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2773\Desktop\14まちづくり推進部\"/>
    </mc:Choice>
  </mc:AlternateContent>
  <bookViews>
    <workbookView xWindow="28680" yWindow="-120" windowWidth="29040" windowHeight="17640" tabRatio="864"/>
  </bookViews>
  <sheets>
    <sheet name="36-1" sheetId="1" r:id="rId1"/>
    <sheet name="36-309" sheetId="2" r:id="rId2"/>
    <sheet name="38-1" sheetId="3" r:id="rId3"/>
    <sheet name="39-1" sheetId="4" r:id="rId4"/>
    <sheet name="40-1" sheetId="5" r:id="rId5"/>
    <sheet name="41-1" sheetId="6" r:id="rId6"/>
    <sheet name="42-1" sheetId="7" r:id="rId7"/>
    <sheet name="43-1" sheetId="8" r:id="rId8"/>
    <sheet name="44-1" sheetId="9" r:id="rId9"/>
    <sheet name="46-1" sheetId="10" r:id="rId10"/>
    <sheet name="49-1" sheetId="11" r:id="rId11"/>
    <sheet name="50" sheetId="12" r:id="rId12"/>
    <sheet name="51-1" sheetId="13" r:id="rId13"/>
    <sheet name="52-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14______123Graph_ACHAR" localSheetId="1" hidden="1">#REF!</definedName>
    <definedName name="_14______123Graph_ACHAR" localSheetId="2" hidden="1">#REF!</definedName>
    <definedName name="_14______123Graph_ACHAR" localSheetId="3" hidden="1">#REF!</definedName>
    <definedName name="_14______123Graph_ACHAR" localSheetId="4" hidden="1">#REF!</definedName>
    <definedName name="_14______123Graph_ACHAR" localSheetId="5" hidden="1">#REF!</definedName>
    <definedName name="_14______123Graph_ACHAR" localSheetId="6" hidden="1">#REF!</definedName>
    <definedName name="_14______123Graph_ACHAR" localSheetId="7" hidden="1">#REF!</definedName>
    <definedName name="_14______123Graph_ACHAR" localSheetId="8" hidden="1">#REF!</definedName>
    <definedName name="_14______123Graph_ACHAR" localSheetId="9" hidden="1">#REF!</definedName>
    <definedName name="_14______123Graph_ACHAR" localSheetId="10" hidden="1">#REF!</definedName>
    <definedName name="_14______123Graph_ACHAR" localSheetId="11" hidden="1">#REF!</definedName>
    <definedName name="_14______123Graph_ACHAR" localSheetId="12" hidden="1">#REF!</definedName>
    <definedName name="_14______123Graph_ACHAR" localSheetId="13" hidden="1">#REF!</definedName>
    <definedName name="_14______123Graph_ACHAR" hidden="1">#REF!</definedName>
    <definedName name="_16___123Graph_ACHART_1" localSheetId="1" hidden="1">[1]RD9501V!#REF!</definedName>
    <definedName name="_16___123Graph_ACHART_1" localSheetId="2" hidden="1">[1]RD9501V!#REF!</definedName>
    <definedName name="_16___123Graph_ACHART_1" localSheetId="3" hidden="1">[1]RD9501V!#REF!</definedName>
    <definedName name="_16___123Graph_ACHART_1" localSheetId="4" hidden="1">[1]RD9501V!#REF!</definedName>
    <definedName name="_16___123Graph_ACHART_1" localSheetId="5" hidden="1">[1]RD9501V!#REF!</definedName>
    <definedName name="_16___123Graph_ACHART_1" localSheetId="6" hidden="1">[1]RD9501V!#REF!</definedName>
    <definedName name="_16___123Graph_ACHART_1" localSheetId="7" hidden="1">[1]RD9501V!#REF!</definedName>
    <definedName name="_16___123Graph_ACHART_1" localSheetId="8" hidden="1">[1]RD9501V!#REF!</definedName>
    <definedName name="_16___123Graph_ACHART_1" localSheetId="9" hidden="1">[1]RD9501V!#REF!</definedName>
    <definedName name="_16___123Graph_ACHART_1" localSheetId="10" hidden="1">[1]RD9501V!#REF!</definedName>
    <definedName name="_16___123Graph_ACHART_1" localSheetId="11" hidden="1">[1]RD9501V!#REF!</definedName>
    <definedName name="_16___123Graph_ACHART_1" localSheetId="12" hidden="1">[1]RD9501V!#REF!</definedName>
    <definedName name="_16___123Graph_ACHART_1" localSheetId="13" hidden="1">[1]RD9501V!#REF!</definedName>
    <definedName name="_16___123Graph_ACHART_1" hidden="1">[1]RD9501V!#REF!</definedName>
    <definedName name="_18______123Graph_BCHAR" localSheetId="1" hidden="1">#REF!</definedName>
    <definedName name="_18______123Graph_BCHAR" localSheetId="2" hidden="1">#REF!</definedName>
    <definedName name="_18______123Graph_BCHAR" localSheetId="3" hidden="1">#REF!</definedName>
    <definedName name="_18______123Graph_BCHAR" localSheetId="4" hidden="1">#REF!</definedName>
    <definedName name="_18______123Graph_BCHAR" localSheetId="5" hidden="1">#REF!</definedName>
    <definedName name="_18______123Graph_BCHAR" localSheetId="6" hidden="1">#REF!</definedName>
    <definedName name="_18______123Graph_BCHAR" localSheetId="7" hidden="1">#REF!</definedName>
    <definedName name="_18______123Graph_BCHAR" localSheetId="8" hidden="1">#REF!</definedName>
    <definedName name="_18______123Graph_BCHAR" localSheetId="9" hidden="1">#REF!</definedName>
    <definedName name="_18______123Graph_BCHAR" localSheetId="10" hidden="1">#REF!</definedName>
    <definedName name="_18______123Graph_BCHAR" localSheetId="11" hidden="1">#REF!</definedName>
    <definedName name="_18______123Graph_BCHAR" localSheetId="12" hidden="1">#REF!</definedName>
    <definedName name="_18______123Graph_BCHAR" localSheetId="13" hidden="1">#REF!</definedName>
    <definedName name="_18______123Graph_BCHAR" hidden="1">#REF!</definedName>
    <definedName name="_20___123Graph_BCHART_1" localSheetId="1" hidden="1">[1]RD9501V!#REF!</definedName>
    <definedName name="_20___123Graph_BCHART_1" localSheetId="2" hidden="1">[1]RD9501V!#REF!</definedName>
    <definedName name="_20___123Graph_BCHART_1" localSheetId="3" hidden="1">[1]RD9501V!#REF!</definedName>
    <definedName name="_20___123Graph_BCHART_1" localSheetId="4" hidden="1">[1]RD9501V!#REF!</definedName>
    <definedName name="_20___123Graph_BCHART_1" localSheetId="5" hidden="1">[1]RD9501V!#REF!</definedName>
    <definedName name="_20___123Graph_BCHART_1" localSheetId="6" hidden="1">[1]RD9501V!#REF!</definedName>
    <definedName name="_20___123Graph_BCHART_1" localSheetId="7" hidden="1">[1]RD9501V!#REF!</definedName>
    <definedName name="_20___123Graph_BCHART_1" localSheetId="8" hidden="1">[1]RD9501V!#REF!</definedName>
    <definedName name="_20___123Graph_BCHART_1" localSheetId="9" hidden="1">[1]RD9501V!#REF!</definedName>
    <definedName name="_20___123Graph_BCHART_1" localSheetId="10" hidden="1">[1]RD9501V!#REF!</definedName>
    <definedName name="_20___123Graph_BCHART_1" localSheetId="11" hidden="1">[1]RD9501V!#REF!</definedName>
    <definedName name="_20___123Graph_BCHART_1" localSheetId="12" hidden="1">[1]RD9501V!#REF!</definedName>
    <definedName name="_20___123Graph_BCHART_1" localSheetId="13" hidden="1">[1]RD9501V!#REF!</definedName>
    <definedName name="_20___123Graph_BCHART_1" hidden="1">[1]RD9501V!#REF!</definedName>
    <definedName name="_22______123Graph_ACHAR" localSheetId="1" hidden="1">#REF!</definedName>
    <definedName name="_22______123Graph_ACHAR" localSheetId="2" hidden="1">#REF!</definedName>
    <definedName name="_22______123Graph_ACHAR" localSheetId="3" hidden="1">#REF!</definedName>
    <definedName name="_22______123Graph_ACHAR" localSheetId="4" hidden="1">#REF!</definedName>
    <definedName name="_22______123Graph_ACHAR" localSheetId="5" hidden="1">#REF!</definedName>
    <definedName name="_22______123Graph_ACHAR" localSheetId="6" hidden="1">#REF!</definedName>
    <definedName name="_22______123Graph_ACHAR" localSheetId="7" hidden="1">#REF!</definedName>
    <definedName name="_22______123Graph_ACHAR" localSheetId="8" hidden="1">#REF!</definedName>
    <definedName name="_22______123Graph_ACHAR" localSheetId="9" hidden="1">#REF!</definedName>
    <definedName name="_22______123Graph_ACHAR" localSheetId="10" hidden="1">#REF!</definedName>
    <definedName name="_22______123Graph_ACHAR" localSheetId="11" hidden="1">#REF!</definedName>
    <definedName name="_22______123Graph_ACHAR" localSheetId="12" hidden="1">#REF!</definedName>
    <definedName name="_22______123Graph_ACHAR" localSheetId="13" hidden="1">#REF!</definedName>
    <definedName name="_22______123Graph_ACHAR" hidden="1">#REF!</definedName>
    <definedName name="_22______123Graph_CCHAR" localSheetId="1" hidden="1">#REF!</definedName>
    <definedName name="_22______123Graph_CCHAR" localSheetId="2" hidden="1">#REF!</definedName>
    <definedName name="_22______123Graph_CCHAR" localSheetId="3" hidden="1">#REF!</definedName>
    <definedName name="_22______123Graph_CCHAR" localSheetId="4" hidden="1">#REF!</definedName>
    <definedName name="_22______123Graph_CCHAR" localSheetId="5" hidden="1">#REF!</definedName>
    <definedName name="_22______123Graph_CCHAR" localSheetId="6" hidden="1">#REF!</definedName>
    <definedName name="_22______123Graph_CCHAR" localSheetId="7" hidden="1">#REF!</definedName>
    <definedName name="_22______123Graph_CCHAR" localSheetId="8" hidden="1">#REF!</definedName>
    <definedName name="_22______123Graph_CCHAR" localSheetId="9" hidden="1">#REF!</definedName>
    <definedName name="_22______123Graph_CCHAR" localSheetId="10" hidden="1">#REF!</definedName>
    <definedName name="_22______123Graph_CCHAR" localSheetId="11" hidden="1">#REF!</definedName>
    <definedName name="_22______123Graph_CCHAR" localSheetId="12" hidden="1">#REF!</definedName>
    <definedName name="_22______123Graph_CCHAR" localSheetId="13" hidden="1">#REF!</definedName>
    <definedName name="_22______123Graph_CCHAR" hidden="1">#REF!</definedName>
    <definedName name="_24___123Graph_ACHART_1" localSheetId="1" hidden="1">[2]RD9501V!#REF!</definedName>
    <definedName name="_24___123Graph_ACHART_1" localSheetId="2" hidden="1">[2]RD9501V!#REF!</definedName>
    <definedName name="_24___123Graph_ACHART_1" localSheetId="3" hidden="1">[2]RD9501V!#REF!</definedName>
    <definedName name="_24___123Graph_ACHART_1" localSheetId="4" hidden="1">[2]RD9501V!#REF!</definedName>
    <definedName name="_24___123Graph_ACHART_1" localSheetId="5" hidden="1">[2]RD9501V!#REF!</definedName>
    <definedName name="_24___123Graph_ACHART_1" localSheetId="6" hidden="1">[2]RD9501V!#REF!</definedName>
    <definedName name="_24___123Graph_ACHART_1" localSheetId="7" hidden="1">[2]RD9501V!#REF!</definedName>
    <definedName name="_24___123Graph_ACHART_1" localSheetId="8" hidden="1">[2]RD9501V!#REF!</definedName>
    <definedName name="_24___123Graph_ACHART_1" localSheetId="9" hidden="1">[2]RD9501V!#REF!</definedName>
    <definedName name="_24___123Graph_ACHART_1" localSheetId="10" hidden="1">[2]RD9501V!#REF!</definedName>
    <definedName name="_24___123Graph_ACHART_1" localSheetId="11" hidden="1">[2]RD9501V!#REF!</definedName>
    <definedName name="_24___123Graph_ACHART_1" localSheetId="12" hidden="1">[2]RD9501V!#REF!</definedName>
    <definedName name="_24___123Graph_ACHART_1" localSheetId="13" hidden="1">[2]RD9501V!#REF!</definedName>
    <definedName name="_24___123Graph_ACHART_1" hidden="1">[2]RD9501V!#REF!</definedName>
    <definedName name="_24___123Graph_CCHART_1" localSheetId="1" hidden="1">[1]RD9501V!#REF!</definedName>
    <definedName name="_24___123Graph_CCHART_1" localSheetId="2" hidden="1">[1]RD9501V!#REF!</definedName>
    <definedName name="_24___123Graph_CCHART_1" localSheetId="3" hidden="1">[1]RD9501V!#REF!</definedName>
    <definedName name="_24___123Graph_CCHART_1" localSheetId="4" hidden="1">[1]RD9501V!#REF!</definedName>
    <definedName name="_24___123Graph_CCHART_1" localSheetId="5" hidden="1">[1]RD9501V!#REF!</definedName>
    <definedName name="_24___123Graph_CCHART_1" localSheetId="6" hidden="1">[1]RD9501V!#REF!</definedName>
    <definedName name="_24___123Graph_CCHART_1" localSheetId="7" hidden="1">[1]RD9501V!#REF!</definedName>
    <definedName name="_24___123Graph_CCHART_1" localSheetId="8" hidden="1">[1]RD9501V!#REF!</definedName>
    <definedName name="_24___123Graph_CCHART_1" localSheetId="9" hidden="1">[1]RD9501V!#REF!</definedName>
    <definedName name="_24___123Graph_CCHART_1" localSheetId="10" hidden="1">[1]RD9501V!#REF!</definedName>
    <definedName name="_24___123Graph_CCHART_1" localSheetId="11" hidden="1">[1]RD9501V!#REF!</definedName>
    <definedName name="_24___123Graph_CCHART_1" localSheetId="12" hidden="1">[1]RD9501V!#REF!</definedName>
    <definedName name="_24___123Graph_CCHART_1" localSheetId="13" hidden="1">[1]RD9501V!#REF!</definedName>
    <definedName name="_24___123Graph_CCHART_1" hidden="1">[1]RD9501V!#REF!</definedName>
    <definedName name="_26______123Graph_BCHAR" localSheetId="1" hidden="1">#REF!</definedName>
    <definedName name="_26______123Graph_BCHAR" localSheetId="2" hidden="1">#REF!</definedName>
    <definedName name="_26______123Graph_BCHAR" localSheetId="3" hidden="1">#REF!</definedName>
    <definedName name="_26______123Graph_BCHAR" localSheetId="4" hidden="1">#REF!</definedName>
    <definedName name="_26______123Graph_BCHAR" localSheetId="5" hidden="1">#REF!</definedName>
    <definedName name="_26______123Graph_BCHAR" localSheetId="6" hidden="1">#REF!</definedName>
    <definedName name="_26______123Graph_BCHAR" localSheetId="7" hidden="1">#REF!</definedName>
    <definedName name="_26______123Graph_BCHAR" localSheetId="8" hidden="1">#REF!</definedName>
    <definedName name="_26______123Graph_BCHAR" localSheetId="9" hidden="1">#REF!</definedName>
    <definedName name="_26______123Graph_BCHAR" localSheetId="10" hidden="1">#REF!</definedName>
    <definedName name="_26______123Graph_BCHAR" localSheetId="11" hidden="1">#REF!</definedName>
    <definedName name="_26______123Graph_BCHAR" localSheetId="12" hidden="1">#REF!</definedName>
    <definedName name="_26______123Graph_BCHAR" localSheetId="13" hidden="1">#REF!</definedName>
    <definedName name="_26______123Graph_BCHAR" hidden="1">#REF!</definedName>
    <definedName name="_26______123Graph_DCHAR" localSheetId="1" hidden="1">#REF!</definedName>
    <definedName name="_26______123Graph_DCHAR" localSheetId="2" hidden="1">#REF!</definedName>
    <definedName name="_26______123Graph_DCHAR" localSheetId="3" hidden="1">#REF!</definedName>
    <definedName name="_26______123Graph_DCHAR" localSheetId="4" hidden="1">#REF!</definedName>
    <definedName name="_26______123Graph_DCHAR" localSheetId="5" hidden="1">#REF!</definedName>
    <definedName name="_26______123Graph_DCHAR" localSheetId="6" hidden="1">#REF!</definedName>
    <definedName name="_26______123Graph_DCHAR" localSheetId="7" hidden="1">#REF!</definedName>
    <definedName name="_26______123Graph_DCHAR" localSheetId="8" hidden="1">#REF!</definedName>
    <definedName name="_26______123Graph_DCHAR" localSheetId="9" hidden="1">#REF!</definedName>
    <definedName name="_26______123Graph_DCHAR" localSheetId="10" hidden="1">#REF!</definedName>
    <definedName name="_26______123Graph_DCHAR" localSheetId="11" hidden="1">#REF!</definedName>
    <definedName name="_26______123Graph_DCHAR" localSheetId="12" hidden="1">#REF!</definedName>
    <definedName name="_26______123Graph_DCHAR" localSheetId="13" hidden="1">#REF!</definedName>
    <definedName name="_26______123Graph_DCHAR" hidden="1">#REF!</definedName>
    <definedName name="_28___123Graph_BCHART_1" localSheetId="1" hidden="1">[2]RD9501V!#REF!</definedName>
    <definedName name="_28___123Graph_BCHART_1" localSheetId="2" hidden="1">[2]RD9501V!#REF!</definedName>
    <definedName name="_28___123Graph_BCHART_1" localSheetId="3" hidden="1">[2]RD9501V!#REF!</definedName>
    <definedName name="_28___123Graph_BCHART_1" localSheetId="4" hidden="1">[2]RD9501V!#REF!</definedName>
    <definedName name="_28___123Graph_BCHART_1" localSheetId="5" hidden="1">[2]RD9501V!#REF!</definedName>
    <definedName name="_28___123Graph_BCHART_1" localSheetId="6" hidden="1">[2]RD9501V!#REF!</definedName>
    <definedName name="_28___123Graph_BCHART_1" localSheetId="7" hidden="1">[2]RD9501V!#REF!</definedName>
    <definedName name="_28___123Graph_BCHART_1" localSheetId="8" hidden="1">[2]RD9501V!#REF!</definedName>
    <definedName name="_28___123Graph_BCHART_1" localSheetId="9" hidden="1">[2]RD9501V!#REF!</definedName>
    <definedName name="_28___123Graph_BCHART_1" localSheetId="10" hidden="1">[2]RD9501V!#REF!</definedName>
    <definedName name="_28___123Graph_BCHART_1" localSheetId="11" hidden="1">[2]RD9501V!#REF!</definedName>
    <definedName name="_28___123Graph_BCHART_1" localSheetId="12" hidden="1">[2]RD9501V!#REF!</definedName>
    <definedName name="_28___123Graph_BCHART_1" localSheetId="13" hidden="1">[2]RD9501V!#REF!</definedName>
    <definedName name="_28___123Graph_BCHART_1" hidden="1">[2]RD9501V!#REF!</definedName>
    <definedName name="_28___123Graph_DCHART_1" localSheetId="1" hidden="1">[1]RD9501V!#REF!</definedName>
    <definedName name="_28___123Graph_DCHART_1" localSheetId="2" hidden="1">[1]RD9501V!#REF!</definedName>
    <definedName name="_28___123Graph_DCHART_1" localSheetId="3" hidden="1">[1]RD9501V!#REF!</definedName>
    <definedName name="_28___123Graph_DCHART_1" localSheetId="4" hidden="1">[1]RD9501V!#REF!</definedName>
    <definedName name="_28___123Graph_DCHART_1" localSheetId="5" hidden="1">[1]RD9501V!#REF!</definedName>
    <definedName name="_28___123Graph_DCHART_1" localSheetId="6" hidden="1">[1]RD9501V!#REF!</definedName>
    <definedName name="_28___123Graph_DCHART_1" localSheetId="7" hidden="1">[1]RD9501V!#REF!</definedName>
    <definedName name="_28___123Graph_DCHART_1" localSheetId="8" hidden="1">[1]RD9501V!#REF!</definedName>
    <definedName name="_28___123Graph_DCHART_1" localSheetId="9" hidden="1">[1]RD9501V!#REF!</definedName>
    <definedName name="_28___123Graph_DCHART_1" localSheetId="10" hidden="1">[1]RD9501V!#REF!</definedName>
    <definedName name="_28___123Graph_DCHART_1" localSheetId="11" hidden="1">[1]RD9501V!#REF!</definedName>
    <definedName name="_28___123Graph_DCHART_1" localSheetId="12" hidden="1">[1]RD9501V!#REF!</definedName>
    <definedName name="_28___123Graph_DCHART_1" localSheetId="13" hidden="1">[1]RD9501V!#REF!</definedName>
    <definedName name="_28___123Graph_DCHART_1" hidden="1">[1]RD9501V!#REF!</definedName>
    <definedName name="_30______123Graph_CCHAR" localSheetId="1" hidden="1">#REF!</definedName>
    <definedName name="_30______123Graph_CCHAR" localSheetId="2" hidden="1">#REF!</definedName>
    <definedName name="_30______123Graph_CCHAR" localSheetId="3" hidden="1">#REF!</definedName>
    <definedName name="_30______123Graph_CCHAR" localSheetId="4" hidden="1">#REF!</definedName>
    <definedName name="_30______123Graph_CCHAR" localSheetId="5" hidden="1">#REF!</definedName>
    <definedName name="_30______123Graph_CCHAR" localSheetId="6" hidden="1">#REF!</definedName>
    <definedName name="_30______123Graph_CCHAR" localSheetId="7" hidden="1">#REF!</definedName>
    <definedName name="_30______123Graph_CCHAR" localSheetId="8" hidden="1">#REF!</definedName>
    <definedName name="_30______123Graph_CCHAR" localSheetId="9" hidden="1">#REF!</definedName>
    <definedName name="_30______123Graph_CCHAR" localSheetId="10" hidden="1">#REF!</definedName>
    <definedName name="_30______123Graph_CCHAR" localSheetId="11" hidden="1">#REF!</definedName>
    <definedName name="_30______123Graph_CCHAR" localSheetId="12" hidden="1">#REF!</definedName>
    <definedName name="_30______123Graph_CCHAR" localSheetId="13" hidden="1">#REF!</definedName>
    <definedName name="_30______123Graph_CCHAR" hidden="1">#REF!</definedName>
    <definedName name="_30______123Graph_XCHAR" localSheetId="1" hidden="1">#REF!</definedName>
    <definedName name="_30______123Graph_XCHAR" localSheetId="2" hidden="1">#REF!</definedName>
    <definedName name="_30______123Graph_XCHAR" localSheetId="3" hidden="1">#REF!</definedName>
    <definedName name="_30______123Graph_XCHAR" localSheetId="4" hidden="1">#REF!</definedName>
    <definedName name="_30______123Graph_XCHAR" localSheetId="5" hidden="1">#REF!</definedName>
    <definedName name="_30______123Graph_XCHAR" localSheetId="6" hidden="1">#REF!</definedName>
    <definedName name="_30______123Graph_XCHAR" localSheetId="7" hidden="1">#REF!</definedName>
    <definedName name="_30______123Graph_XCHAR" localSheetId="8" hidden="1">#REF!</definedName>
    <definedName name="_30______123Graph_XCHAR" localSheetId="9" hidden="1">#REF!</definedName>
    <definedName name="_30______123Graph_XCHAR" localSheetId="10" hidden="1">#REF!</definedName>
    <definedName name="_30______123Graph_XCHAR" localSheetId="11" hidden="1">#REF!</definedName>
    <definedName name="_30______123Graph_XCHAR" localSheetId="12" hidden="1">#REF!</definedName>
    <definedName name="_30______123Graph_XCHAR" localSheetId="13" hidden="1">#REF!</definedName>
    <definedName name="_30______123Graph_XCHAR" hidden="1">#REF!</definedName>
    <definedName name="_32___123Graph_CCHART_1" localSheetId="1" hidden="1">[2]RD9501V!#REF!</definedName>
    <definedName name="_32___123Graph_CCHART_1" localSheetId="2" hidden="1">[2]RD9501V!#REF!</definedName>
    <definedName name="_32___123Graph_CCHART_1" localSheetId="3" hidden="1">[2]RD9501V!#REF!</definedName>
    <definedName name="_32___123Graph_CCHART_1" localSheetId="4" hidden="1">[2]RD9501V!#REF!</definedName>
    <definedName name="_32___123Graph_CCHART_1" localSheetId="5" hidden="1">[2]RD9501V!#REF!</definedName>
    <definedName name="_32___123Graph_CCHART_1" localSheetId="6" hidden="1">[2]RD9501V!#REF!</definedName>
    <definedName name="_32___123Graph_CCHART_1" localSheetId="7" hidden="1">[2]RD9501V!#REF!</definedName>
    <definedName name="_32___123Graph_CCHART_1" localSheetId="8" hidden="1">[2]RD9501V!#REF!</definedName>
    <definedName name="_32___123Graph_CCHART_1" localSheetId="9" hidden="1">[2]RD9501V!#REF!</definedName>
    <definedName name="_32___123Graph_CCHART_1" localSheetId="10" hidden="1">[2]RD9501V!#REF!</definedName>
    <definedName name="_32___123Graph_CCHART_1" localSheetId="11" hidden="1">[2]RD9501V!#REF!</definedName>
    <definedName name="_32___123Graph_CCHART_1" localSheetId="12" hidden="1">[2]RD9501V!#REF!</definedName>
    <definedName name="_32___123Graph_CCHART_1" localSheetId="13" hidden="1">[2]RD9501V!#REF!</definedName>
    <definedName name="_32___123Graph_CCHART_1" hidden="1">[2]RD9501V!#REF!</definedName>
    <definedName name="_32___123Graph_XCHART_1" localSheetId="1" hidden="1">[1]RD9501V!#REF!</definedName>
    <definedName name="_32___123Graph_XCHART_1" localSheetId="2" hidden="1">[1]RD9501V!#REF!</definedName>
    <definedName name="_32___123Graph_XCHART_1" localSheetId="3" hidden="1">[1]RD9501V!#REF!</definedName>
    <definedName name="_32___123Graph_XCHART_1" localSheetId="4" hidden="1">[1]RD9501V!#REF!</definedName>
    <definedName name="_32___123Graph_XCHART_1" localSheetId="5" hidden="1">[1]RD9501V!#REF!</definedName>
    <definedName name="_32___123Graph_XCHART_1" localSheetId="6" hidden="1">[1]RD9501V!#REF!</definedName>
    <definedName name="_32___123Graph_XCHART_1" localSheetId="7" hidden="1">[1]RD9501V!#REF!</definedName>
    <definedName name="_32___123Graph_XCHART_1" localSheetId="8" hidden="1">[1]RD9501V!#REF!</definedName>
    <definedName name="_32___123Graph_XCHART_1" localSheetId="9" hidden="1">[1]RD9501V!#REF!</definedName>
    <definedName name="_32___123Graph_XCHART_1" localSheetId="10" hidden="1">[1]RD9501V!#REF!</definedName>
    <definedName name="_32___123Graph_XCHART_1" localSheetId="11" hidden="1">[1]RD9501V!#REF!</definedName>
    <definedName name="_32___123Graph_XCHART_1" localSheetId="12" hidden="1">[1]RD9501V!#REF!</definedName>
    <definedName name="_32___123Graph_XCHART_1" localSheetId="13" hidden="1">[1]RD9501V!#REF!</definedName>
    <definedName name="_32___123Graph_XCHART_1" hidden="1">[1]RD9501V!#REF!</definedName>
    <definedName name="_34______123Graph_DCHAR" localSheetId="1" hidden="1">#REF!</definedName>
    <definedName name="_34______123Graph_DCHAR" localSheetId="2" hidden="1">#REF!</definedName>
    <definedName name="_34______123Graph_DCHAR" localSheetId="3" hidden="1">#REF!</definedName>
    <definedName name="_34______123Graph_DCHAR" localSheetId="4" hidden="1">#REF!</definedName>
    <definedName name="_34______123Graph_DCHAR" localSheetId="5" hidden="1">#REF!</definedName>
    <definedName name="_34______123Graph_DCHAR" localSheetId="6" hidden="1">#REF!</definedName>
    <definedName name="_34______123Graph_DCHAR" localSheetId="7" hidden="1">#REF!</definedName>
    <definedName name="_34______123Graph_DCHAR" localSheetId="8" hidden="1">#REF!</definedName>
    <definedName name="_34______123Graph_DCHAR" localSheetId="9" hidden="1">#REF!</definedName>
    <definedName name="_34______123Graph_DCHAR" localSheetId="10" hidden="1">#REF!</definedName>
    <definedName name="_34______123Graph_DCHAR" localSheetId="11" hidden="1">#REF!</definedName>
    <definedName name="_34______123Graph_DCHAR" localSheetId="12" hidden="1">#REF!</definedName>
    <definedName name="_34______123Graph_DCHAR" localSheetId="13" hidden="1">#REF!</definedName>
    <definedName name="_34______123Graph_DCHAR" hidden="1">#REF!</definedName>
    <definedName name="_34_123Graph_ACHAR" localSheetId="1" hidden="1">#REF!</definedName>
    <definedName name="_34_123Graph_ACHAR" localSheetId="2" hidden="1">#REF!</definedName>
    <definedName name="_34_123Graph_ACHAR" localSheetId="3" hidden="1">#REF!</definedName>
    <definedName name="_34_123Graph_ACHAR" localSheetId="4" hidden="1">#REF!</definedName>
    <definedName name="_34_123Graph_ACHAR" localSheetId="5" hidden="1">#REF!</definedName>
    <definedName name="_34_123Graph_ACHAR" localSheetId="6" hidden="1">#REF!</definedName>
    <definedName name="_34_123Graph_ACHAR" localSheetId="7" hidden="1">#REF!</definedName>
    <definedName name="_34_123Graph_ACHAR" localSheetId="8" hidden="1">#REF!</definedName>
    <definedName name="_34_123Graph_ACHAR" localSheetId="9" hidden="1">#REF!</definedName>
    <definedName name="_34_123Graph_ACHAR" localSheetId="10" hidden="1">#REF!</definedName>
    <definedName name="_34_123Graph_ACHAR" localSheetId="11" hidden="1">#REF!</definedName>
    <definedName name="_34_123Graph_ACHAR" localSheetId="12" hidden="1">#REF!</definedName>
    <definedName name="_34_123Graph_ACHAR" localSheetId="13" hidden="1">#REF!</definedName>
    <definedName name="_34_123Graph_ACHAR" hidden="1">#REF!</definedName>
    <definedName name="_36___123Graph_DCHART_1" localSheetId="1" hidden="1">[2]RD9501V!#REF!</definedName>
    <definedName name="_36___123Graph_DCHART_1" localSheetId="2" hidden="1">[2]RD9501V!#REF!</definedName>
    <definedName name="_36___123Graph_DCHART_1" localSheetId="3" hidden="1">[2]RD9501V!#REF!</definedName>
    <definedName name="_36___123Graph_DCHART_1" localSheetId="4" hidden="1">[2]RD9501V!#REF!</definedName>
    <definedName name="_36___123Graph_DCHART_1" localSheetId="5" hidden="1">[2]RD9501V!#REF!</definedName>
    <definedName name="_36___123Graph_DCHART_1" localSheetId="6" hidden="1">[2]RD9501V!#REF!</definedName>
    <definedName name="_36___123Graph_DCHART_1" localSheetId="7" hidden="1">[2]RD9501V!#REF!</definedName>
    <definedName name="_36___123Graph_DCHART_1" localSheetId="8" hidden="1">[2]RD9501V!#REF!</definedName>
    <definedName name="_36___123Graph_DCHART_1" localSheetId="9" hidden="1">[2]RD9501V!#REF!</definedName>
    <definedName name="_36___123Graph_DCHART_1" localSheetId="10" hidden="1">[2]RD9501V!#REF!</definedName>
    <definedName name="_36___123Graph_DCHART_1" localSheetId="11" hidden="1">[2]RD9501V!#REF!</definedName>
    <definedName name="_36___123Graph_DCHART_1" localSheetId="12" hidden="1">[2]RD9501V!#REF!</definedName>
    <definedName name="_36___123Graph_DCHART_1" localSheetId="13" hidden="1">[2]RD9501V!#REF!</definedName>
    <definedName name="_36___123Graph_DCHART_1" hidden="1">[2]RD9501V!#REF!</definedName>
    <definedName name="_36__123Graph_ACHART_1" localSheetId="1" hidden="1">[3]RD9501V!#REF!</definedName>
    <definedName name="_36__123Graph_ACHART_1" localSheetId="2" hidden="1">[3]RD9501V!#REF!</definedName>
    <definedName name="_36__123Graph_ACHART_1" localSheetId="3" hidden="1">[3]RD9501V!#REF!</definedName>
    <definedName name="_36__123Graph_ACHART_1" localSheetId="4" hidden="1">[3]RD9501V!#REF!</definedName>
    <definedName name="_36__123Graph_ACHART_1" localSheetId="5" hidden="1">[3]RD9501V!#REF!</definedName>
    <definedName name="_36__123Graph_ACHART_1" localSheetId="6" hidden="1">[3]RD9501V!#REF!</definedName>
    <definedName name="_36__123Graph_ACHART_1" localSheetId="7" hidden="1">[3]RD9501V!#REF!</definedName>
    <definedName name="_36__123Graph_ACHART_1" localSheetId="8" hidden="1">[3]RD9501V!#REF!</definedName>
    <definedName name="_36__123Graph_ACHART_1" localSheetId="9" hidden="1">[3]RD9501V!#REF!</definedName>
    <definedName name="_36__123Graph_ACHART_1" localSheetId="10" hidden="1">[3]RD9501V!#REF!</definedName>
    <definedName name="_36__123Graph_ACHART_1" localSheetId="11" hidden="1">[3]RD9501V!#REF!</definedName>
    <definedName name="_36__123Graph_ACHART_1" localSheetId="12" hidden="1">[3]RD9501V!#REF!</definedName>
    <definedName name="_36__123Graph_ACHART_1" localSheetId="13" hidden="1">[3]RD9501V!#REF!</definedName>
    <definedName name="_36__123Graph_ACHART_1" hidden="1">[3]RD9501V!#REF!</definedName>
    <definedName name="_38______123Graph_XCHAR" localSheetId="1" hidden="1">#REF!</definedName>
    <definedName name="_38______123Graph_XCHAR" localSheetId="2" hidden="1">#REF!</definedName>
    <definedName name="_38______123Graph_XCHAR" localSheetId="3" hidden="1">#REF!</definedName>
    <definedName name="_38______123Graph_XCHAR" localSheetId="4" hidden="1">#REF!</definedName>
    <definedName name="_38______123Graph_XCHAR" localSheetId="5" hidden="1">#REF!</definedName>
    <definedName name="_38______123Graph_XCHAR" localSheetId="6" hidden="1">#REF!</definedName>
    <definedName name="_38______123Graph_XCHAR" localSheetId="7" hidden="1">#REF!</definedName>
    <definedName name="_38______123Graph_XCHAR" localSheetId="8" hidden="1">#REF!</definedName>
    <definedName name="_38______123Graph_XCHAR" localSheetId="9" hidden="1">#REF!</definedName>
    <definedName name="_38______123Graph_XCHAR" localSheetId="10" hidden="1">#REF!</definedName>
    <definedName name="_38______123Graph_XCHAR" localSheetId="11" hidden="1">#REF!</definedName>
    <definedName name="_38______123Graph_XCHAR" localSheetId="12" hidden="1">#REF!</definedName>
    <definedName name="_38______123Graph_XCHAR" localSheetId="13" hidden="1">#REF!</definedName>
    <definedName name="_38______123Graph_XCHAR" hidden="1">#REF!</definedName>
    <definedName name="_38_123Graph_BCHAR" localSheetId="1" hidden="1">#REF!</definedName>
    <definedName name="_38_123Graph_BCHAR" localSheetId="2" hidden="1">#REF!</definedName>
    <definedName name="_38_123Graph_BCHAR" localSheetId="3" hidden="1">#REF!</definedName>
    <definedName name="_38_123Graph_BCHAR" localSheetId="4" hidden="1">#REF!</definedName>
    <definedName name="_38_123Graph_BCHAR" localSheetId="5" hidden="1">#REF!</definedName>
    <definedName name="_38_123Graph_BCHAR" localSheetId="6" hidden="1">#REF!</definedName>
    <definedName name="_38_123Graph_BCHAR" localSheetId="7" hidden="1">#REF!</definedName>
    <definedName name="_38_123Graph_BCHAR" localSheetId="8" hidden="1">#REF!</definedName>
    <definedName name="_38_123Graph_BCHAR" localSheetId="9" hidden="1">#REF!</definedName>
    <definedName name="_38_123Graph_BCHAR" localSheetId="10" hidden="1">#REF!</definedName>
    <definedName name="_38_123Graph_BCHAR" localSheetId="11" hidden="1">#REF!</definedName>
    <definedName name="_38_123Graph_BCHAR" localSheetId="12" hidden="1">#REF!</definedName>
    <definedName name="_38_123Graph_BCHAR" localSheetId="13" hidden="1">#REF!</definedName>
    <definedName name="_38_123Graph_BCHAR" hidden="1">#REF!</definedName>
    <definedName name="_40___123Graph_XCHART_1" localSheetId="1" hidden="1">[2]RD9501V!#REF!</definedName>
    <definedName name="_40___123Graph_XCHART_1" localSheetId="2" hidden="1">[2]RD9501V!#REF!</definedName>
    <definedName name="_40___123Graph_XCHART_1" localSheetId="3" hidden="1">[2]RD9501V!#REF!</definedName>
    <definedName name="_40___123Graph_XCHART_1" localSheetId="4" hidden="1">[2]RD9501V!#REF!</definedName>
    <definedName name="_40___123Graph_XCHART_1" localSheetId="5" hidden="1">[2]RD9501V!#REF!</definedName>
    <definedName name="_40___123Graph_XCHART_1" localSheetId="6" hidden="1">[2]RD9501V!#REF!</definedName>
    <definedName name="_40___123Graph_XCHART_1" localSheetId="7" hidden="1">[2]RD9501V!#REF!</definedName>
    <definedName name="_40___123Graph_XCHART_1" localSheetId="8" hidden="1">[2]RD9501V!#REF!</definedName>
    <definedName name="_40___123Graph_XCHART_1" localSheetId="9" hidden="1">[2]RD9501V!#REF!</definedName>
    <definedName name="_40___123Graph_XCHART_1" localSheetId="10" hidden="1">[2]RD9501V!#REF!</definedName>
    <definedName name="_40___123Graph_XCHART_1" localSheetId="11" hidden="1">[2]RD9501V!#REF!</definedName>
    <definedName name="_40___123Graph_XCHART_1" localSheetId="12" hidden="1">[2]RD9501V!#REF!</definedName>
    <definedName name="_40___123Graph_XCHART_1" localSheetId="13" hidden="1">[2]RD9501V!#REF!</definedName>
    <definedName name="_40___123Graph_XCHART_1" hidden="1">[2]RD9501V!#REF!</definedName>
    <definedName name="_40__123Graph_BCHART_1" localSheetId="1" hidden="1">[3]RD9501V!#REF!</definedName>
    <definedName name="_40__123Graph_BCHART_1" localSheetId="2" hidden="1">[3]RD9501V!#REF!</definedName>
    <definedName name="_40__123Graph_BCHART_1" localSheetId="3" hidden="1">[3]RD9501V!#REF!</definedName>
    <definedName name="_40__123Graph_BCHART_1" localSheetId="4" hidden="1">[3]RD9501V!#REF!</definedName>
    <definedName name="_40__123Graph_BCHART_1" localSheetId="5" hidden="1">[3]RD9501V!#REF!</definedName>
    <definedName name="_40__123Graph_BCHART_1" localSheetId="6" hidden="1">[3]RD9501V!#REF!</definedName>
    <definedName name="_40__123Graph_BCHART_1" localSheetId="7" hidden="1">[3]RD9501V!#REF!</definedName>
    <definedName name="_40__123Graph_BCHART_1" localSheetId="8" hidden="1">[3]RD9501V!#REF!</definedName>
    <definedName name="_40__123Graph_BCHART_1" localSheetId="9" hidden="1">[3]RD9501V!#REF!</definedName>
    <definedName name="_40__123Graph_BCHART_1" localSheetId="10" hidden="1">[3]RD9501V!#REF!</definedName>
    <definedName name="_40__123Graph_BCHART_1" localSheetId="11" hidden="1">[3]RD9501V!#REF!</definedName>
    <definedName name="_40__123Graph_BCHART_1" localSheetId="12" hidden="1">[3]RD9501V!#REF!</definedName>
    <definedName name="_40__123Graph_BCHART_1" localSheetId="13" hidden="1">[3]RD9501V!#REF!</definedName>
    <definedName name="_40__123Graph_BCHART_1" hidden="1">[3]RD9501V!#REF!</definedName>
    <definedName name="_42_123Graph_CCHAR" localSheetId="1" hidden="1">#REF!</definedName>
    <definedName name="_42_123Graph_CCHAR" localSheetId="2" hidden="1">#REF!</definedName>
    <definedName name="_42_123Graph_CCHAR" localSheetId="3" hidden="1">#REF!</definedName>
    <definedName name="_42_123Graph_CCHAR" localSheetId="4" hidden="1">#REF!</definedName>
    <definedName name="_42_123Graph_CCHAR" localSheetId="5" hidden="1">#REF!</definedName>
    <definedName name="_42_123Graph_CCHAR" localSheetId="6" hidden="1">#REF!</definedName>
    <definedName name="_42_123Graph_CCHAR" localSheetId="7" hidden="1">#REF!</definedName>
    <definedName name="_42_123Graph_CCHAR" localSheetId="8" hidden="1">#REF!</definedName>
    <definedName name="_42_123Graph_CCHAR" localSheetId="9" hidden="1">#REF!</definedName>
    <definedName name="_42_123Graph_CCHAR" localSheetId="10" hidden="1">#REF!</definedName>
    <definedName name="_42_123Graph_CCHAR" localSheetId="11" hidden="1">#REF!</definedName>
    <definedName name="_42_123Graph_CCHAR" localSheetId="12" hidden="1">#REF!</definedName>
    <definedName name="_42_123Graph_CCHAR" localSheetId="13" hidden="1">#REF!</definedName>
    <definedName name="_42_123Graph_CCHAR" hidden="1">#REF!</definedName>
    <definedName name="_43_123Graph_ACHAR" localSheetId="1" hidden="1">#REF!</definedName>
    <definedName name="_43_123Graph_ACHAR" localSheetId="2" hidden="1">#REF!</definedName>
    <definedName name="_43_123Graph_ACHAR" localSheetId="3" hidden="1">#REF!</definedName>
    <definedName name="_43_123Graph_ACHAR" localSheetId="4" hidden="1">#REF!</definedName>
    <definedName name="_43_123Graph_ACHAR" localSheetId="5" hidden="1">#REF!</definedName>
    <definedName name="_43_123Graph_ACHAR" localSheetId="6" hidden="1">#REF!</definedName>
    <definedName name="_43_123Graph_ACHAR" localSheetId="7" hidden="1">#REF!</definedName>
    <definedName name="_43_123Graph_ACHAR" localSheetId="8" hidden="1">#REF!</definedName>
    <definedName name="_43_123Graph_ACHAR" localSheetId="9" hidden="1">#REF!</definedName>
    <definedName name="_43_123Graph_ACHAR" localSheetId="10" hidden="1">#REF!</definedName>
    <definedName name="_43_123Graph_ACHAR" localSheetId="11" hidden="1">#REF!</definedName>
    <definedName name="_43_123Graph_ACHAR" localSheetId="12" hidden="1">#REF!</definedName>
    <definedName name="_43_123Graph_ACHAR" localSheetId="13" hidden="1">#REF!</definedName>
    <definedName name="_43_123Graph_ACHAR" hidden="1">#REF!</definedName>
    <definedName name="_44__123Graph_CCHART_1" localSheetId="1" hidden="1">[3]RD9501V!#REF!</definedName>
    <definedName name="_44__123Graph_CCHART_1" localSheetId="2" hidden="1">[3]RD9501V!#REF!</definedName>
    <definedName name="_44__123Graph_CCHART_1" localSheetId="3" hidden="1">[3]RD9501V!#REF!</definedName>
    <definedName name="_44__123Graph_CCHART_1" localSheetId="4" hidden="1">[3]RD9501V!#REF!</definedName>
    <definedName name="_44__123Graph_CCHART_1" localSheetId="5" hidden="1">[3]RD9501V!#REF!</definedName>
    <definedName name="_44__123Graph_CCHART_1" localSheetId="6" hidden="1">[3]RD9501V!#REF!</definedName>
    <definedName name="_44__123Graph_CCHART_1" localSheetId="7" hidden="1">[3]RD9501V!#REF!</definedName>
    <definedName name="_44__123Graph_CCHART_1" localSheetId="8" hidden="1">[3]RD9501V!#REF!</definedName>
    <definedName name="_44__123Graph_CCHART_1" localSheetId="9" hidden="1">[3]RD9501V!#REF!</definedName>
    <definedName name="_44__123Graph_CCHART_1" localSheetId="10" hidden="1">[3]RD9501V!#REF!</definedName>
    <definedName name="_44__123Graph_CCHART_1" localSheetId="11" hidden="1">[3]RD9501V!#REF!</definedName>
    <definedName name="_44__123Graph_CCHART_1" localSheetId="12" hidden="1">[3]RD9501V!#REF!</definedName>
    <definedName name="_44__123Graph_CCHART_1" localSheetId="13" hidden="1">[3]RD9501V!#REF!</definedName>
    <definedName name="_44__123Graph_CCHART_1" hidden="1">[3]RD9501V!#REF!</definedName>
    <definedName name="_45__123Graph_ACHART_1" localSheetId="1" hidden="1">[3]RD9501V!#REF!</definedName>
    <definedName name="_45__123Graph_ACHART_1" localSheetId="2" hidden="1">[3]RD9501V!#REF!</definedName>
    <definedName name="_45__123Graph_ACHART_1" localSheetId="3" hidden="1">[3]RD9501V!#REF!</definedName>
    <definedName name="_45__123Graph_ACHART_1" localSheetId="4" hidden="1">[3]RD9501V!#REF!</definedName>
    <definedName name="_45__123Graph_ACHART_1" localSheetId="5" hidden="1">[3]RD9501V!#REF!</definedName>
    <definedName name="_45__123Graph_ACHART_1" localSheetId="6" hidden="1">[3]RD9501V!#REF!</definedName>
    <definedName name="_45__123Graph_ACHART_1" localSheetId="7" hidden="1">[3]RD9501V!#REF!</definedName>
    <definedName name="_45__123Graph_ACHART_1" localSheetId="8" hidden="1">[3]RD9501V!#REF!</definedName>
    <definedName name="_45__123Graph_ACHART_1" localSheetId="9" hidden="1">[3]RD9501V!#REF!</definedName>
    <definedName name="_45__123Graph_ACHART_1" localSheetId="10" hidden="1">[3]RD9501V!#REF!</definedName>
    <definedName name="_45__123Graph_ACHART_1" localSheetId="11" hidden="1">[3]RD9501V!#REF!</definedName>
    <definedName name="_45__123Graph_ACHART_1" localSheetId="12" hidden="1">[3]RD9501V!#REF!</definedName>
    <definedName name="_45__123Graph_ACHART_1" localSheetId="13" hidden="1">[3]RD9501V!#REF!</definedName>
    <definedName name="_45__123Graph_ACHART_1" hidden="1">[3]RD9501V!#REF!</definedName>
    <definedName name="_46_123Graph_DCHAR" localSheetId="1" hidden="1">#REF!</definedName>
    <definedName name="_46_123Graph_DCHAR" localSheetId="2" hidden="1">#REF!</definedName>
    <definedName name="_46_123Graph_DCHAR" localSheetId="3" hidden="1">#REF!</definedName>
    <definedName name="_46_123Graph_DCHAR" localSheetId="4" hidden="1">#REF!</definedName>
    <definedName name="_46_123Graph_DCHAR" localSheetId="5" hidden="1">#REF!</definedName>
    <definedName name="_46_123Graph_DCHAR" localSheetId="6" hidden="1">#REF!</definedName>
    <definedName name="_46_123Graph_DCHAR" localSheetId="7" hidden="1">#REF!</definedName>
    <definedName name="_46_123Graph_DCHAR" localSheetId="8" hidden="1">#REF!</definedName>
    <definedName name="_46_123Graph_DCHAR" localSheetId="9" hidden="1">#REF!</definedName>
    <definedName name="_46_123Graph_DCHAR" localSheetId="10" hidden="1">#REF!</definedName>
    <definedName name="_46_123Graph_DCHAR" localSheetId="11" hidden="1">#REF!</definedName>
    <definedName name="_46_123Graph_DCHAR" localSheetId="12" hidden="1">#REF!</definedName>
    <definedName name="_46_123Graph_DCHAR" localSheetId="13" hidden="1">#REF!</definedName>
    <definedName name="_46_123Graph_DCHAR" hidden="1">#REF!</definedName>
    <definedName name="_47_123Graph_BCHAR" localSheetId="1" hidden="1">#REF!</definedName>
    <definedName name="_47_123Graph_BCHAR" localSheetId="2" hidden="1">#REF!</definedName>
    <definedName name="_47_123Graph_BCHAR" localSheetId="3" hidden="1">#REF!</definedName>
    <definedName name="_47_123Graph_BCHAR" localSheetId="4" hidden="1">#REF!</definedName>
    <definedName name="_47_123Graph_BCHAR" localSheetId="5" hidden="1">#REF!</definedName>
    <definedName name="_47_123Graph_BCHAR" localSheetId="6" hidden="1">#REF!</definedName>
    <definedName name="_47_123Graph_BCHAR" localSheetId="7" hidden="1">#REF!</definedName>
    <definedName name="_47_123Graph_BCHAR" localSheetId="8" hidden="1">#REF!</definedName>
    <definedName name="_47_123Graph_BCHAR" localSheetId="9" hidden="1">#REF!</definedName>
    <definedName name="_47_123Graph_BCHAR" localSheetId="10" hidden="1">#REF!</definedName>
    <definedName name="_47_123Graph_BCHAR" localSheetId="11" hidden="1">#REF!</definedName>
    <definedName name="_47_123Graph_BCHAR" localSheetId="12" hidden="1">#REF!</definedName>
    <definedName name="_47_123Graph_BCHAR" localSheetId="13" hidden="1">#REF!</definedName>
    <definedName name="_47_123Graph_BCHAR" hidden="1">#REF!</definedName>
    <definedName name="_48__123Graph_DCHART_1" localSheetId="1" hidden="1">[3]RD9501V!#REF!</definedName>
    <definedName name="_48__123Graph_DCHART_1" localSheetId="2" hidden="1">[3]RD9501V!#REF!</definedName>
    <definedName name="_48__123Graph_DCHART_1" localSheetId="3" hidden="1">[3]RD9501V!#REF!</definedName>
    <definedName name="_48__123Graph_DCHART_1" localSheetId="4" hidden="1">[3]RD9501V!#REF!</definedName>
    <definedName name="_48__123Graph_DCHART_1" localSheetId="5" hidden="1">[3]RD9501V!#REF!</definedName>
    <definedName name="_48__123Graph_DCHART_1" localSheetId="6" hidden="1">[3]RD9501V!#REF!</definedName>
    <definedName name="_48__123Graph_DCHART_1" localSheetId="7" hidden="1">[3]RD9501V!#REF!</definedName>
    <definedName name="_48__123Graph_DCHART_1" localSheetId="8" hidden="1">[3]RD9501V!#REF!</definedName>
    <definedName name="_48__123Graph_DCHART_1" localSheetId="9" hidden="1">[3]RD9501V!#REF!</definedName>
    <definedName name="_48__123Graph_DCHART_1" localSheetId="10" hidden="1">[3]RD9501V!#REF!</definedName>
    <definedName name="_48__123Graph_DCHART_1" localSheetId="11" hidden="1">[3]RD9501V!#REF!</definedName>
    <definedName name="_48__123Graph_DCHART_1" localSheetId="12" hidden="1">[3]RD9501V!#REF!</definedName>
    <definedName name="_48__123Graph_DCHART_1" localSheetId="13" hidden="1">[3]RD9501V!#REF!</definedName>
    <definedName name="_48__123Graph_DCHART_1" hidden="1">[3]RD9501V!#REF!</definedName>
    <definedName name="_49__123Graph_BCHART_1" localSheetId="1" hidden="1">[3]RD9501V!#REF!</definedName>
    <definedName name="_49__123Graph_BCHART_1" localSheetId="2" hidden="1">[3]RD9501V!#REF!</definedName>
    <definedName name="_49__123Graph_BCHART_1" localSheetId="3" hidden="1">[3]RD9501V!#REF!</definedName>
    <definedName name="_49__123Graph_BCHART_1" localSheetId="4" hidden="1">[3]RD9501V!#REF!</definedName>
    <definedName name="_49__123Graph_BCHART_1" localSheetId="5" hidden="1">[3]RD9501V!#REF!</definedName>
    <definedName name="_49__123Graph_BCHART_1" localSheetId="6" hidden="1">[3]RD9501V!#REF!</definedName>
    <definedName name="_49__123Graph_BCHART_1" localSheetId="7" hidden="1">[3]RD9501V!#REF!</definedName>
    <definedName name="_49__123Graph_BCHART_1" localSheetId="8" hidden="1">[3]RD9501V!#REF!</definedName>
    <definedName name="_49__123Graph_BCHART_1" localSheetId="9" hidden="1">[3]RD9501V!#REF!</definedName>
    <definedName name="_49__123Graph_BCHART_1" localSheetId="10" hidden="1">[3]RD9501V!#REF!</definedName>
    <definedName name="_49__123Graph_BCHART_1" localSheetId="11" hidden="1">[3]RD9501V!#REF!</definedName>
    <definedName name="_49__123Graph_BCHART_1" localSheetId="12" hidden="1">[3]RD9501V!#REF!</definedName>
    <definedName name="_49__123Graph_BCHART_1" localSheetId="13" hidden="1">[3]RD9501V!#REF!</definedName>
    <definedName name="_49__123Graph_BCHART_1" hidden="1">[3]RD9501V!#REF!</definedName>
    <definedName name="_50_123Graph_XCHAR" localSheetId="1" hidden="1">#REF!</definedName>
    <definedName name="_50_123Graph_XCHAR" localSheetId="2" hidden="1">#REF!</definedName>
    <definedName name="_50_123Graph_XCHAR" localSheetId="3" hidden="1">#REF!</definedName>
    <definedName name="_50_123Graph_XCHAR" localSheetId="4" hidden="1">#REF!</definedName>
    <definedName name="_50_123Graph_XCHAR" localSheetId="5" hidden="1">#REF!</definedName>
    <definedName name="_50_123Graph_XCHAR" localSheetId="6" hidden="1">#REF!</definedName>
    <definedName name="_50_123Graph_XCHAR" localSheetId="7" hidden="1">#REF!</definedName>
    <definedName name="_50_123Graph_XCHAR" localSheetId="8" hidden="1">#REF!</definedName>
    <definedName name="_50_123Graph_XCHAR" localSheetId="9" hidden="1">#REF!</definedName>
    <definedName name="_50_123Graph_XCHAR" localSheetId="10" hidden="1">#REF!</definedName>
    <definedName name="_50_123Graph_XCHAR" localSheetId="11" hidden="1">#REF!</definedName>
    <definedName name="_50_123Graph_XCHAR" localSheetId="12" hidden="1">#REF!</definedName>
    <definedName name="_50_123Graph_XCHAR" localSheetId="13" hidden="1">#REF!</definedName>
    <definedName name="_50_123Graph_XCHAR" hidden="1">#REF!</definedName>
    <definedName name="_51_123Graph_CCHAR" localSheetId="1" hidden="1">#REF!</definedName>
    <definedName name="_51_123Graph_CCHAR" localSheetId="2" hidden="1">#REF!</definedName>
    <definedName name="_51_123Graph_CCHAR" localSheetId="3" hidden="1">#REF!</definedName>
    <definedName name="_51_123Graph_CCHAR" localSheetId="4" hidden="1">#REF!</definedName>
    <definedName name="_51_123Graph_CCHAR" localSheetId="5" hidden="1">#REF!</definedName>
    <definedName name="_51_123Graph_CCHAR" localSheetId="6" hidden="1">#REF!</definedName>
    <definedName name="_51_123Graph_CCHAR" localSheetId="7" hidden="1">#REF!</definedName>
    <definedName name="_51_123Graph_CCHAR" localSheetId="8" hidden="1">#REF!</definedName>
    <definedName name="_51_123Graph_CCHAR" localSheetId="9" hidden="1">#REF!</definedName>
    <definedName name="_51_123Graph_CCHAR" localSheetId="10" hidden="1">#REF!</definedName>
    <definedName name="_51_123Graph_CCHAR" localSheetId="11" hidden="1">#REF!</definedName>
    <definedName name="_51_123Graph_CCHAR" localSheetId="12" hidden="1">#REF!</definedName>
    <definedName name="_51_123Graph_CCHAR" localSheetId="13" hidden="1">#REF!</definedName>
    <definedName name="_51_123Graph_CCHAR" hidden="1">#REF!</definedName>
    <definedName name="_52__123Graph_XCHART_1" localSheetId="1" hidden="1">[3]RD9501V!#REF!</definedName>
    <definedName name="_52__123Graph_XCHART_1" localSheetId="2" hidden="1">[3]RD9501V!#REF!</definedName>
    <definedName name="_52__123Graph_XCHART_1" localSheetId="3" hidden="1">[3]RD9501V!#REF!</definedName>
    <definedName name="_52__123Graph_XCHART_1" localSheetId="4" hidden="1">[3]RD9501V!#REF!</definedName>
    <definedName name="_52__123Graph_XCHART_1" localSheetId="5" hidden="1">[3]RD9501V!#REF!</definedName>
    <definedName name="_52__123Graph_XCHART_1" localSheetId="6" hidden="1">[3]RD9501V!#REF!</definedName>
    <definedName name="_52__123Graph_XCHART_1" localSheetId="7" hidden="1">[3]RD9501V!#REF!</definedName>
    <definedName name="_52__123Graph_XCHART_1" localSheetId="8" hidden="1">[3]RD9501V!#REF!</definedName>
    <definedName name="_52__123Graph_XCHART_1" localSheetId="9" hidden="1">[3]RD9501V!#REF!</definedName>
    <definedName name="_52__123Graph_XCHART_1" localSheetId="10" hidden="1">[3]RD9501V!#REF!</definedName>
    <definedName name="_52__123Graph_XCHART_1" localSheetId="11" hidden="1">[3]RD9501V!#REF!</definedName>
    <definedName name="_52__123Graph_XCHART_1" localSheetId="12" hidden="1">[3]RD9501V!#REF!</definedName>
    <definedName name="_52__123Graph_XCHART_1" localSheetId="13" hidden="1">[3]RD9501V!#REF!</definedName>
    <definedName name="_52__123Graph_XCHART_1" hidden="1">[3]RD9501V!#REF!</definedName>
    <definedName name="_53__123Graph_CCHART_1" localSheetId="1" hidden="1">[3]RD9501V!#REF!</definedName>
    <definedName name="_53__123Graph_CCHART_1" localSheetId="2" hidden="1">[3]RD9501V!#REF!</definedName>
    <definedName name="_53__123Graph_CCHART_1" localSheetId="3" hidden="1">[3]RD9501V!#REF!</definedName>
    <definedName name="_53__123Graph_CCHART_1" localSheetId="4" hidden="1">[3]RD9501V!#REF!</definedName>
    <definedName name="_53__123Graph_CCHART_1" localSheetId="5" hidden="1">[3]RD9501V!#REF!</definedName>
    <definedName name="_53__123Graph_CCHART_1" localSheetId="6" hidden="1">[3]RD9501V!#REF!</definedName>
    <definedName name="_53__123Graph_CCHART_1" localSheetId="7" hidden="1">[3]RD9501V!#REF!</definedName>
    <definedName name="_53__123Graph_CCHART_1" localSheetId="8" hidden="1">[3]RD9501V!#REF!</definedName>
    <definedName name="_53__123Graph_CCHART_1" localSheetId="9" hidden="1">[3]RD9501V!#REF!</definedName>
    <definedName name="_53__123Graph_CCHART_1" localSheetId="10" hidden="1">[3]RD9501V!#REF!</definedName>
    <definedName name="_53__123Graph_CCHART_1" localSheetId="11" hidden="1">[3]RD9501V!#REF!</definedName>
    <definedName name="_53__123Graph_CCHART_1" localSheetId="12" hidden="1">[3]RD9501V!#REF!</definedName>
    <definedName name="_53__123Graph_CCHART_1" localSheetId="13" hidden="1">[3]RD9501V!#REF!</definedName>
    <definedName name="_53__123Graph_CCHART_1" hidden="1">[3]RD9501V!#REF!</definedName>
    <definedName name="_55_123Graph_DCHAR" localSheetId="1" hidden="1">#REF!</definedName>
    <definedName name="_55_123Graph_DCHAR" localSheetId="2" hidden="1">#REF!</definedName>
    <definedName name="_55_123Graph_DCHAR" localSheetId="3" hidden="1">#REF!</definedName>
    <definedName name="_55_123Graph_DCHAR" localSheetId="4" hidden="1">#REF!</definedName>
    <definedName name="_55_123Graph_DCHAR" localSheetId="5" hidden="1">#REF!</definedName>
    <definedName name="_55_123Graph_DCHAR" localSheetId="6" hidden="1">#REF!</definedName>
    <definedName name="_55_123Graph_DCHAR" localSheetId="7" hidden="1">#REF!</definedName>
    <definedName name="_55_123Graph_DCHAR" localSheetId="8" hidden="1">#REF!</definedName>
    <definedName name="_55_123Graph_DCHAR" localSheetId="9" hidden="1">#REF!</definedName>
    <definedName name="_55_123Graph_DCHAR" localSheetId="10" hidden="1">#REF!</definedName>
    <definedName name="_55_123Graph_DCHAR" localSheetId="11" hidden="1">#REF!</definedName>
    <definedName name="_55_123Graph_DCHAR" localSheetId="12" hidden="1">#REF!</definedName>
    <definedName name="_55_123Graph_DCHAR" localSheetId="13" hidden="1">#REF!</definedName>
    <definedName name="_55_123Graph_DCHAR" hidden="1">#REF!</definedName>
    <definedName name="_56_0__123Graph_ACHAR" localSheetId="1" hidden="1">#REF!</definedName>
    <definedName name="_56_0__123Graph_ACHAR" localSheetId="2" hidden="1">#REF!</definedName>
    <definedName name="_56_0__123Graph_ACHAR" localSheetId="3" hidden="1">#REF!</definedName>
    <definedName name="_56_0__123Graph_ACHAR" localSheetId="4" hidden="1">#REF!</definedName>
    <definedName name="_56_0__123Graph_ACHAR" localSheetId="5" hidden="1">#REF!</definedName>
    <definedName name="_56_0__123Graph_ACHAR" localSheetId="6" hidden="1">#REF!</definedName>
    <definedName name="_56_0__123Graph_ACHAR" localSheetId="7" hidden="1">#REF!</definedName>
    <definedName name="_56_0__123Graph_ACHAR" localSheetId="8" hidden="1">#REF!</definedName>
    <definedName name="_56_0__123Graph_ACHAR" localSheetId="9" hidden="1">#REF!</definedName>
    <definedName name="_56_0__123Graph_ACHAR" localSheetId="10" hidden="1">#REF!</definedName>
    <definedName name="_56_0__123Graph_ACHAR" localSheetId="11" hidden="1">#REF!</definedName>
    <definedName name="_56_0__123Graph_ACHAR" localSheetId="12" hidden="1">#REF!</definedName>
    <definedName name="_56_0__123Graph_ACHAR" localSheetId="13" hidden="1">#REF!</definedName>
    <definedName name="_56_0__123Graph_ACHAR" hidden="1">#REF!</definedName>
    <definedName name="_57__123Graph_DCHART_1" localSheetId="1" hidden="1">[3]RD9501V!#REF!</definedName>
    <definedName name="_57__123Graph_DCHART_1" localSheetId="2" hidden="1">[3]RD9501V!#REF!</definedName>
    <definedName name="_57__123Graph_DCHART_1" localSheetId="3" hidden="1">[3]RD9501V!#REF!</definedName>
    <definedName name="_57__123Graph_DCHART_1" localSheetId="4" hidden="1">[3]RD9501V!#REF!</definedName>
    <definedName name="_57__123Graph_DCHART_1" localSheetId="5" hidden="1">[3]RD9501V!#REF!</definedName>
    <definedName name="_57__123Graph_DCHART_1" localSheetId="6" hidden="1">[3]RD9501V!#REF!</definedName>
    <definedName name="_57__123Graph_DCHART_1" localSheetId="7" hidden="1">[3]RD9501V!#REF!</definedName>
    <definedName name="_57__123Graph_DCHART_1" localSheetId="8" hidden="1">[3]RD9501V!#REF!</definedName>
    <definedName name="_57__123Graph_DCHART_1" localSheetId="9" hidden="1">[3]RD9501V!#REF!</definedName>
    <definedName name="_57__123Graph_DCHART_1" localSheetId="10" hidden="1">[3]RD9501V!#REF!</definedName>
    <definedName name="_57__123Graph_DCHART_1" localSheetId="11" hidden="1">[3]RD9501V!#REF!</definedName>
    <definedName name="_57__123Graph_DCHART_1" localSheetId="12" hidden="1">[3]RD9501V!#REF!</definedName>
    <definedName name="_57__123Graph_DCHART_1" localSheetId="13" hidden="1">[3]RD9501V!#REF!</definedName>
    <definedName name="_57__123Graph_DCHART_1" hidden="1">[3]RD9501V!#REF!</definedName>
    <definedName name="_58_0__123Graph_BCHAR" localSheetId="1" hidden="1">#REF!</definedName>
    <definedName name="_58_0__123Graph_BCHAR" localSheetId="2" hidden="1">#REF!</definedName>
    <definedName name="_58_0__123Graph_BCHAR" localSheetId="3" hidden="1">#REF!</definedName>
    <definedName name="_58_0__123Graph_BCHAR" localSheetId="4" hidden="1">#REF!</definedName>
    <definedName name="_58_0__123Graph_BCHAR" localSheetId="5" hidden="1">#REF!</definedName>
    <definedName name="_58_0__123Graph_BCHAR" localSheetId="6" hidden="1">#REF!</definedName>
    <definedName name="_58_0__123Graph_BCHAR" localSheetId="7" hidden="1">#REF!</definedName>
    <definedName name="_58_0__123Graph_BCHAR" localSheetId="8" hidden="1">#REF!</definedName>
    <definedName name="_58_0__123Graph_BCHAR" localSheetId="9" hidden="1">#REF!</definedName>
    <definedName name="_58_0__123Graph_BCHAR" localSheetId="10" hidden="1">#REF!</definedName>
    <definedName name="_58_0__123Graph_BCHAR" localSheetId="11" hidden="1">#REF!</definedName>
    <definedName name="_58_0__123Graph_BCHAR" localSheetId="12" hidden="1">#REF!</definedName>
    <definedName name="_58_0__123Graph_BCHAR" localSheetId="13" hidden="1">#REF!</definedName>
    <definedName name="_58_0__123Graph_BCHAR" hidden="1">#REF!</definedName>
    <definedName name="_59_123Graph_XCHAR" localSheetId="1" hidden="1">#REF!</definedName>
    <definedName name="_59_123Graph_XCHAR" localSheetId="2" hidden="1">#REF!</definedName>
    <definedName name="_59_123Graph_XCHAR" localSheetId="3" hidden="1">#REF!</definedName>
    <definedName name="_59_123Graph_XCHAR" localSheetId="4" hidden="1">#REF!</definedName>
    <definedName name="_59_123Graph_XCHAR" localSheetId="5" hidden="1">#REF!</definedName>
    <definedName name="_59_123Graph_XCHAR" localSheetId="6" hidden="1">#REF!</definedName>
    <definedName name="_59_123Graph_XCHAR" localSheetId="7" hidden="1">#REF!</definedName>
    <definedName name="_59_123Graph_XCHAR" localSheetId="8" hidden="1">#REF!</definedName>
    <definedName name="_59_123Graph_XCHAR" localSheetId="9" hidden="1">#REF!</definedName>
    <definedName name="_59_123Graph_XCHAR" localSheetId="10" hidden="1">#REF!</definedName>
    <definedName name="_59_123Graph_XCHAR" localSheetId="11" hidden="1">#REF!</definedName>
    <definedName name="_59_123Graph_XCHAR" localSheetId="12" hidden="1">#REF!</definedName>
    <definedName name="_59_123Graph_XCHAR" localSheetId="13" hidden="1">#REF!</definedName>
    <definedName name="_59_123Graph_XCHAR" hidden="1">#REF!</definedName>
    <definedName name="_60_0__123Graph_CCHAR" localSheetId="1" hidden="1">#REF!</definedName>
    <definedName name="_60_0__123Graph_CCHAR" localSheetId="2" hidden="1">#REF!</definedName>
    <definedName name="_60_0__123Graph_CCHAR" localSheetId="3" hidden="1">#REF!</definedName>
    <definedName name="_60_0__123Graph_CCHAR" localSheetId="4" hidden="1">#REF!</definedName>
    <definedName name="_60_0__123Graph_CCHAR" localSheetId="5" hidden="1">#REF!</definedName>
    <definedName name="_60_0__123Graph_CCHAR" localSheetId="6" hidden="1">#REF!</definedName>
    <definedName name="_60_0__123Graph_CCHAR" localSheetId="7" hidden="1">#REF!</definedName>
    <definedName name="_60_0__123Graph_CCHAR" localSheetId="8" hidden="1">#REF!</definedName>
    <definedName name="_60_0__123Graph_CCHAR" localSheetId="9" hidden="1">#REF!</definedName>
    <definedName name="_60_0__123Graph_CCHAR" localSheetId="10" hidden="1">#REF!</definedName>
    <definedName name="_60_0__123Graph_CCHAR" localSheetId="11" hidden="1">#REF!</definedName>
    <definedName name="_60_0__123Graph_CCHAR" localSheetId="12" hidden="1">#REF!</definedName>
    <definedName name="_60_0__123Graph_CCHAR" localSheetId="13" hidden="1">#REF!</definedName>
    <definedName name="_60_0__123Graph_CCHAR" hidden="1">#REF!</definedName>
    <definedName name="_61__123Graph_XCHART_1" localSheetId="1" hidden="1">[3]RD9501V!#REF!</definedName>
    <definedName name="_61__123Graph_XCHART_1" localSheetId="2" hidden="1">[3]RD9501V!#REF!</definedName>
    <definedName name="_61__123Graph_XCHART_1" localSheetId="3" hidden="1">[3]RD9501V!#REF!</definedName>
    <definedName name="_61__123Graph_XCHART_1" localSheetId="4" hidden="1">[3]RD9501V!#REF!</definedName>
    <definedName name="_61__123Graph_XCHART_1" localSheetId="5" hidden="1">[3]RD9501V!#REF!</definedName>
    <definedName name="_61__123Graph_XCHART_1" localSheetId="6" hidden="1">[3]RD9501V!#REF!</definedName>
    <definedName name="_61__123Graph_XCHART_1" localSheetId="7" hidden="1">[3]RD9501V!#REF!</definedName>
    <definedName name="_61__123Graph_XCHART_1" localSheetId="8" hidden="1">[3]RD9501V!#REF!</definedName>
    <definedName name="_61__123Graph_XCHART_1" localSheetId="9" hidden="1">[3]RD9501V!#REF!</definedName>
    <definedName name="_61__123Graph_XCHART_1" localSheetId="10" hidden="1">[3]RD9501V!#REF!</definedName>
    <definedName name="_61__123Graph_XCHART_1" localSheetId="11" hidden="1">[3]RD9501V!#REF!</definedName>
    <definedName name="_61__123Graph_XCHART_1" localSheetId="12" hidden="1">[3]RD9501V!#REF!</definedName>
    <definedName name="_61__123Graph_XCHART_1" localSheetId="13" hidden="1">[3]RD9501V!#REF!</definedName>
    <definedName name="_61__123Graph_XCHART_1" hidden="1">[3]RD9501V!#REF!</definedName>
    <definedName name="_62_0__123Graph_DCHAR" localSheetId="1" hidden="1">#REF!</definedName>
    <definedName name="_62_0__123Graph_DCHAR" localSheetId="2" hidden="1">#REF!</definedName>
    <definedName name="_62_0__123Graph_DCHAR" localSheetId="3" hidden="1">#REF!</definedName>
    <definedName name="_62_0__123Graph_DCHAR" localSheetId="4" hidden="1">#REF!</definedName>
    <definedName name="_62_0__123Graph_DCHAR" localSheetId="5" hidden="1">#REF!</definedName>
    <definedName name="_62_0__123Graph_DCHAR" localSheetId="6" hidden="1">#REF!</definedName>
    <definedName name="_62_0__123Graph_DCHAR" localSheetId="7" hidden="1">#REF!</definedName>
    <definedName name="_62_0__123Graph_DCHAR" localSheetId="8" hidden="1">#REF!</definedName>
    <definedName name="_62_0__123Graph_DCHAR" localSheetId="9" hidden="1">#REF!</definedName>
    <definedName name="_62_0__123Graph_DCHAR" localSheetId="10" hidden="1">#REF!</definedName>
    <definedName name="_62_0__123Graph_DCHAR" localSheetId="11" hidden="1">#REF!</definedName>
    <definedName name="_62_0__123Graph_DCHAR" localSheetId="12" hidden="1">#REF!</definedName>
    <definedName name="_62_0__123Graph_DCHAR" localSheetId="13" hidden="1">#REF!</definedName>
    <definedName name="_62_0__123Graph_DCHAR" hidden="1">#REF!</definedName>
    <definedName name="_64_0__123Graph_XCHAR" localSheetId="1" hidden="1">#REF!</definedName>
    <definedName name="_64_0__123Graph_XCHAR" localSheetId="2" hidden="1">#REF!</definedName>
    <definedName name="_64_0__123Graph_XCHAR" localSheetId="3" hidden="1">#REF!</definedName>
    <definedName name="_64_0__123Graph_XCHAR" localSheetId="4" hidden="1">#REF!</definedName>
    <definedName name="_64_0__123Graph_XCHAR" localSheetId="5" hidden="1">#REF!</definedName>
    <definedName name="_64_0__123Graph_XCHAR" localSheetId="6" hidden="1">#REF!</definedName>
    <definedName name="_64_0__123Graph_XCHAR" localSheetId="7" hidden="1">#REF!</definedName>
    <definedName name="_64_0__123Graph_XCHAR" localSheetId="8" hidden="1">#REF!</definedName>
    <definedName name="_64_0__123Graph_XCHAR" localSheetId="9" hidden="1">#REF!</definedName>
    <definedName name="_64_0__123Graph_XCHAR" localSheetId="10" hidden="1">#REF!</definedName>
    <definedName name="_64_0__123Graph_XCHAR" localSheetId="11" hidden="1">#REF!</definedName>
    <definedName name="_64_0__123Graph_XCHAR" localSheetId="12" hidden="1">#REF!</definedName>
    <definedName name="_64_0__123Graph_XCHAR" localSheetId="13" hidden="1">#REF!</definedName>
    <definedName name="_64_0__123Graph_XCHAR" hidden="1">#REF!</definedName>
    <definedName name="_68_0__123Graph_ACHAR" localSheetId="1" hidden="1">#REF!</definedName>
    <definedName name="_68_0__123Graph_ACHAR" localSheetId="2" hidden="1">#REF!</definedName>
    <definedName name="_68_0__123Graph_ACHAR" localSheetId="3" hidden="1">#REF!</definedName>
    <definedName name="_68_0__123Graph_ACHAR" localSheetId="4" hidden="1">#REF!</definedName>
    <definedName name="_68_0__123Graph_ACHAR" localSheetId="5" hidden="1">#REF!</definedName>
    <definedName name="_68_0__123Graph_ACHAR" localSheetId="6" hidden="1">#REF!</definedName>
    <definedName name="_68_0__123Graph_ACHAR" localSheetId="7" hidden="1">#REF!</definedName>
    <definedName name="_68_0__123Graph_ACHAR" localSheetId="8" hidden="1">#REF!</definedName>
    <definedName name="_68_0__123Graph_ACHAR" localSheetId="9" hidden="1">#REF!</definedName>
    <definedName name="_68_0__123Graph_ACHAR" localSheetId="10" hidden="1">#REF!</definedName>
    <definedName name="_68_0__123Graph_ACHAR" localSheetId="11" hidden="1">#REF!</definedName>
    <definedName name="_68_0__123Graph_ACHAR" localSheetId="12" hidden="1">#REF!</definedName>
    <definedName name="_68_0__123Graph_ACHAR" localSheetId="13" hidden="1">#REF!</definedName>
    <definedName name="_68_0__123Graph_ACHAR" hidden="1">#REF!</definedName>
    <definedName name="_70_0__123Graph_BCHAR" localSheetId="1" hidden="1">#REF!</definedName>
    <definedName name="_70_0__123Graph_BCHAR" localSheetId="2" hidden="1">#REF!</definedName>
    <definedName name="_70_0__123Graph_BCHAR" localSheetId="3" hidden="1">#REF!</definedName>
    <definedName name="_70_0__123Graph_BCHAR" localSheetId="4" hidden="1">#REF!</definedName>
    <definedName name="_70_0__123Graph_BCHAR" localSheetId="5" hidden="1">#REF!</definedName>
    <definedName name="_70_0__123Graph_BCHAR" localSheetId="6" hidden="1">#REF!</definedName>
    <definedName name="_70_0__123Graph_BCHAR" localSheetId="7" hidden="1">#REF!</definedName>
    <definedName name="_70_0__123Graph_BCHAR" localSheetId="8" hidden="1">#REF!</definedName>
    <definedName name="_70_0__123Graph_BCHAR" localSheetId="9" hidden="1">#REF!</definedName>
    <definedName name="_70_0__123Graph_BCHAR" localSheetId="10" hidden="1">#REF!</definedName>
    <definedName name="_70_0__123Graph_BCHAR" localSheetId="11" hidden="1">#REF!</definedName>
    <definedName name="_70_0__123Graph_BCHAR" localSheetId="12" hidden="1">#REF!</definedName>
    <definedName name="_70_0__123Graph_BCHAR" localSheetId="13" hidden="1">#REF!</definedName>
    <definedName name="_70_0__123Graph_BCHAR" hidden="1">#REF!</definedName>
    <definedName name="_72_0__123Graph_CCHAR" localSheetId="1" hidden="1">#REF!</definedName>
    <definedName name="_72_0__123Graph_CCHAR" localSheetId="2" hidden="1">#REF!</definedName>
    <definedName name="_72_0__123Graph_CCHAR" localSheetId="3" hidden="1">#REF!</definedName>
    <definedName name="_72_0__123Graph_CCHAR" localSheetId="4" hidden="1">#REF!</definedName>
    <definedName name="_72_0__123Graph_CCHAR" localSheetId="5" hidden="1">#REF!</definedName>
    <definedName name="_72_0__123Graph_CCHAR" localSheetId="6" hidden="1">#REF!</definedName>
    <definedName name="_72_0__123Graph_CCHAR" localSheetId="7" hidden="1">#REF!</definedName>
    <definedName name="_72_0__123Graph_CCHAR" localSheetId="8" hidden="1">#REF!</definedName>
    <definedName name="_72_0__123Graph_CCHAR" localSheetId="9" hidden="1">#REF!</definedName>
    <definedName name="_72_0__123Graph_CCHAR" localSheetId="10" hidden="1">#REF!</definedName>
    <definedName name="_72_0__123Graph_CCHAR" localSheetId="11" hidden="1">#REF!</definedName>
    <definedName name="_72_0__123Graph_CCHAR" localSheetId="12" hidden="1">#REF!</definedName>
    <definedName name="_72_0__123Graph_CCHAR" localSheetId="13" hidden="1">#REF!</definedName>
    <definedName name="_72_0__123Graph_CCHAR" hidden="1">#REF!</definedName>
    <definedName name="_74_0__123Graph_DCHAR" localSheetId="1" hidden="1">#REF!</definedName>
    <definedName name="_74_0__123Graph_DCHAR" localSheetId="2" hidden="1">#REF!</definedName>
    <definedName name="_74_0__123Graph_DCHAR" localSheetId="3" hidden="1">#REF!</definedName>
    <definedName name="_74_0__123Graph_DCHAR" localSheetId="4" hidden="1">#REF!</definedName>
    <definedName name="_74_0__123Graph_DCHAR" localSheetId="5" hidden="1">#REF!</definedName>
    <definedName name="_74_0__123Graph_DCHAR" localSheetId="6" hidden="1">#REF!</definedName>
    <definedName name="_74_0__123Graph_DCHAR" localSheetId="7" hidden="1">#REF!</definedName>
    <definedName name="_74_0__123Graph_DCHAR" localSheetId="8" hidden="1">#REF!</definedName>
    <definedName name="_74_0__123Graph_DCHAR" localSheetId="9" hidden="1">#REF!</definedName>
    <definedName name="_74_0__123Graph_DCHAR" localSheetId="10" hidden="1">#REF!</definedName>
    <definedName name="_74_0__123Graph_DCHAR" localSheetId="11" hidden="1">#REF!</definedName>
    <definedName name="_74_0__123Graph_DCHAR" localSheetId="12" hidden="1">#REF!</definedName>
    <definedName name="_74_0__123Graph_DCHAR" localSheetId="13" hidden="1">#REF!</definedName>
    <definedName name="_74_0__123Graph_DCHAR" hidden="1">#REF!</definedName>
    <definedName name="_76_0__123Graph_XCHAR" localSheetId="1" hidden="1">#REF!</definedName>
    <definedName name="_76_0__123Graph_XCHAR" localSheetId="2" hidden="1">#REF!</definedName>
    <definedName name="_76_0__123Graph_XCHAR" localSheetId="3" hidden="1">#REF!</definedName>
    <definedName name="_76_0__123Graph_XCHAR" localSheetId="4" hidden="1">#REF!</definedName>
    <definedName name="_76_0__123Graph_XCHAR" localSheetId="5" hidden="1">#REF!</definedName>
    <definedName name="_76_0__123Graph_XCHAR" localSheetId="6" hidden="1">#REF!</definedName>
    <definedName name="_76_0__123Graph_XCHAR" localSheetId="7" hidden="1">#REF!</definedName>
    <definedName name="_76_0__123Graph_XCHAR" localSheetId="8" hidden="1">#REF!</definedName>
    <definedName name="_76_0__123Graph_XCHAR" localSheetId="9" hidden="1">#REF!</definedName>
    <definedName name="_76_0__123Graph_XCHAR" localSheetId="10" hidden="1">#REF!</definedName>
    <definedName name="_76_0__123Graph_XCHAR" localSheetId="11" hidden="1">#REF!</definedName>
    <definedName name="_76_0__123Graph_XCHAR" localSheetId="12" hidden="1">#REF!</definedName>
    <definedName name="_76_0__123Graph_XCHAR" localSheetId="13" hidden="1">#REF!</definedName>
    <definedName name="_76_0__123Graph_XCHAR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xlnm._FilterDatabase" localSheetId="0" hidden="1">'36-1'!$B$8:$AL$24</definedName>
    <definedName name="_xlnm._FilterDatabase" localSheetId="1" hidden="1">'36-309'!$B$8:$AH$588</definedName>
    <definedName name="_xlnm._FilterDatabase" localSheetId="2" hidden="1">'38-1'!$B$8:$AL$36</definedName>
    <definedName name="_xlnm._FilterDatabase" localSheetId="3" hidden="1">'39-1'!$B$8:$AL$22</definedName>
    <definedName name="_xlnm._FilterDatabase" localSheetId="4" hidden="1">'40-1'!$B$8:$AL$20</definedName>
    <definedName name="_xlnm._FilterDatabase" localSheetId="5" hidden="1">'41-1'!$B$8:$AL$20</definedName>
    <definedName name="_xlnm._FilterDatabase" localSheetId="6" hidden="1">'42-1'!$B$8:$AL$23</definedName>
    <definedName name="_xlnm._FilterDatabase" localSheetId="7" hidden="1">'43-1'!$B$8:$AL$21</definedName>
    <definedName name="_xlnm._FilterDatabase" localSheetId="8" hidden="1">'44-1'!$B$8:$AL$22</definedName>
    <definedName name="_xlnm._FilterDatabase" localSheetId="9" hidden="1">'46-1'!$B$8:$AL$20</definedName>
    <definedName name="_xlnm._FilterDatabase" localSheetId="10" hidden="1">'49-1'!$B$8:$AL$22</definedName>
    <definedName name="_xlnm._FilterDatabase" localSheetId="11" hidden="1">'50'!$B$8:$AL$20</definedName>
    <definedName name="_xlnm._FilterDatabase" localSheetId="12" hidden="1">'51-1'!$B$8:$AL$22</definedName>
    <definedName name="_xlnm._FilterDatabase" localSheetId="13" hidden="1">'52-1'!$B$8:$AL$24</definedName>
    <definedName name="_xlnm._FilterDatabase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hidden="1">#REF!</definedName>
    <definedName name="_Order1" hidden="1">255</definedName>
    <definedName name="_Order2" hidden="1">1</definedName>
    <definedName name="_Parse_In" localSheetId="1" hidden="1">[4]住所録!#REF!</definedName>
    <definedName name="_Parse_In" localSheetId="2" hidden="1">[4]住所録!#REF!</definedName>
    <definedName name="_Parse_In" localSheetId="3" hidden="1">[4]住所録!#REF!</definedName>
    <definedName name="_Parse_In" localSheetId="4" hidden="1">[4]住所録!#REF!</definedName>
    <definedName name="_Parse_In" localSheetId="5" hidden="1">[4]住所録!#REF!</definedName>
    <definedName name="_Parse_In" localSheetId="6" hidden="1">[4]住所録!#REF!</definedName>
    <definedName name="_Parse_In" localSheetId="7" hidden="1">[4]住所録!#REF!</definedName>
    <definedName name="_Parse_In" localSheetId="8" hidden="1">[4]住所録!#REF!</definedName>
    <definedName name="_Parse_In" localSheetId="9" hidden="1">[4]住所録!#REF!</definedName>
    <definedName name="_Parse_In" localSheetId="10" hidden="1">[4]住所録!#REF!</definedName>
    <definedName name="_Parse_In" localSheetId="11" hidden="1">[4]住所録!#REF!</definedName>
    <definedName name="_Parse_In" localSheetId="12" hidden="1">[4]住所録!#REF!</definedName>
    <definedName name="_Parse_In" localSheetId="13" hidden="1">[4]住所録!#REF!</definedName>
    <definedName name="_Parse_In" hidden="1">[4]住所録!#REF!</definedName>
    <definedName name="_Parse_Out" localSheetId="1" hidden="1">[4]住所録!#REF!</definedName>
    <definedName name="_Parse_Out" localSheetId="2" hidden="1">[4]住所録!#REF!</definedName>
    <definedName name="_Parse_Out" localSheetId="3" hidden="1">[4]住所録!#REF!</definedName>
    <definedName name="_Parse_Out" localSheetId="4" hidden="1">[4]住所録!#REF!</definedName>
    <definedName name="_Parse_Out" localSheetId="5" hidden="1">[4]住所録!#REF!</definedName>
    <definedName name="_Parse_Out" localSheetId="6" hidden="1">[4]住所録!#REF!</definedName>
    <definedName name="_Parse_Out" localSheetId="7" hidden="1">[4]住所録!#REF!</definedName>
    <definedName name="_Parse_Out" localSheetId="8" hidden="1">[4]住所録!#REF!</definedName>
    <definedName name="_Parse_Out" localSheetId="9" hidden="1">[4]住所録!#REF!</definedName>
    <definedName name="_Parse_Out" localSheetId="10" hidden="1">[4]住所録!#REF!</definedName>
    <definedName name="_Parse_Out" localSheetId="11" hidden="1">[4]住所録!#REF!</definedName>
    <definedName name="_Parse_Out" localSheetId="12" hidden="1">[4]住所録!#REF!</definedName>
    <definedName name="_Parse_Out" localSheetId="13" hidden="1">[4]住所録!#REF!</definedName>
    <definedName name="_Parse_Out" hidden="1">[4]住所録!#REF!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_Table1_In1" hidden="1">'[5]与信一覧 (2)'!$BZ$6:$BZ$6</definedName>
    <definedName name="_Table1_Out" hidden="1">'[5]与信一覧 (2)'!$BZ$6:$CA$801</definedName>
    <definedName name="￥￥￥￥" localSheetId="1" hidden="1">#REF!</definedName>
    <definedName name="￥￥￥￥" localSheetId="2" hidden="1">#REF!</definedName>
    <definedName name="￥￥￥￥" localSheetId="3" hidden="1">#REF!</definedName>
    <definedName name="￥￥￥￥" localSheetId="4" hidden="1">#REF!</definedName>
    <definedName name="￥￥￥￥" localSheetId="5" hidden="1">#REF!</definedName>
    <definedName name="￥￥￥￥" localSheetId="6" hidden="1">#REF!</definedName>
    <definedName name="￥￥￥￥" localSheetId="7" hidden="1">#REF!</definedName>
    <definedName name="￥￥￥￥" localSheetId="8" hidden="1">#REF!</definedName>
    <definedName name="￥￥￥￥" localSheetId="9" hidden="1">#REF!</definedName>
    <definedName name="￥￥￥￥" localSheetId="10" hidden="1">#REF!</definedName>
    <definedName name="￥￥￥￥" localSheetId="11" hidden="1">#REF!</definedName>
    <definedName name="￥￥￥￥" localSheetId="12" hidden="1">#REF!</definedName>
    <definedName name="￥￥￥￥" localSheetId="13" hidden="1">#REF!</definedName>
    <definedName name="￥￥￥￥" hidden="1">#REF!</definedName>
    <definedName name="￥￥￥￥￥￥" localSheetId="1" hidden="1">[6]RD9501V!#REF!</definedName>
    <definedName name="￥￥￥￥￥￥" localSheetId="2" hidden="1">[6]RD9501V!#REF!</definedName>
    <definedName name="￥￥￥￥￥￥" localSheetId="3" hidden="1">[6]RD9501V!#REF!</definedName>
    <definedName name="￥￥￥￥￥￥" localSheetId="4" hidden="1">[6]RD9501V!#REF!</definedName>
    <definedName name="￥￥￥￥￥￥" localSheetId="5" hidden="1">[6]RD9501V!#REF!</definedName>
    <definedName name="￥￥￥￥￥￥" localSheetId="6" hidden="1">[6]RD9501V!#REF!</definedName>
    <definedName name="￥￥￥￥￥￥" localSheetId="7" hidden="1">[6]RD9501V!#REF!</definedName>
    <definedName name="￥￥￥￥￥￥" localSheetId="8" hidden="1">[6]RD9501V!#REF!</definedName>
    <definedName name="￥￥￥￥￥￥" localSheetId="9" hidden="1">[6]RD9501V!#REF!</definedName>
    <definedName name="￥￥￥￥￥￥" localSheetId="10" hidden="1">[6]RD9501V!#REF!</definedName>
    <definedName name="￥￥￥￥￥￥" localSheetId="11" hidden="1">[6]RD9501V!#REF!</definedName>
    <definedName name="￥￥￥￥￥￥" localSheetId="12" hidden="1">[6]RD9501V!#REF!</definedName>
    <definedName name="￥￥￥￥￥￥" localSheetId="13" hidden="1">[6]RD9501V!#REF!</definedName>
    <definedName name="￥￥￥￥￥￥" hidden="1">[6]RD9501V!#REF!</definedName>
    <definedName name="￥￥￥￥￥￥￥" localSheetId="1" hidden="1">#REF!</definedName>
    <definedName name="￥￥￥￥￥￥￥" localSheetId="2" hidden="1">#REF!</definedName>
    <definedName name="￥￥￥￥￥￥￥" localSheetId="3" hidden="1">#REF!</definedName>
    <definedName name="￥￥￥￥￥￥￥" localSheetId="4" hidden="1">#REF!</definedName>
    <definedName name="￥￥￥￥￥￥￥" localSheetId="5" hidden="1">#REF!</definedName>
    <definedName name="￥￥￥￥￥￥￥" localSheetId="6" hidden="1">#REF!</definedName>
    <definedName name="￥￥￥￥￥￥￥" localSheetId="7" hidden="1">#REF!</definedName>
    <definedName name="￥￥￥￥￥￥￥" localSheetId="8" hidden="1">#REF!</definedName>
    <definedName name="￥￥￥￥￥￥￥" localSheetId="9" hidden="1">#REF!</definedName>
    <definedName name="￥￥￥￥￥￥￥" localSheetId="10" hidden="1">#REF!</definedName>
    <definedName name="￥￥￥￥￥￥￥" localSheetId="11" hidden="1">#REF!</definedName>
    <definedName name="￥￥￥￥￥￥￥" localSheetId="12" hidden="1">#REF!</definedName>
    <definedName name="￥￥￥￥￥￥￥" localSheetId="13" hidden="1">#REF!</definedName>
    <definedName name="￥￥￥￥￥￥￥" hidden="1">#REF!</definedName>
    <definedName name="￥￥￥￥￥￥￥￥" localSheetId="1" hidden="1">[6]RD9501V!#REF!</definedName>
    <definedName name="￥￥￥￥￥￥￥￥" localSheetId="2" hidden="1">[6]RD9501V!#REF!</definedName>
    <definedName name="￥￥￥￥￥￥￥￥" localSheetId="3" hidden="1">[6]RD9501V!#REF!</definedName>
    <definedName name="￥￥￥￥￥￥￥￥" localSheetId="4" hidden="1">[6]RD9501V!#REF!</definedName>
    <definedName name="￥￥￥￥￥￥￥￥" localSheetId="5" hidden="1">[6]RD9501V!#REF!</definedName>
    <definedName name="￥￥￥￥￥￥￥￥" localSheetId="6" hidden="1">[6]RD9501V!#REF!</definedName>
    <definedName name="￥￥￥￥￥￥￥￥" localSheetId="7" hidden="1">[6]RD9501V!#REF!</definedName>
    <definedName name="￥￥￥￥￥￥￥￥" localSheetId="8" hidden="1">[6]RD9501V!#REF!</definedName>
    <definedName name="￥￥￥￥￥￥￥￥" localSheetId="9" hidden="1">[6]RD9501V!#REF!</definedName>
    <definedName name="￥￥￥￥￥￥￥￥" localSheetId="10" hidden="1">[6]RD9501V!#REF!</definedName>
    <definedName name="￥￥￥￥￥￥￥￥" localSheetId="11" hidden="1">[6]RD9501V!#REF!</definedName>
    <definedName name="￥￥￥￥￥￥￥￥" localSheetId="12" hidden="1">[6]RD9501V!#REF!</definedName>
    <definedName name="￥￥￥￥￥￥￥￥" localSheetId="13" hidden="1">[6]RD9501V!#REF!</definedName>
    <definedName name="￥￥￥￥￥￥￥￥" hidden="1">[6]RD9501V!#REF!</definedName>
    <definedName name="￥￥￥￥￥￥￥￥￥" localSheetId="1" hidden="1">#REF!</definedName>
    <definedName name="￥￥￥￥￥￥￥￥￥" localSheetId="2" hidden="1">#REF!</definedName>
    <definedName name="￥￥￥￥￥￥￥￥￥" localSheetId="3" hidden="1">#REF!</definedName>
    <definedName name="￥￥￥￥￥￥￥￥￥" localSheetId="4" hidden="1">#REF!</definedName>
    <definedName name="￥￥￥￥￥￥￥￥￥" localSheetId="5" hidden="1">#REF!</definedName>
    <definedName name="￥￥￥￥￥￥￥￥￥" localSheetId="6" hidden="1">#REF!</definedName>
    <definedName name="￥￥￥￥￥￥￥￥￥" localSheetId="7" hidden="1">#REF!</definedName>
    <definedName name="￥￥￥￥￥￥￥￥￥" localSheetId="8" hidden="1">#REF!</definedName>
    <definedName name="￥￥￥￥￥￥￥￥￥" localSheetId="9" hidden="1">#REF!</definedName>
    <definedName name="￥￥￥￥￥￥￥￥￥" localSheetId="10" hidden="1">#REF!</definedName>
    <definedName name="￥￥￥￥￥￥￥￥￥" localSheetId="11" hidden="1">#REF!</definedName>
    <definedName name="￥￥￥￥￥￥￥￥￥" localSheetId="12" hidden="1">#REF!</definedName>
    <definedName name="￥￥￥￥￥￥￥￥￥" localSheetId="13" hidden="1">#REF!</definedName>
    <definedName name="￥￥￥￥￥￥￥￥￥" hidden="1">#REF!</definedName>
    <definedName name="￥￥￥￥￥￥￥￥￥￥" localSheetId="1" hidden="1">[6]RD9501V!#REF!</definedName>
    <definedName name="￥￥￥￥￥￥￥￥￥￥" localSheetId="2" hidden="1">[6]RD9501V!#REF!</definedName>
    <definedName name="￥￥￥￥￥￥￥￥￥￥" localSheetId="3" hidden="1">[6]RD9501V!#REF!</definedName>
    <definedName name="￥￥￥￥￥￥￥￥￥￥" localSheetId="4" hidden="1">[6]RD9501V!#REF!</definedName>
    <definedName name="￥￥￥￥￥￥￥￥￥￥" localSheetId="5" hidden="1">[6]RD9501V!#REF!</definedName>
    <definedName name="￥￥￥￥￥￥￥￥￥￥" localSheetId="6" hidden="1">[6]RD9501V!#REF!</definedName>
    <definedName name="￥￥￥￥￥￥￥￥￥￥" localSheetId="7" hidden="1">[6]RD9501V!#REF!</definedName>
    <definedName name="￥￥￥￥￥￥￥￥￥￥" localSheetId="8" hidden="1">[6]RD9501V!#REF!</definedName>
    <definedName name="￥￥￥￥￥￥￥￥￥￥" localSheetId="9" hidden="1">[6]RD9501V!#REF!</definedName>
    <definedName name="￥￥￥￥￥￥￥￥￥￥" localSheetId="10" hidden="1">[6]RD9501V!#REF!</definedName>
    <definedName name="￥￥￥￥￥￥￥￥￥￥" localSheetId="11" hidden="1">[6]RD9501V!#REF!</definedName>
    <definedName name="￥￥￥￥￥￥￥￥￥￥" localSheetId="12" hidden="1">[6]RD9501V!#REF!</definedName>
    <definedName name="￥￥￥￥￥￥￥￥￥￥" localSheetId="13" hidden="1">[6]RD9501V!#REF!</definedName>
    <definedName name="￥￥￥￥￥￥￥￥￥￥" hidden="1">[6]RD9501V!#REF!</definedName>
    <definedName name="￥￥￥￥￥￥￥￥￥￥￥" localSheetId="1" hidden="1">[6]RD9501V!#REF!</definedName>
    <definedName name="￥￥￥￥￥￥￥￥￥￥￥" localSheetId="2" hidden="1">[6]RD9501V!#REF!</definedName>
    <definedName name="￥￥￥￥￥￥￥￥￥￥￥" localSheetId="3" hidden="1">[6]RD9501V!#REF!</definedName>
    <definedName name="￥￥￥￥￥￥￥￥￥￥￥" localSheetId="4" hidden="1">[6]RD9501V!#REF!</definedName>
    <definedName name="￥￥￥￥￥￥￥￥￥￥￥" localSheetId="5" hidden="1">[6]RD9501V!#REF!</definedName>
    <definedName name="￥￥￥￥￥￥￥￥￥￥￥" localSheetId="6" hidden="1">[6]RD9501V!#REF!</definedName>
    <definedName name="￥￥￥￥￥￥￥￥￥￥￥" localSheetId="7" hidden="1">[6]RD9501V!#REF!</definedName>
    <definedName name="￥￥￥￥￥￥￥￥￥￥￥" localSheetId="8" hidden="1">[6]RD9501V!#REF!</definedName>
    <definedName name="￥￥￥￥￥￥￥￥￥￥￥" localSheetId="9" hidden="1">[6]RD9501V!#REF!</definedName>
    <definedName name="￥￥￥￥￥￥￥￥￥￥￥" localSheetId="10" hidden="1">[6]RD9501V!#REF!</definedName>
    <definedName name="￥￥￥￥￥￥￥￥￥￥￥" localSheetId="11" hidden="1">[6]RD9501V!#REF!</definedName>
    <definedName name="￥￥￥￥￥￥￥￥￥￥￥" localSheetId="12" hidden="1">[6]RD9501V!#REF!</definedName>
    <definedName name="￥￥￥￥￥￥￥￥￥￥￥" localSheetId="13" hidden="1">[6]RD9501V!#REF!</definedName>
    <definedName name="￥￥￥￥￥￥￥￥￥￥￥" hidden="1">[6]RD9501V!#REF!</definedName>
    <definedName name="￥￥￥￥￥￥￥￥￥￥￥￥￥￥￥" localSheetId="1" hidden="1">#REF!</definedName>
    <definedName name="￥￥￥￥￥￥￥￥￥￥￥￥￥￥￥" localSheetId="2" hidden="1">#REF!</definedName>
    <definedName name="￥￥￥￥￥￥￥￥￥￥￥￥￥￥￥" localSheetId="3" hidden="1">#REF!</definedName>
    <definedName name="￥￥￥￥￥￥￥￥￥￥￥￥￥￥￥" localSheetId="4" hidden="1">#REF!</definedName>
    <definedName name="￥￥￥￥￥￥￥￥￥￥￥￥￥￥￥" localSheetId="5" hidden="1">#REF!</definedName>
    <definedName name="￥￥￥￥￥￥￥￥￥￥￥￥￥￥￥" localSheetId="6" hidden="1">#REF!</definedName>
    <definedName name="￥￥￥￥￥￥￥￥￥￥￥￥￥￥￥" localSheetId="7" hidden="1">#REF!</definedName>
    <definedName name="￥￥￥￥￥￥￥￥￥￥￥￥￥￥￥" localSheetId="8" hidden="1">#REF!</definedName>
    <definedName name="￥￥￥￥￥￥￥￥￥￥￥￥￥￥￥" localSheetId="9" hidden="1">#REF!</definedName>
    <definedName name="￥￥￥￥￥￥￥￥￥￥￥￥￥￥￥" localSheetId="10" hidden="1">#REF!</definedName>
    <definedName name="￥￥￥￥￥￥￥￥￥￥￥￥￥￥￥" localSheetId="11" hidden="1">#REF!</definedName>
    <definedName name="￥￥￥￥￥￥￥￥￥￥￥￥￥￥￥" localSheetId="12" hidden="1">#REF!</definedName>
    <definedName name="￥￥￥￥￥￥￥￥￥￥￥￥￥￥￥" localSheetId="13" hidden="1">#REF!</definedName>
    <definedName name="￥￥￥￥￥￥￥￥￥￥￥￥￥￥￥" hidden="1">#REF!</definedName>
    <definedName name="￥￥￥￥￥￥￥￥￥￥￥￥￥￥￥￥￥￥" localSheetId="1" hidden="1">[6]RD9501V!#REF!</definedName>
    <definedName name="￥￥￥￥￥￥￥￥￥￥￥￥￥￥￥￥￥￥" localSheetId="2" hidden="1">[6]RD9501V!#REF!</definedName>
    <definedName name="￥￥￥￥￥￥￥￥￥￥￥￥￥￥￥￥￥￥" localSheetId="3" hidden="1">[6]RD9501V!#REF!</definedName>
    <definedName name="￥￥￥￥￥￥￥￥￥￥￥￥￥￥￥￥￥￥" localSheetId="4" hidden="1">[6]RD9501V!#REF!</definedName>
    <definedName name="￥￥￥￥￥￥￥￥￥￥￥￥￥￥￥￥￥￥" localSheetId="5" hidden="1">[6]RD9501V!#REF!</definedName>
    <definedName name="￥￥￥￥￥￥￥￥￥￥￥￥￥￥￥￥￥￥" localSheetId="6" hidden="1">[6]RD9501V!#REF!</definedName>
    <definedName name="￥￥￥￥￥￥￥￥￥￥￥￥￥￥￥￥￥￥" localSheetId="7" hidden="1">[6]RD9501V!#REF!</definedName>
    <definedName name="￥￥￥￥￥￥￥￥￥￥￥￥￥￥￥￥￥￥" localSheetId="8" hidden="1">[6]RD9501V!#REF!</definedName>
    <definedName name="￥￥￥￥￥￥￥￥￥￥￥￥￥￥￥￥￥￥" localSheetId="9" hidden="1">[6]RD9501V!#REF!</definedName>
    <definedName name="￥￥￥￥￥￥￥￥￥￥￥￥￥￥￥￥￥￥" localSheetId="10" hidden="1">[6]RD9501V!#REF!</definedName>
    <definedName name="￥￥￥￥￥￥￥￥￥￥￥￥￥￥￥￥￥￥" localSheetId="11" hidden="1">[6]RD9501V!#REF!</definedName>
    <definedName name="￥￥￥￥￥￥￥￥￥￥￥￥￥￥￥￥￥￥" localSheetId="12" hidden="1">[6]RD9501V!#REF!</definedName>
    <definedName name="￥￥￥￥￥￥￥￥￥￥￥￥￥￥￥￥￥￥" localSheetId="13" hidden="1">[6]RD9501V!#REF!</definedName>
    <definedName name="￥￥￥￥￥￥￥￥￥￥￥￥￥￥￥￥￥￥" hidden="1">[6]RD9501V!#REF!</definedName>
    <definedName name="￥￥￥￥￥￥￥￥￥￥￥￥￥￥￥￥￥￥￥￥" localSheetId="1" hidden="1">#REF!</definedName>
    <definedName name="￥￥￥￥￥￥￥￥￥￥￥￥￥￥￥￥￥￥￥￥" localSheetId="2" hidden="1">#REF!</definedName>
    <definedName name="￥￥￥￥￥￥￥￥￥￥￥￥￥￥￥￥￥￥￥￥" localSheetId="3" hidden="1">#REF!</definedName>
    <definedName name="￥￥￥￥￥￥￥￥￥￥￥￥￥￥￥￥￥￥￥￥" localSheetId="4" hidden="1">#REF!</definedName>
    <definedName name="￥￥￥￥￥￥￥￥￥￥￥￥￥￥￥￥￥￥￥￥" localSheetId="5" hidden="1">#REF!</definedName>
    <definedName name="￥￥￥￥￥￥￥￥￥￥￥￥￥￥￥￥￥￥￥￥" localSheetId="6" hidden="1">#REF!</definedName>
    <definedName name="￥￥￥￥￥￥￥￥￥￥￥￥￥￥￥￥￥￥￥￥" localSheetId="7" hidden="1">#REF!</definedName>
    <definedName name="￥￥￥￥￥￥￥￥￥￥￥￥￥￥￥￥￥￥￥￥" localSheetId="8" hidden="1">#REF!</definedName>
    <definedName name="￥￥￥￥￥￥￥￥￥￥￥￥￥￥￥￥￥￥￥￥" localSheetId="9" hidden="1">#REF!</definedName>
    <definedName name="￥￥￥￥￥￥￥￥￥￥￥￥￥￥￥￥￥￥￥￥" localSheetId="10" hidden="1">#REF!</definedName>
    <definedName name="￥￥￥￥￥￥￥￥￥￥￥￥￥￥￥￥￥￥￥￥" localSheetId="11" hidden="1">#REF!</definedName>
    <definedName name="￥￥￥￥￥￥￥￥￥￥￥￥￥￥￥￥￥￥￥￥" localSheetId="12" hidden="1">#REF!</definedName>
    <definedName name="￥￥￥￥￥￥￥￥￥￥￥￥￥￥￥￥￥￥￥￥" localSheetId="13" hidden="1">#REF!</definedName>
    <definedName name="￥￥￥￥￥￥￥￥￥￥￥￥￥￥￥￥￥￥￥￥" hidden="1">#REF!</definedName>
    <definedName name="●" localSheetId="1" hidden="1">#REF!</definedName>
    <definedName name="●" localSheetId="2" hidden="1">#REF!</definedName>
    <definedName name="●" localSheetId="3" hidden="1">#REF!</definedName>
    <definedName name="●" localSheetId="4" hidden="1">#REF!</definedName>
    <definedName name="●" localSheetId="5" hidden="1">#REF!</definedName>
    <definedName name="●" localSheetId="6" hidden="1">#REF!</definedName>
    <definedName name="●" localSheetId="7" hidden="1">#REF!</definedName>
    <definedName name="●" localSheetId="8" hidden="1">#REF!</definedName>
    <definedName name="●" localSheetId="9" hidden="1">#REF!</definedName>
    <definedName name="●" localSheetId="10" hidden="1">#REF!</definedName>
    <definedName name="●" localSheetId="11" hidden="1">#REF!</definedName>
    <definedName name="●" localSheetId="12" hidden="1">#REF!</definedName>
    <definedName name="●" localSheetId="13" hidden="1">#REF!</definedName>
    <definedName name="●" hidden="1">#REF!</definedName>
    <definedName name="・・" localSheetId="1" hidden="1">#REF!</definedName>
    <definedName name="・・" localSheetId="2" hidden="1">#REF!</definedName>
    <definedName name="・・" localSheetId="3" hidden="1">#REF!</definedName>
    <definedName name="・・" localSheetId="4" hidden="1">#REF!</definedName>
    <definedName name="・・" localSheetId="5" hidden="1">#REF!</definedName>
    <definedName name="・・" localSheetId="6" hidden="1">#REF!</definedName>
    <definedName name="・・" localSheetId="7" hidden="1">#REF!</definedName>
    <definedName name="・・" localSheetId="8" hidden="1">#REF!</definedName>
    <definedName name="・・" localSheetId="9" hidden="1">#REF!</definedName>
    <definedName name="・・" localSheetId="10" hidden="1">#REF!</definedName>
    <definedName name="・・" localSheetId="11" hidden="1">#REF!</definedName>
    <definedName name="・・" localSheetId="12" hidden="1">#REF!</definedName>
    <definedName name="・・" localSheetId="13" hidden="1">#REF!</definedName>
    <definedName name="・・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hidden="1">#REF!</definedName>
    <definedName name="ad" localSheetId="1" hidden="1">#REF!</definedName>
    <definedName name="ad" localSheetId="2" hidden="1">#REF!</definedName>
    <definedName name="ad" localSheetId="3" hidden="1">#REF!</definedName>
    <definedName name="ad" localSheetId="4" hidden="1">#REF!</definedName>
    <definedName name="ad" localSheetId="5" hidden="1">#REF!</definedName>
    <definedName name="ad" localSheetId="6" hidden="1">#REF!</definedName>
    <definedName name="ad" localSheetId="7" hidden="1">#REF!</definedName>
    <definedName name="ad" localSheetId="8" hidden="1">#REF!</definedName>
    <definedName name="ad" localSheetId="9" hidden="1">#REF!</definedName>
    <definedName name="ad" localSheetId="10" hidden="1">#REF!</definedName>
    <definedName name="ad" localSheetId="11" hidden="1">#REF!</definedName>
    <definedName name="ad" localSheetId="12" hidden="1">#REF!</definedName>
    <definedName name="ad" localSheetId="13" hidden="1">#REF!</definedName>
    <definedName name="ad" hidden="1">#REF!</definedName>
    <definedName name="as" localSheetId="1" hidden="1">[3]RD9501V!#REF!</definedName>
    <definedName name="as" localSheetId="2" hidden="1">[3]RD9501V!#REF!</definedName>
    <definedName name="as" localSheetId="3" hidden="1">[3]RD9501V!#REF!</definedName>
    <definedName name="as" localSheetId="4" hidden="1">[3]RD9501V!#REF!</definedName>
    <definedName name="as" localSheetId="5" hidden="1">[3]RD9501V!#REF!</definedName>
    <definedName name="as" localSheetId="6" hidden="1">[3]RD9501V!#REF!</definedName>
    <definedName name="as" localSheetId="7" hidden="1">[3]RD9501V!#REF!</definedName>
    <definedName name="as" localSheetId="8" hidden="1">[3]RD9501V!#REF!</definedName>
    <definedName name="as" localSheetId="9" hidden="1">[3]RD9501V!#REF!</definedName>
    <definedName name="as" localSheetId="10" hidden="1">[3]RD9501V!#REF!</definedName>
    <definedName name="as" localSheetId="11" hidden="1">[3]RD9501V!#REF!</definedName>
    <definedName name="as" localSheetId="12" hidden="1">[3]RD9501V!#REF!</definedName>
    <definedName name="as" localSheetId="13" hidden="1">[3]RD9501V!#REF!</definedName>
    <definedName name="as" hidden="1">[3]RD9501V!#REF!</definedName>
    <definedName name="AS2DocOpenMode" hidden="1">"AS2DocumentEdit"</definedName>
    <definedName name="asd" localSheetId="1" hidden="1">[6]RD9501V!#REF!</definedName>
    <definedName name="asd" localSheetId="2" hidden="1">[6]RD9501V!#REF!</definedName>
    <definedName name="asd" localSheetId="3" hidden="1">[6]RD9501V!#REF!</definedName>
    <definedName name="asd" localSheetId="4" hidden="1">[6]RD9501V!#REF!</definedName>
    <definedName name="asd" localSheetId="5" hidden="1">[6]RD9501V!#REF!</definedName>
    <definedName name="asd" localSheetId="6" hidden="1">[6]RD9501V!#REF!</definedName>
    <definedName name="asd" localSheetId="7" hidden="1">[6]RD9501V!#REF!</definedName>
    <definedName name="asd" localSheetId="8" hidden="1">[6]RD9501V!#REF!</definedName>
    <definedName name="asd" localSheetId="9" hidden="1">[6]RD9501V!#REF!</definedName>
    <definedName name="asd" localSheetId="10" hidden="1">[6]RD9501V!#REF!</definedName>
    <definedName name="asd" localSheetId="11" hidden="1">[6]RD9501V!#REF!</definedName>
    <definedName name="asd" localSheetId="12" hidden="1">[6]RD9501V!#REF!</definedName>
    <definedName name="asd" localSheetId="13" hidden="1">[6]RD9501V!#REF!</definedName>
    <definedName name="asd" hidden="1">[6]RD9501V!#REF!</definedName>
    <definedName name="b" localSheetId="1" hidden="1">[7]RD9501V!#REF!</definedName>
    <definedName name="b" localSheetId="2" hidden="1">[7]RD9501V!#REF!</definedName>
    <definedName name="b" localSheetId="3" hidden="1">[7]RD9501V!#REF!</definedName>
    <definedName name="b" localSheetId="4" hidden="1">[7]RD9501V!#REF!</definedName>
    <definedName name="b" localSheetId="5" hidden="1">[7]RD9501V!#REF!</definedName>
    <definedName name="b" localSheetId="6" hidden="1">[7]RD9501V!#REF!</definedName>
    <definedName name="b" localSheetId="7" hidden="1">[7]RD9501V!#REF!</definedName>
    <definedName name="b" localSheetId="8" hidden="1">[7]RD9501V!#REF!</definedName>
    <definedName name="b" localSheetId="9" hidden="1">[7]RD9501V!#REF!</definedName>
    <definedName name="b" localSheetId="10" hidden="1">[7]RD9501V!#REF!</definedName>
    <definedName name="b" localSheetId="11" hidden="1">[7]RD9501V!#REF!</definedName>
    <definedName name="b" localSheetId="12" hidden="1">[7]RD9501V!#REF!</definedName>
    <definedName name="b" localSheetId="13" hidden="1">[7]RD9501V!#REF!</definedName>
    <definedName name="b" hidden="1">[7]RD9501V!#REF!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7" hidden="1">#REF!</definedName>
    <definedName name="BB" localSheetId="8" hidden="1">#REF!</definedName>
    <definedName name="BB" localSheetId="9" hidden="1">#REF!</definedName>
    <definedName name="BB" localSheetId="10" hidden="1">#REF!</definedName>
    <definedName name="BB" localSheetId="11" hidden="1">#REF!</definedName>
    <definedName name="BB" localSheetId="12" hidden="1">#REF!</definedName>
    <definedName name="BB" localSheetId="13" hidden="1">#REF!</definedName>
    <definedName name="BB" hidden="1">#REF!</definedName>
    <definedName name="d" localSheetId="1" hidden="1">#REF!</definedName>
    <definedName name="d" localSheetId="2" hidden="1">#REF!</definedName>
    <definedName name="d" localSheetId="3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localSheetId="9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hidden="1">#REF!</definedName>
    <definedName name="ddyhgedytu" localSheetId="1" hidden="1">[6]RD9501V!#REF!</definedName>
    <definedName name="ddyhgedytu" localSheetId="2" hidden="1">[6]RD9501V!#REF!</definedName>
    <definedName name="ddyhgedytu" localSheetId="3" hidden="1">[6]RD9501V!#REF!</definedName>
    <definedName name="ddyhgedytu" localSheetId="4" hidden="1">[6]RD9501V!#REF!</definedName>
    <definedName name="ddyhgedytu" localSheetId="5" hidden="1">[6]RD9501V!#REF!</definedName>
    <definedName name="ddyhgedytu" localSheetId="6" hidden="1">[6]RD9501V!#REF!</definedName>
    <definedName name="ddyhgedytu" localSheetId="7" hidden="1">[6]RD9501V!#REF!</definedName>
    <definedName name="ddyhgedytu" localSheetId="8" hidden="1">[6]RD9501V!#REF!</definedName>
    <definedName name="ddyhgedytu" localSheetId="9" hidden="1">[6]RD9501V!#REF!</definedName>
    <definedName name="ddyhgedytu" localSheetId="10" hidden="1">[6]RD9501V!#REF!</definedName>
    <definedName name="ddyhgedytu" localSheetId="11" hidden="1">[6]RD9501V!#REF!</definedName>
    <definedName name="ddyhgedytu" localSheetId="12" hidden="1">[6]RD9501V!#REF!</definedName>
    <definedName name="ddyhgedytu" localSheetId="13" hidden="1">[6]RD9501V!#REF!</definedName>
    <definedName name="ddyhgedytu" hidden="1">[6]RD9501V!#REF!</definedName>
    <definedName name="dfg" localSheetId="1" hidden="1">[6]RD9501V!#REF!</definedName>
    <definedName name="dfg" localSheetId="2" hidden="1">[6]RD9501V!#REF!</definedName>
    <definedName name="dfg" localSheetId="3" hidden="1">[6]RD9501V!#REF!</definedName>
    <definedName name="dfg" localSheetId="4" hidden="1">[6]RD9501V!#REF!</definedName>
    <definedName name="dfg" localSheetId="5" hidden="1">[6]RD9501V!#REF!</definedName>
    <definedName name="dfg" localSheetId="6" hidden="1">[6]RD9501V!#REF!</definedName>
    <definedName name="dfg" localSheetId="7" hidden="1">[6]RD9501V!#REF!</definedName>
    <definedName name="dfg" localSheetId="8" hidden="1">[6]RD9501V!#REF!</definedName>
    <definedName name="dfg" localSheetId="9" hidden="1">[6]RD9501V!#REF!</definedName>
    <definedName name="dfg" localSheetId="10" hidden="1">[6]RD9501V!#REF!</definedName>
    <definedName name="dfg" localSheetId="11" hidden="1">[6]RD9501V!#REF!</definedName>
    <definedName name="dfg" localSheetId="12" hidden="1">[6]RD9501V!#REF!</definedName>
    <definedName name="dfg" localSheetId="13" hidden="1">[6]RD9501V!#REF!</definedName>
    <definedName name="dfg" hidden="1">[6]RD9501V!#REF!</definedName>
    <definedName name="ｄｓ" localSheetId="1" hidden="1">#REF!</definedName>
    <definedName name="ｄｓ" localSheetId="2" hidden="1">#REF!</definedName>
    <definedName name="ｄｓ" localSheetId="3" hidden="1">#REF!</definedName>
    <definedName name="ｄｓ" localSheetId="4" hidden="1">#REF!</definedName>
    <definedName name="ｄｓ" localSheetId="5" hidden="1">#REF!</definedName>
    <definedName name="ｄｓ" localSheetId="6" hidden="1">#REF!</definedName>
    <definedName name="ｄｓ" localSheetId="7" hidden="1">#REF!</definedName>
    <definedName name="ｄｓ" localSheetId="8" hidden="1">#REF!</definedName>
    <definedName name="ｄｓ" localSheetId="9" hidden="1">#REF!</definedName>
    <definedName name="ｄｓ" localSheetId="10" hidden="1">#REF!</definedName>
    <definedName name="ｄｓ" localSheetId="11" hidden="1">#REF!</definedName>
    <definedName name="ｄｓ" localSheetId="12" hidden="1">#REF!</definedName>
    <definedName name="ｄｓ" localSheetId="13" hidden="1">#REF!</definedName>
    <definedName name="ｄｓ" hidden="1">#REF!</definedName>
    <definedName name="dtryj" localSheetId="1" hidden="1">#REF!</definedName>
    <definedName name="dtryj" localSheetId="2" hidden="1">#REF!</definedName>
    <definedName name="dtryj" localSheetId="3" hidden="1">#REF!</definedName>
    <definedName name="dtryj" localSheetId="4" hidden="1">#REF!</definedName>
    <definedName name="dtryj" localSheetId="5" hidden="1">#REF!</definedName>
    <definedName name="dtryj" localSheetId="6" hidden="1">#REF!</definedName>
    <definedName name="dtryj" localSheetId="7" hidden="1">#REF!</definedName>
    <definedName name="dtryj" localSheetId="8" hidden="1">#REF!</definedName>
    <definedName name="dtryj" localSheetId="9" hidden="1">#REF!</definedName>
    <definedName name="dtryj" localSheetId="10" hidden="1">#REF!</definedName>
    <definedName name="dtryj" localSheetId="11" hidden="1">#REF!</definedName>
    <definedName name="dtryj" localSheetId="12" hidden="1">#REF!</definedName>
    <definedName name="dtryj" localSheetId="13" hidden="1">#REF!</definedName>
    <definedName name="dtryj" hidden="1">#REF!</definedName>
    <definedName name="dtuy" localSheetId="1" hidden="1">[6]RD9501V!#REF!</definedName>
    <definedName name="dtuy" localSheetId="2" hidden="1">[6]RD9501V!#REF!</definedName>
    <definedName name="dtuy" localSheetId="3" hidden="1">[6]RD9501V!#REF!</definedName>
    <definedName name="dtuy" localSheetId="4" hidden="1">[6]RD9501V!#REF!</definedName>
    <definedName name="dtuy" localSheetId="5" hidden="1">[6]RD9501V!#REF!</definedName>
    <definedName name="dtuy" localSheetId="6" hidden="1">[6]RD9501V!#REF!</definedName>
    <definedName name="dtuy" localSheetId="7" hidden="1">[6]RD9501V!#REF!</definedName>
    <definedName name="dtuy" localSheetId="8" hidden="1">[6]RD9501V!#REF!</definedName>
    <definedName name="dtuy" localSheetId="9" hidden="1">[6]RD9501V!#REF!</definedName>
    <definedName name="dtuy" localSheetId="10" hidden="1">[6]RD9501V!#REF!</definedName>
    <definedName name="dtuy" localSheetId="11" hidden="1">[6]RD9501V!#REF!</definedName>
    <definedName name="dtuy" localSheetId="12" hidden="1">[6]RD9501V!#REF!</definedName>
    <definedName name="dtuy" localSheetId="13" hidden="1">[6]RD9501V!#REF!</definedName>
    <definedName name="dtuy" hidden="1">[6]RD9501V!#REF!</definedName>
    <definedName name="dty" localSheetId="1" hidden="1">#REF!</definedName>
    <definedName name="dty" localSheetId="2" hidden="1">#REF!</definedName>
    <definedName name="dty" localSheetId="3" hidden="1">#REF!</definedName>
    <definedName name="dty" localSheetId="4" hidden="1">#REF!</definedName>
    <definedName name="dty" localSheetId="5" hidden="1">#REF!</definedName>
    <definedName name="dty" localSheetId="6" hidden="1">#REF!</definedName>
    <definedName name="dty" localSheetId="7" hidden="1">#REF!</definedName>
    <definedName name="dty" localSheetId="8" hidden="1">#REF!</definedName>
    <definedName name="dty" localSheetId="9" hidden="1">#REF!</definedName>
    <definedName name="dty" localSheetId="10" hidden="1">#REF!</definedName>
    <definedName name="dty" localSheetId="11" hidden="1">#REF!</definedName>
    <definedName name="dty" localSheetId="12" hidden="1">#REF!</definedName>
    <definedName name="dty" localSheetId="13" hidden="1">#REF!</definedName>
    <definedName name="dty" hidden="1">#REF!</definedName>
    <definedName name="dtyd" localSheetId="1" hidden="1">[6]RD9501V!#REF!</definedName>
    <definedName name="dtyd" localSheetId="2" hidden="1">[6]RD9501V!#REF!</definedName>
    <definedName name="dtyd" localSheetId="3" hidden="1">[6]RD9501V!#REF!</definedName>
    <definedName name="dtyd" localSheetId="4" hidden="1">[6]RD9501V!#REF!</definedName>
    <definedName name="dtyd" localSheetId="5" hidden="1">[6]RD9501V!#REF!</definedName>
    <definedName name="dtyd" localSheetId="6" hidden="1">[6]RD9501V!#REF!</definedName>
    <definedName name="dtyd" localSheetId="7" hidden="1">[6]RD9501V!#REF!</definedName>
    <definedName name="dtyd" localSheetId="8" hidden="1">[6]RD9501V!#REF!</definedName>
    <definedName name="dtyd" localSheetId="9" hidden="1">[6]RD9501V!#REF!</definedName>
    <definedName name="dtyd" localSheetId="10" hidden="1">[6]RD9501V!#REF!</definedName>
    <definedName name="dtyd" localSheetId="11" hidden="1">[6]RD9501V!#REF!</definedName>
    <definedName name="dtyd" localSheetId="12" hidden="1">[6]RD9501V!#REF!</definedName>
    <definedName name="dtyd" localSheetId="13" hidden="1">[6]RD9501V!#REF!</definedName>
    <definedName name="dtyd" hidden="1">[6]RD9501V!#REF!</definedName>
    <definedName name="e" localSheetId="1" hidden="1">[7]RD9501V!#REF!</definedName>
    <definedName name="e" localSheetId="2" hidden="1">[7]RD9501V!#REF!</definedName>
    <definedName name="e" localSheetId="3" hidden="1">[7]RD9501V!#REF!</definedName>
    <definedName name="e" localSheetId="4" hidden="1">[7]RD9501V!#REF!</definedName>
    <definedName name="e" localSheetId="5" hidden="1">[7]RD9501V!#REF!</definedName>
    <definedName name="e" localSheetId="6" hidden="1">[7]RD9501V!#REF!</definedName>
    <definedName name="e" localSheetId="7" hidden="1">[7]RD9501V!#REF!</definedName>
    <definedName name="e" localSheetId="8" hidden="1">[7]RD9501V!#REF!</definedName>
    <definedName name="e" localSheetId="9" hidden="1">[7]RD9501V!#REF!</definedName>
    <definedName name="e" localSheetId="10" hidden="1">[7]RD9501V!#REF!</definedName>
    <definedName name="e" localSheetId="11" hidden="1">[7]RD9501V!#REF!</definedName>
    <definedName name="e" localSheetId="12" hidden="1">[7]RD9501V!#REF!</definedName>
    <definedName name="e" localSheetId="13" hidden="1">[7]RD9501V!#REF!</definedName>
    <definedName name="e" hidden="1">[7]RD9501V!#REF!</definedName>
    <definedName name="ed" localSheetId="1" hidden="1">[3]RD9501V!#REF!</definedName>
    <definedName name="ed" localSheetId="2" hidden="1">[3]RD9501V!#REF!</definedName>
    <definedName name="ed" localSheetId="3" hidden="1">[3]RD9501V!#REF!</definedName>
    <definedName name="ed" localSheetId="4" hidden="1">[3]RD9501V!#REF!</definedName>
    <definedName name="ed" localSheetId="5" hidden="1">[3]RD9501V!#REF!</definedName>
    <definedName name="ed" localSheetId="6" hidden="1">[3]RD9501V!#REF!</definedName>
    <definedName name="ed" localSheetId="7" hidden="1">[3]RD9501V!#REF!</definedName>
    <definedName name="ed" localSheetId="8" hidden="1">[3]RD9501V!#REF!</definedName>
    <definedName name="ed" localSheetId="9" hidden="1">[3]RD9501V!#REF!</definedName>
    <definedName name="ed" localSheetId="10" hidden="1">[3]RD9501V!#REF!</definedName>
    <definedName name="ed" localSheetId="11" hidden="1">[3]RD9501V!#REF!</definedName>
    <definedName name="ed" localSheetId="12" hidden="1">[3]RD9501V!#REF!</definedName>
    <definedName name="ed" localSheetId="13" hidden="1">[3]RD9501V!#REF!</definedName>
    <definedName name="ed" hidden="1">[3]RD9501V!#REF!</definedName>
    <definedName name="f" localSheetId="1" hidden="1">#REF!</definedName>
    <definedName name="f" localSheetId="2" hidden="1">#REF!</definedName>
    <definedName name="f" localSheetId="3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7" hidden="1">#REF!</definedName>
    <definedName name="f" localSheetId="8" hidden="1">#REF!</definedName>
    <definedName name="f" localSheetId="9" hidden="1">#REF!</definedName>
    <definedName name="f" localSheetId="10" hidden="1">#REF!</definedName>
    <definedName name="f" localSheetId="11" hidden="1">#REF!</definedName>
    <definedName name="f" localSheetId="12" hidden="1">#REF!</definedName>
    <definedName name="f" localSheetId="13" hidden="1">#REF!</definedName>
    <definedName name="f" hidden="1">#REF!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localSheetId="8" hidden="1">#REF!</definedName>
    <definedName name="fff" localSheetId="9" hidden="1">#REF!</definedName>
    <definedName name="fff" localSheetId="10" hidden="1">#REF!</definedName>
    <definedName name="fff" localSheetId="11" hidden="1">#REF!</definedName>
    <definedName name="fff" localSheetId="12" hidden="1">#REF!</definedName>
    <definedName name="fff" localSheetId="13" hidden="1">#REF!</definedName>
    <definedName name="fff" hidden="1">#REF!</definedName>
    <definedName name="ｆｇ" localSheetId="1" hidden="1">#REF!</definedName>
    <definedName name="ｆｇ" localSheetId="2" hidden="1">#REF!</definedName>
    <definedName name="ｆｇ" localSheetId="3" hidden="1">#REF!</definedName>
    <definedName name="ｆｇ" localSheetId="4" hidden="1">#REF!</definedName>
    <definedName name="ｆｇ" localSheetId="5" hidden="1">#REF!</definedName>
    <definedName name="ｆｇ" localSheetId="6" hidden="1">#REF!</definedName>
    <definedName name="ｆｇ" localSheetId="7" hidden="1">#REF!</definedName>
    <definedName name="ｆｇ" localSheetId="8" hidden="1">#REF!</definedName>
    <definedName name="ｆｇ" localSheetId="9" hidden="1">#REF!</definedName>
    <definedName name="ｆｇ" localSheetId="10" hidden="1">#REF!</definedName>
    <definedName name="ｆｇ" localSheetId="11" hidden="1">#REF!</definedName>
    <definedName name="ｆｇ" localSheetId="12" hidden="1">#REF!</definedName>
    <definedName name="ｆｇ" localSheetId="13" hidden="1">#REF!</definedName>
    <definedName name="ｆｇ" hidden="1">#REF!</definedName>
    <definedName name="fill" localSheetId="1" hidden="1">#REF!</definedName>
    <definedName name="fill" localSheetId="2" hidden="1">#REF!</definedName>
    <definedName name="fill" localSheetId="3" hidden="1">#REF!</definedName>
    <definedName name="fill" localSheetId="4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11" hidden="1">#REF!</definedName>
    <definedName name="fill" localSheetId="12" hidden="1">#REF!</definedName>
    <definedName name="fill" localSheetId="13" hidden="1">#REF!</definedName>
    <definedName name="fill" hidden="1">#REF!</definedName>
    <definedName name="ftry" localSheetId="1" hidden="1">[6]RD9501V!#REF!</definedName>
    <definedName name="ftry" localSheetId="2" hidden="1">[6]RD9501V!#REF!</definedName>
    <definedName name="ftry" localSheetId="3" hidden="1">[6]RD9501V!#REF!</definedName>
    <definedName name="ftry" localSheetId="4" hidden="1">[6]RD9501V!#REF!</definedName>
    <definedName name="ftry" localSheetId="5" hidden="1">[6]RD9501V!#REF!</definedName>
    <definedName name="ftry" localSheetId="6" hidden="1">[6]RD9501V!#REF!</definedName>
    <definedName name="ftry" localSheetId="7" hidden="1">[6]RD9501V!#REF!</definedName>
    <definedName name="ftry" localSheetId="8" hidden="1">[6]RD9501V!#REF!</definedName>
    <definedName name="ftry" localSheetId="9" hidden="1">[6]RD9501V!#REF!</definedName>
    <definedName name="ftry" localSheetId="10" hidden="1">[6]RD9501V!#REF!</definedName>
    <definedName name="ftry" localSheetId="11" hidden="1">[6]RD9501V!#REF!</definedName>
    <definedName name="ftry" localSheetId="12" hidden="1">[6]RD9501V!#REF!</definedName>
    <definedName name="ftry" localSheetId="13" hidden="1">[6]RD9501V!#REF!</definedName>
    <definedName name="ftry" hidden="1">[6]RD9501V!#REF!</definedName>
    <definedName name="g" localSheetId="1" hidden="1">[7]RD9501V!#REF!</definedName>
    <definedName name="g" localSheetId="2" hidden="1">[7]RD9501V!#REF!</definedName>
    <definedName name="g" localSheetId="3" hidden="1">[7]RD9501V!#REF!</definedName>
    <definedName name="g" localSheetId="4" hidden="1">[7]RD9501V!#REF!</definedName>
    <definedName name="g" localSheetId="5" hidden="1">[7]RD9501V!#REF!</definedName>
    <definedName name="g" localSheetId="6" hidden="1">[7]RD9501V!#REF!</definedName>
    <definedName name="g" localSheetId="7" hidden="1">[7]RD9501V!#REF!</definedName>
    <definedName name="g" localSheetId="8" hidden="1">[7]RD9501V!#REF!</definedName>
    <definedName name="g" localSheetId="9" hidden="1">[7]RD9501V!#REF!</definedName>
    <definedName name="g" localSheetId="10" hidden="1">[7]RD9501V!#REF!</definedName>
    <definedName name="g" localSheetId="11" hidden="1">[7]RD9501V!#REF!</definedName>
    <definedName name="g" localSheetId="12" hidden="1">[7]RD9501V!#REF!</definedName>
    <definedName name="g" localSheetId="13" hidden="1">[7]RD9501V!#REF!</definedName>
    <definedName name="g" hidden="1">[7]RD9501V!#REF!</definedName>
    <definedName name="gh" localSheetId="1" hidden="1">#REF!</definedName>
    <definedName name="gh" localSheetId="2" hidden="1">#REF!</definedName>
    <definedName name="gh" localSheetId="3" hidden="1">#REF!</definedName>
    <definedName name="gh" localSheetId="4" hidden="1">#REF!</definedName>
    <definedName name="gh" localSheetId="5" hidden="1">#REF!</definedName>
    <definedName name="gh" localSheetId="6" hidden="1">#REF!</definedName>
    <definedName name="gh" localSheetId="7" hidden="1">#REF!</definedName>
    <definedName name="gh" localSheetId="8" hidden="1">#REF!</definedName>
    <definedName name="gh" localSheetId="9" hidden="1">#REF!</definedName>
    <definedName name="gh" localSheetId="10" hidden="1">#REF!</definedName>
    <definedName name="gh" localSheetId="11" hidden="1">#REF!</definedName>
    <definedName name="gh" localSheetId="12" hidden="1">#REF!</definedName>
    <definedName name="gh" localSheetId="13" hidden="1">#REF!</definedName>
    <definedName name="gh" hidden="1">#REF!</definedName>
    <definedName name="gjfj" localSheetId="1" hidden="1">[6]RD9501V!#REF!</definedName>
    <definedName name="gjfj" localSheetId="2" hidden="1">[6]RD9501V!#REF!</definedName>
    <definedName name="gjfj" localSheetId="3" hidden="1">[6]RD9501V!#REF!</definedName>
    <definedName name="gjfj" localSheetId="4" hidden="1">[6]RD9501V!#REF!</definedName>
    <definedName name="gjfj" localSheetId="5" hidden="1">[6]RD9501V!#REF!</definedName>
    <definedName name="gjfj" localSheetId="6" hidden="1">[6]RD9501V!#REF!</definedName>
    <definedName name="gjfj" localSheetId="7" hidden="1">[6]RD9501V!#REF!</definedName>
    <definedName name="gjfj" localSheetId="8" hidden="1">[6]RD9501V!#REF!</definedName>
    <definedName name="gjfj" localSheetId="9" hidden="1">[6]RD9501V!#REF!</definedName>
    <definedName name="gjfj" localSheetId="10" hidden="1">[6]RD9501V!#REF!</definedName>
    <definedName name="gjfj" localSheetId="11" hidden="1">[6]RD9501V!#REF!</definedName>
    <definedName name="gjfj" localSheetId="12" hidden="1">[6]RD9501V!#REF!</definedName>
    <definedName name="gjfj" localSheetId="13" hidden="1">[6]RD9501V!#REF!</definedName>
    <definedName name="gjfj" hidden="1">[6]RD9501V!#REF!</definedName>
    <definedName name="h" localSheetId="1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5" hidden="1">#REF!</definedName>
    <definedName name="h" localSheetId="6" hidden="1">#REF!</definedName>
    <definedName name="h" localSheetId="7" hidden="1">#REF!</definedName>
    <definedName name="h" localSheetId="8" hidden="1">#REF!</definedName>
    <definedName name="h" localSheetId="9" hidden="1">#REF!</definedName>
    <definedName name="h" localSheetId="10" hidden="1">#REF!</definedName>
    <definedName name="h" localSheetId="11" hidden="1">#REF!</definedName>
    <definedName name="h" localSheetId="12" hidden="1">#REF!</definedName>
    <definedName name="h" localSheetId="13" hidden="1">#REF!</definedName>
    <definedName name="h" hidden="1">#REF!</definedName>
    <definedName name="hh" localSheetId="1" hidden="1">[8]SBプラ鉢!#REF!</definedName>
    <definedName name="hh" localSheetId="2" hidden="1">[8]SBプラ鉢!#REF!</definedName>
    <definedName name="hh" localSheetId="3" hidden="1">[8]SBプラ鉢!#REF!</definedName>
    <definedName name="hh" localSheetId="4" hidden="1">[8]SBプラ鉢!#REF!</definedName>
    <definedName name="hh" localSheetId="5" hidden="1">[8]SBプラ鉢!#REF!</definedName>
    <definedName name="hh" localSheetId="6" hidden="1">[8]SBプラ鉢!#REF!</definedName>
    <definedName name="hh" localSheetId="7" hidden="1">[8]SBプラ鉢!#REF!</definedName>
    <definedName name="hh" localSheetId="8" hidden="1">[8]SBプラ鉢!#REF!</definedName>
    <definedName name="hh" localSheetId="9" hidden="1">[8]SBプラ鉢!#REF!</definedName>
    <definedName name="hh" localSheetId="10" hidden="1">[8]SBプラ鉢!#REF!</definedName>
    <definedName name="hh" localSheetId="11" hidden="1">[8]SBプラ鉢!#REF!</definedName>
    <definedName name="hh" localSheetId="12" hidden="1">[8]SBプラ鉢!#REF!</definedName>
    <definedName name="hh" localSheetId="13" hidden="1">[8]SBプラ鉢!#REF!</definedName>
    <definedName name="hh" hidden="1">[8]SBプラ鉢!#REF!</definedName>
    <definedName name="i" localSheetId="1" hidden="1">[7]RD9501V!#REF!</definedName>
    <definedName name="i" localSheetId="2" hidden="1">[7]RD9501V!#REF!</definedName>
    <definedName name="i" localSheetId="3" hidden="1">[7]RD9501V!#REF!</definedName>
    <definedName name="i" localSheetId="4" hidden="1">[7]RD9501V!#REF!</definedName>
    <definedName name="i" localSheetId="5" hidden="1">[7]RD9501V!#REF!</definedName>
    <definedName name="i" localSheetId="6" hidden="1">[7]RD9501V!#REF!</definedName>
    <definedName name="i" localSheetId="7" hidden="1">[7]RD9501V!#REF!</definedName>
    <definedName name="i" localSheetId="8" hidden="1">[7]RD9501V!#REF!</definedName>
    <definedName name="i" localSheetId="9" hidden="1">[7]RD9501V!#REF!</definedName>
    <definedName name="i" localSheetId="10" hidden="1">[7]RD9501V!#REF!</definedName>
    <definedName name="i" localSheetId="11" hidden="1">[7]RD9501V!#REF!</definedName>
    <definedName name="i" localSheetId="12" hidden="1">[7]RD9501V!#REF!</definedName>
    <definedName name="i" localSheetId="13" hidden="1">[7]RD9501V!#REF!</definedName>
    <definedName name="i" hidden="1">[7]RD9501V!#REF!</definedName>
    <definedName name="iiii" localSheetId="1" hidden="1">#REF!</definedName>
    <definedName name="iiii" localSheetId="2" hidden="1">#REF!</definedName>
    <definedName name="iiii" localSheetId="3" hidden="1">#REF!</definedName>
    <definedName name="iiii" localSheetId="4" hidden="1">#REF!</definedName>
    <definedName name="iiii" localSheetId="5" hidden="1">#REF!</definedName>
    <definedName name="iiii" localSheetId="6" hidden="1">#REF!</definedName>
    <definedName name="iiii" localSheetId="7" hidden="1">#REF!</definedName>
    <definedName name="iiii" localSheetId="8" hidden="1">#REF!</definedName>
    <definedName name="iiii" localSheetId="9" hidden="1">#REF!</definedName>
    <definedName name="iiii" localSheetId="10" hidden="1">#REF!</definedName>
    <definedName name="iiii" localSheetId="11" hidden="1">#REF!</definedName>
    <definedName name="iiii" localSheetId="12" hidden="1">#REF!</definedName>
    <definedName name="iiii" localSheetId="13" hidden="1">#REF!</definedName>
    <definedName name="iiii" hidden="1">#REF!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localSheetId="9" hidden="1">#REF!</definedName>
    <definedName name="j" localSheetId="10" hidden="1">#REF!</definedName>
    <definedName name="j" localSheetId="11" hidden="1">#REF!</definedName>
    <definedName name="j" localSheetId="12" hidden="1">#REF!</definedName>
    <definedName name="j" localSheetId="13" hidden="1">#REF!</definedName>
    <definedName name="j" hidden="1">#REF!</definedName>
    <definedName name="k" localSheetId="1" hidden="1">[7]RD9501V!#REF!</definedName>
    <definedName name="k" localSheetId="2" hidden="1">[7]RD9501V!#REF!</definedName>
    <definedName name="k" localSheetId="3" hidden="1">[7]RD9501V!#REF!</definedName>
    <definedName name="k" localSheetId="4" hidden="1">[7]RD9501V!#REF!</definedName>
    <definedName name="k" localSheetId="5" hidden="1">[7]RD9501V!#REF!</definedName>
    <definedName name="k" localSheetId="6" hidden="1">[7]RD9501V!#REF!</definedName>
    <definedName name="k" localSheetId="7" hidden="1">[7]RD9501V!#REF!</definedName>
    <definedName name="k" localSheetId="8" hidden="1">[7]RD9501V!#REF!</definedName>
    <definedName name="k" localSheetId="9" hidden="1">[7]RD9501V!#REF!</definedName>
    <definedName name="k" localSheetId="10" hidden="1">[7]RD9501V!#REF!</definedName>
    <definedName name="k" localSheetId="11" hidden="1">[7]RD9501V!#REF!</definedName>
    <definedName name="k" localSheetId="12" hidden="1">[7]RD9501V!#REF!</definedName>
    <definedName name="k" localSheetId="13" hidden="1">[7]RD9501V!#REF!</definedName>
    <definedName name="k" hidden="1">[7]RD9501V!#REF!</definedName>
    <definedName name="ｋｋ" localSheetId="1" hidden="1">'[9]5月'!#REF!</definedName>
    <definedName name="ｋｋ" localSheetId="2" hidden="1">'[9]5月'!#REF!</definedName>
    <definedName name="ｋｋ" localSheetId="3" hidden="1">'[9]5月'!#REF!</definedName>
    <definedName name="ｋｋ" localSheetId="4" hidden="1">'[9]5月'!#REF!</definedName>
    <definedName name="ｋｋ" localSheetId="5" hidden="1">'[9]5月'!#REF!</definedName>
    <definedName name="ｋｋ" localSheetId="6" hidden="1">'[9]5月'!#REF!</definedName>
    <definedName name="ｋｋ" localSheetId="7" hidden="1">'[9]5月'!#REF!</definedName>
    <definedName name="ｋｋ" localSheetId="8" hidden="1">'[9]5月'!#REF!</definedName>
    <definedName name="ｋｋ" localSheetId="9" hidden="1">'[9]5月'!#REF!</definedName>
    <definedName name="ｋｋ" localSheetId="10" hidden="1">'[9]5月'!#REF!</definedName>
    <definedName name="ｋｋ" localSheetId="11" hidden="1">'[9]5月'!#REF!</definedName>
    <definedName name="ｋｋ" localSheetId="12" hidden="1">'[9]5月'!#REF!</definedName>
    <definedName name="ｋｋ" localSheetId="13" hidden="1">'[9]5月'!#REF!</definedName>
    <definedName name="ｋｋ" hidden="1">'[9]5月'!#REF!</definedName>
    <definedName name="ko" localSheetId="1" hidden="1">#REF!</definedName>
    <definedName name="ko" localSheetId="2" hidden="1">#REF!</definedName>
    <definedName name="ko" localSheetId="3" hidden="1">#REF!</definedName>
    <definedName name="ko" localSheetId="4" hidden="1">#REF!</definedName>
    <definedName name="ko" localSheetId="5" hidden="1">#REF!</definedName>
    <definedName name="ko" localSheetId="6" hidden="1">#REF!</definedName>
    <definedName name="ko" localSheetId="7" hidden="1">#REF!</definedName>
    <definedName name="ko" localSheetId="8" hidden="1">#REF!</definedName>
    <definedName name="ko" localSheetId="9" hidden="1">#REF!</definedName>
    <definedName name="ko" localSheetId="10" hidden="1">#REF!</definedName>
    <definedName name="ko" localSheetId="11" hidden="1">#REF!</definedName>
    <definedName name="ko" localSheetId="12" hidden="1">#REF!</definedName>
    <definedName name="ko" localSheetId="13" hidden="1">#REF!</definedName>
    <definedName name="ko" hidden="1">#REF!</definedName>
    <definedName name="ｍｍ" localSheetId="1" hidden="1">#REF!</definedName>
    <definedName name="ｍｍ" localSheetId="2" hidden="1">#REF!</definedName>
    <definedName name="ｍｍ" localSheetId="3" hidden="1">#REF!</definedName>
    <definedName name="ｍｍ" localSheetId="4" hidden="1">#REF!</definedName>
    <definedName name="ｍｍ" localSheetId="5" hidden="1">#REF!</definedName>
    <definedName name="ｍｍ" localSheetId="6" hidden="1">#REF!</definedName>
    <definedName name="ｍｍ" localSheetId="7" hidden="1">#REF!</definedName>
    <definedName name="ｍｍ" localSheetId="8" hidden="1">#REF!</definedName>
    <definedName name="ｍｍ" localSheetId="9" hidden="1">#REF!</definedName>
    <definedName name="ｍｍ" localSheetId="10" hidden="1">#REF!</definedName>
    <definedName name="ｍｍ" localSheetId="11" hidden="1">#REF!</definedName>
    <definedName name="ｍｍ" localSheetId="12" hidden="1">#REF!</definedName>
    <definedName name="ｍｍ" localSheetId="13" hidden="1">#REF!</definedName>
    <definedName name="ｍｍ" hidden="1">#REF!</definedName>
    <definedName name="mono" localSheetId="1" hidden="1">#REF!</definedName>
    <definedName name="mono" localSheetId="2" hidden="1">#REF!</definedName>
    <definedName name="mono" localSheetId="3" hidden="1">#REF!</definedName>
    <definedName name="mono" localSheetId="4" hidden="1">#REF!</definedName>
    <definedName name="mono" localSheetId="5" hidden="1">#REF!</definedName>
    <definedName name="mono" localSheetId="6" hidden="1">#REF!</definedName>
    <definedName name="mono" localSheetId="7" hidden="1">#REF!</definedName>
    <definedName name="mono" localSheetId="8" hidden="1">#REF!</definedName>
    <definedName name="mono" localSheetId="9" hidden="1">#REF!</definedName>
    <definedName name="mono" localSheetId="10" hidden="1">#REF!</definedName>
    <definedName name="mono" localSheetId="11" hidden="1">#REF!</definedName>
    <definedName name="mono" localSheetId="12" hidden="1">#REF!</definedName>
    <definedName name="mono" localSheetId="13" hidden="1">#REF!</definedName>
    <definedName name="mono" hidden="1">#REF!</definedName>
    <definedName name="nhj" localSheetId="1" hidden="1">[8]SBプラ鉢!#REF!</definedName>
    <definedName name="nhj" localSheetId="2" hidden="1">[8]SBプラ鉢!#REF!</definedName>
    <definedName name="nhj" localSheetId="3" hidden="1">[8]SBプラ鉢!#REF!</definedName>
    <definedName name="nhj" localSheetId="4" hidden="1">[8]SBプラ鉢!#REF!</definedName>
    <definedName name="nhj" localSheetId="5" hidden="1">[8]SBプラ鉢!#REF!</definedName>
    <definedName name="nhj" localSheetId="6" hidden="1">[8]SBプラ鉢!#REF!</definedName>
    <definedName name="nhj" localSheetId="7" hidden="1">[8]SBプラ鉢!#REF!</definedName>
    <definedName name="nhj" localSheetId="8" hidden="1">[8]SBプラ鉢!#REF!</definedName>
    <definedName name="nhj" localSheetId="9" hidden="1">[8]SBプラ鉢!#REF!</definedName>
    <definedName name="nhj" localSheetId="10" hidden="1">[8]SBプラ鉢!#REF!</definedName>
    <definedName name="nhj" localSheetId="11" hidden="1">[8]SBプラ鉢!#REF!</definedName>
    <definedName name="nhj" localSheetId="12" hidden="1">[8]SBプラ鉢!#REF!</definedName>
    <definedName name="nhj" localSheetId="13" hidden="1">[8]SBプラ鉢!#REF!</definedName>
    <definedName name="nhj" hidden="1">[8]SBプラ鉢!#REF!</definedName>
    <definedName name="nn" localSheetId="1" hidden="1">[6]RD9501V!#REF!</definedName>
    <definedName name="nn" localSheetId="2" hidden="1">[6]RD9501V!#REF!</definedName>
    <definedName name="nn" localSheetId="3" hidden="1">[6]RD9501V!#REF!</definedName>
    <definedName name="nn" localSheetId="4" hidden="1">[6]RD9501V!#REF!</definedName>
    <definedName name="nn" localSheetId="5" hidden="1">[6]RD9501V!#REF!</definedName>
    <definedName name="nn" localSheetId="6" hidden="1">[6]RD9501V!#REF!</definedName>
    <definedName name="nn" localSheetId="7" hidden="1">[6]RD9501V!#REF!</definedName>
    <definedName name="nn" localSheetId="8" hidden="1">[6]RD9501V!#REF!</definedName>
    <definedName name="nn" localSheetId="9" hidden="1">[6]RD9501V!#REF!</definedName>
    <definedName name="nn" localSheetId="10" hidden="1">[6]RD9501V!#REF!</definedName>
    <definedName name="nn" localSheetId="11" hidden="1">[6]RD9501V!#REF!</definedName>
    <definedName name="nn" localSheetId="12" hidden="1">[6]RD9501V!#REF!</definedName>
    <definedName name="nn" localSheetId="13" hidden="1">[6]RD9501V!#REF!</definedName>
    <definedName name="nn" hidden="1">[6]RD9501V!#REF!</definedName>
    <definedName name="_xlnm.Print_Area" localSheetId="0">'36-1'!$A$1:$AY$25</definedName>
    <definedName name="_xlnm.Print_Area" localSheetId="2">'38-1'!$A$1:$AY$37</definedName>
    <definedName name="_xlnm.Print_Area" localSheetId="3">'39-1'!$A$1:$AY$23</definedName>
    <definedName name="_xlnm.Print_Area" localSheetId="4">'40-1'!$A$1:$AY$21</definedName>
    <definedName name="_xlnm.Print_Area" localSheetId="5">'41-1'!$A$1:$AY$21</definedName>
    <definedName name="_xlnm.Print_Area" localSheetId="6">'42-1'!$A$1:$AY$24</definedName>
    <definedName name="_xlnm.Print_Area" localSheetId="7">'43-1'!$A$1:$AY$22</definedName>
    <definedName name="_xlnm.Print_Area" localSheetId="8">'44-1'!$A$1:$AY$23</definedName>
    <definedName name="_xlnm.Print_Area" localSheetId="9">'46-1'!$A$1:$AY$21</definedName>
    <definedName name="_xlnm.Print_Area" localSheetId="10">'49-1'!$A$1:$AY$23</definedName>
    <definedName name="_xlnm.Print_Area" localSheetId="11">'50'!$A$1:$AY$21</definedName>
    <definedName name="_xlnm.Print_Area" localSheetId="12">'51-1'!$A$1:$AY$23</definedName>
    <definedName name="qw" localSheetId="1" hidden="1">#REF!</definedName>
    <definedName name="qw" localSheetId="2" hidden="1">#REF!</definedName>
    <definedName name="qw" localSheetId="3" hidden="1">#REF!</definedName>
    <definedName name="qw" localSheetId="4" hidden="1">#REF!</definedName>
    <definedName name="qw" localSheetId="5" hidden="1">#REF!</definedName>
    <definedName name="qw" localSheetId="6" hidden="1">#REF!</definedName>
    <definedName name="qw" localSheetId="7" hidden="1">#REF!</definedName>
    <definedName name="qw" localSheetId="8" hidden="1">#REF!</definedName>
    <definedName name="qw" localSheetId="9" hidden="1">#REF!</definedName>
    <definedName name="qw" localSheetId="10" hidden="1">#REF!</definedName>
    <definedName name="qw" localSheetId="11" hidden="1">#REF!</definedName>
    <definedName name="qw" localSheetId="12" hidden="1">#REF!</definedName>
    <definedName name="qw" localSheetId="13" hidden="1">#REF!</definedName>
    <definedName name="qw" hidden="1">#REF!</definedName>
    <definedName name="rytf" localSheetId="1" hidden="1">#REF!</definedName>
    <definedName name="rytf" localSheetId="2" hidden="1">#REF!</definedName>
    <definedName name="rytf" localSheetId="3" hidden="1">#REF!</definedName>
    <definedName name="rytf" localSheetId="4" hidden="1">#REF!</definedName>
    <definedName name="rytf" localSheetId="5" hidden="1">#REF!</definedName>
    <definedName name="rytf" localSheetId="6" hidden="1">#REF!</definedName>
    <definedName name="rytf" localSheetId="7" hidden="1">#REF!</definedName>
    <definedName name="rytf" localSheetId="8" hidden="1">#REF!</definedName>
    <definedName name="rytf" localSheetId="9" hidden="1">#REF!</definedName>
    <definedName name="rytf" localSheetId="10" hidden="1">#REF!</definedName>
    <definedName name="rytf" localSheetId="11" hidden="1">#REF!</definedName>
    <definedName name="rytf" localSheetId="12" hidden="1">#REF!</definedName>
    <definedName name="rytf" localSheetId="13" hidden="1">#REF!</definedName>
    <definedName name="rytf" hidden="1">#REF!</definedName>
    <definedName name="rytu" localSheetId="1" hidden="1">#REF!</definedName>
    <definedName name="rytu" localSheetId="2" hidden="1">#REF!</definedName>
    <definedName name="rytu" localSheetId="3" hidden="1">#REF!</definedName>
    <definedName name="rytu" localSheetId="4" hidden="1">#REF!</definedName>
    <definedName name="rytu" localSheetId="5" hidden="1">#REF!</definedName>
    <definedName name="rytu" localSheetId="6" hidden="1">#REF!</definedName>
    <definedName name="rytu" localSheetId="7" hidden="1">#REF!</definedName>
    <definedName name="rytu" localSheetId="8" hidden="1">#REF!</definedName>
    <definedName name="rytu" localSheetId="9" hidden="1">#REF!</definedName>
    <definedName name="rytu" localSheetId="10" hidden="1">#REF!</definedName>
    <definedName name="rytu" localSheetId="11" hidden="1">#REF!</definedName>
    <definedName name="rytu" localSheetId="12" hidden="1">#REF!</definedName>
    <definedName name="rytu" localSheetId="13" hidden="1">#REF!</definedName>
    <definedName name="rytu" hidden="1">#REF!</definedName>
    <definedName name="SAPBEXdnldView" hidden="1">"6VJBV8MA63D90WOHXHEU9V57V"</definedName>
    <definedName name="SAPBEXsysID" hidden="1">"BWP"</definedName>
    <definedName name="sd" localSheetId="1" hidden="1">#REF!</definedName>
    <definedName name="sd" localSheetId="2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localSheetId="7" hidden="1">#REF!</definedName>
    <definedName name="sd" localSheetId="8" hidden="1">#REF!</definedName>
    <definedName name="sd" localSheetId="9" hidden="1">#REF!</definedName>
    <definedName name="sd" localSheetId="10" hidden="1">#REF!</definedName>
    <definedName name="sd" localSheetId="11" hidden="1">#REF!</definedName>
    <definedName name="sd" localSheetId="12" hidden="1">#REF!</definedName>
    <definedName name="sd" localSheetId="13" hidden="1">#REF!</definedName>
    <definedName name="sd" hidden="1">#REF!</definedName>
    <definedName name="sdrtud" localSheetId="1" hidden="1">[6]RD9501V!#REF!</definedName>
    <definedName name="sdrtud" localSheetId="2" hidden="1">[6]RD9501V!#REF!</definedName>
    <definedName name="sdrtud" localSheetId="3" hidden="1">[6]RD9501V!#REF!</definedName>
    <definedName name="sdrtud" localSheetId="4" hidden="1">[6]RD9501V!#REF!</definedName>
    <definedName name="sdrtud" localSheetId="5" hidden="1">[6]RD9501V!#REF!</definedName>
    <definedName name="sdrtud" localSheetId="6" hidden="1">[6]RD9501V!#REF!</definedName>
    <definedName name="sdrtud" localSheetId="7" hidden="1">[6]RD9501V!#REF!</definedName>
    <definedName name="sdrtud" localSheetId="8" hidden="1">[6]RD9501V!#REF!</definedName>
    <definedName name="sdrtud" localSheetId="9" hidden="1">[6]RD9501V!#REF!</definedName>
    <definedName name="sdrtud" localSheetId="10" hidden="1">[6]RD9501V!#REF!</definedName>
    <definedName name="sdrtud" localSheetId="11" hidden="1">[6]RD9501V!#REF!</definedName>
    <definedName name="sdrtud" localSheetId="12" hidden="1">[6]RD9501V!#REF!</definedName>
    <definedName name="sdrtud" localSheetId="13" hidden="1">[6]RD9501V!#REF!</definedName>
    <definedName name="sdrtud" hidden="1">[6]RD9501V!#REF!</definedName>
    <definedName name="sdtfs" localSheetId="1" hidden="1">[6]RD9501V!#REF!</definedName>
    <definedName name="sdtfs" localSheetId="2" hidden="1">[6]RD9501V!#REF!</definedName>
    <definedName name="sdtfs" localSheetId="3" hidden="1">[6]RD9501V!#REF!</definedName>
    <definedName name="sdtfs" localSheetId="4" hidden="1">[6]RD9501V!#REF!</definedName>
    <definedName name="sdtfs" localSheetId="5" hidden="1">[6]RD9501V!#REF!</definedName>
    <definedName name="sdtfs" localSheetId="6" hidden="1">[6]RD9501V!#REF!</definedName>
    <definedName name="sdtfs" localSheetId="7" hidden="1">[6]RD9501V!#REF!</definedName>
    <definedName name="sdtfs" localSheetId="8" hidden="1">[6]RD9501V!#REF!</definedName>
    <definedName name="sdtfs" localSheetId="9" hidden="1">[6]RD9501V!#REF!</definedName>
    <definedName name="sdtfs" localSheetId="10" hidden="1">[6]RD9501V!#REF!</definedName>
    <definedName name="sdtfs" localSheetId="11" hidden="1">[6]RD9501V!#REF!</definedName>
    <definedName name="sdtfs" localSheetId="12" hidden="1">[6]RD9501V!#REF!</definedName>
    <definedName name="sdtfs" localSheetId="13" hidden="1">[6]RD9501V!#REF!</definedName>
    <definedName name="sdtfs" hidden="1">[6]RD9501V!#REF!</definedName>
    <definedName name="sencount" hidden="1">1</definedName>
    <definedName name="tuiot" localSheetId="1" hidden="1">#REF!</definedName>
    <definedName name="tuiot" localSheetId="2" hidden="1">#REF!</definedName>
    <definedName name="tuiot" localSheetId="3" hidden="1">#REF!</definedName>
    <definedName name="tuiot" localSheetId="4" hidden="1">#REF!</definedName>
    <definedName name="tuiot" localSheetId="5" hidden="1">#REF!</definedName>
    <definedName name="tuiot" localSheetId="6" hidden="1">#REF!</definedName>
    <definedName name="tuiot" localSheetId="7" hidden="1">#REF!</definedName>
    <definedName name="tuiot" localSheetId="8" hidden="1">#REF!</definedName>
    <definedName name="tuiot" localSheetId="9" hidden="1">#REF!</definedName>
    <definedName name="tuiot" localSheetId="10" hidden="1">#REF!</definedName>
    <definedName name="tuiot" localSheetId="11" hidden="1">#REF!</definedName>
    <definedName name="tuiot" localSheetId="12" hidden="1">#REF!</definedName>
    <definedName name="tuiot" localSheetId="13" hidden="1">#REF!</definedName>
    <definedName name="tuiot" hidden="1">#REF!</definedName>
    <definedName name="ty" localSheetId="1" hidden="1">#REF!</definedName>
    <definedName name="ty" localSheetId="2" hidden="1">#REF!</definedName>
    <definedName name="ty" localSheetId="3" hidden="1">#REF!</definedName>
    <definedName name="ty" localSheetId="4" hidden="1">#REF!</definedName>
    <definedName name="ty" localSheetId="5" hidden="1">#REF!</definedName>
    <definedName name="ty" localSheetId="6" hidden="1">#REF!</definedName>
    <definedName name="ty" localSheetId="7" hidden="1">#REF!</definedName>
    <definedName name="ty" localSheetId="8" hidden="1">#REF!</definedName>
    <definedName name="ty" localSheetId="9" hidden="1">#REF!</definedName>
    <definedName name="ty" localSheetId="10" hidden="1">#REF!</definedName>
    <definedName name="ty" localSheetId="11" hidden="1">#REF!</definedName>
    <definedName name="ty" localSheetId="12" hidden="1">#REF!</definedName>
    <definedName name="ty" localSheetId="13" hidden="1">#REF!</definedName>
    <definedName name="ty" hidden="1">#REF!</definedName>
    <definedName name="tyui" localSheetId="1" hidden="1">[6]RD9501V!#REF!</definedName>
    <definedName name="tyui" localSheetId="2" hidden="1">[6]RD9501V!#REF!</definedName>
    <definedName name="tyui" localSheetId="3" hidden="1">[6]RD9501V!#REF!</definedName>
    <definedName name="tyui" localSheetId="4" hidden="1">[6]RD9501V!#REF!</definedName>
    <definedName name="tyui" localSheetId="5" hidden="1">[6]RD9501V!#REF!</definedName>
    <definedName name="tyui" localSheetId="6" hidden="1">[6]RD9501V!#REF!</definedName>
    <definedName name="tyui" localSheetId="7" hidden="1">[6]RD9501V!#REF!</definedName>
    <definedName name="tyui" localSheetId="8" hidden="1">[6]RD9501V!#REF!</definedName>
    <definedName name="tyui" localSheetId="9" hidden="1">[6]RD9501V!#REF!</definedName>
    <definedName name="tyui" localSheetId="10" hidden="1">[6]RD9501V!#REF!</definedName>
    <definedName name="tyui" localSheetId="11" hidden="1">[6]RD9501V!#REF!</definedName>
    <definedName name="tyui" localSheetId="12" hidden="1">[6]RD9501V!#REF!</definedName>
    <definedName name="tyui" localSheetId="13" hidden="1">[6]RD9501V!#REF!</definedName>
    <definedName name="tyui" hidden="1">[6]RD9501V!#REF!</definedName>
    <definedName name="x" localSheetId="1" hidden="1">[10]RD9501V!#REF!</definedName>
    <definedName name="x" localSheetId="2" hidden="1">[10]RD9501V!#REF!</definedName>
    <definedName name="x" localSheetId="3" hidden="1">[10]RD9501V!#REF!</definedName>
    <definedName name="x" localSheetId="4" hidden="1">[10]RD9501V!#REF!</definedName>
    <definedName name="x" localSheetId="5" hidden="1">[10]RD9501V!#REF!</definedName>
    <definedName name="x" localSheetId="6" hidden="1">[10]RD9501V!#REF!</definedName>
    <definedName name="x" localSheetId="7" hidden="1">[10]RD9501V!#REF!</definedName>
    <definedName name="x" localSheetId="8" hidden="1">[10]RD9501V!#REF!</definedName>
    <definedName name="x" localSheetId="9" hidden="1">[10]RD9501V!#REF!</definedName>
    <definedName name="x" localSheetId="10" hidden="1">[10]RD9501V!#REF!</definedName>
    <definedName name="x" localSheetId="11" hidden="1">[10]RD9501V!#REF!</definedName>
    <definedName name="x" localSheetId="12" hidden="1">[10]RD9501V!#REF!</definedName>
    <definedName name="x" localSheetId="13" hidden="1">[10]RD9501V!#REF!</definedName>
    <definedName name="x" hidden="1">[10]RD9501V!#REF!</definedName>
    <definedName name="ｘｘ" localSheetId="1" hidden="1">#REF!</definedName>
    <definedName name="ｘｘ" localSheetId="2" hidden="1">#REF!</definedName>
    <definedName name="ｘｘ" localSheetId="3" hidden="1">#REF!</definedName>
    <definedName name="ｘｘ" localSheetId="4" hidden="1">#REF!</definedName>
    <definedName name="ｘｘ" localSheetId="5" hidden="1">#REF!</definedName>
    <definedName name="ｘｘ" localSheetId="6" hidden="1">#REF!</definedName>
    <definedName name="ｘｘ" localSheetId="7" hidden="1">#REF!</definedName>
    <definedName name="ｘｘ" localSheetId="8" hidden="1">#REF!</definedName>
    <definedName name="ｘｘ" localSheetId="9" hidden="1">#REF!</definedName>
    <definedName name="ｘｘ" localSheetId="10" hidden="1">#REF!</definedName>
    <definedName name="ｘｘ" localSheetId="11" hidden="1">#REF!</definedName>
    <definedName name="ｘｘ" localSheetId="12" hidden="1">#REF!</definedName>
    <definedName name="ｘｘ" localSheetId="13" hidden="1">#REF!</definedName>
    <definedName name="ｘｘ" hidden="1">#REF!</definedName>
    <definedName name="yutik" localSheetId="1" hidden="1">#REF!</definedName>
    <definedName name="yutik" localSheetId="2" hidden="1">#REF!</definedName>
    <definedName name="yutik" localSheetId="3" hidden="1">#REF!</definedName>
    <definedName name="yutik" localSheetId="4" hidden="1">#REF!</definedName>
    <definedName name="yutik" localSheetId="5" hidden="1">#REF!</definedName>
    <definedName name="yutik" localSheetId="6" hidden="1">#REF!</definedName>
    <definedName name="yutik" localSheetId="7" hidden="1">#REF!</definedName>
    <definedName name="yutik" localSheetId="8" hidden="1">#REF!</definedName>
    <definedName name="yutik" localSheetId="9" hidden="1">#REF!</definedName>
    <definedName name="yutik" localSheetId="10" hidden="1">#REF!</definedName>
    <definedName name="yutik" localSheetId="11" hidden="1">#REF!</definedName>
    <definedName name="yutik" localSheetId="12" hidden="1">#REF!</definedName>
    <definedName name="yutik" localSheetId="13" hidden="1">#REF!</definedName>
    <definedName name="yutik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0" hidden="1">#REF!</definedName>
    <definedName name="z" localSheetId="11" hidden="1">#REF!</definedName>
    <definedName name="z" localSheetId="12" hidden="1">#REF!</definedName>
    <definedName name="z" localSheetId="13" hidden="1">#REF!</definedName>
    <definedName name="z" hidden="1">#REF!</definedName>
    <definedName name="ZZ" localSheetId="1" hidden="1">#REF!</definedName>
    <definedName name="ZZ" localSheetId="2" hidden="1">#REF!</definedName>
    <definedName name="ZZ" localSheetId="3" hidden="1">#REF!</definedName>
    <definedName name="ZZ" localSheetId="4" hidden="1">#REF!</definedName>
    <definedName name="ZZ" localSheetId="5" hidden="1">#REF!</definedName>
    <definedName name="ZZ" localSheetId="6" hidden="1">#REF!</definedName>
    <definedName name="ZZ" localSheetId="7" hidden="1">#REF!</definedName>
    <definedName name="ZZ" localSheetId="8" hidden="1">#REF!</definedName>
    <definedName name="ZZ" localSheetId="9" hidden="1">#REF!</definedName>
    <definedName name="ZZ" localSheetId="10" hidden="1">#REF!</definedName>
    <definedName name="ZZ" localSheetId="11" hidden="1">#REF!</definedName>
    <definedName name="ZZ" localSheetId="12" hidden="1">#REF!</definedName>
    <definedName name="ZZ" localSheetId="13" hidden="1">#REF!</definedName>
    <definedName name="ZZ" hidden="1">#REF!</definedName>
    <definedName name="ZZZ" localSheetId="1" hidden="1">#REF!</definedName>
    <definedName name="ZZZ" localSheetId="2" hidden="1">#REF!</definedName>
    <definedName name="ZZZ" localSheetId="3" hidden="1">#REF!</definedName>
    <definedName name="ZZZ" localSheetId="4" hidden="1">#REF!</definedName>
    <definedName name="ZZZ" localSheetId="5" hidden="1">#REF!</definedName>
    <definedName name="ZZZ" localSheetId="6" hidden="1">#REF!</definedName>
    <definedName name="ZZZ" localSheetId="7" hidden="1">#REF!</definedName>
    <definedName name="ZZZ" localSheetId="8" hidden="1">#REF!</definedName>
    <definedName name="ZZZ" localSheetId="9" hidden="1">#REF!</definedName>
    <definedName name="ZZZ" localSheetId="10" hidden="1">#REF!</definedName>
    <definedName name="ZZZ" localSheetId="11" hidden="1">#REF!</definedName>
    <definedName name="ZZZ" localSheetId="12" hidden="1">#REF!</definedName>
    <definedName name="ZZZ" localSheetId="13" hidden="1">#REF!</definedName>
    <definedName name="ZZZ" hidden="1">#REF!</definedName>
    <definedName name="ZZZZ" localSheetId="1" hidden="1">#REF!</definedName>
    <definedName name="ZZZZ" localSheetId="2" hidden="1">#REF!</definedName>
    <definedName name="ZZZZ" localSheetId="3" hidden="1">#REF!</definedName>
    <definedName name="ZZZZ" localSheetId="4" hidden="1">#REF!</definedName>
    <definedName name="ZZZZ" localSheetId="5" hidden="1">#REF!</definedName>
    <definedName name="ZZZZ" localSheetId="6" hidden="1">#REF!</definedName>
    <definedName name="ZZZZ" localSheetId="7" hidden="1">#REF!</definedName>
    <definedName name="ZZZZ" localSheetId="8" hidden="1">#REF!</definedName>
    <definedName name="ZZZZ" localSheetId="9" hidden="1">#REF!</definedName>
    <definedName name="ZZZZ" localSheetId="10" hidden="1">#REF!</definedName>
    <definedName name="ZZZZ" localSheetId="11" hidden="1">#REF!</definedName>
    <definedName name="ZZZZ" localSheetId="12" hidden="1">#REF!</definedName>
    <definedName name="ZZZZ" localSheetId="13" hidden="1">#REF!</definedName>
    <definedName name="ZZZZ" hidden="1">#REF!</definedName>
    <definedName name="ZZZZZ" localSheetId="1" hidden="1">[7]RD9501V!#REF!</definedName>
    <definedName name="ZZZZZ" localSheetId="2" hidden="1">[7]RD9501V!#REF!</definedName>
    <definedName name="ZZZZZ" localSheetId="3" hidden="1">[7]RD9501V!#REF!</definedName>
    <definedName name="ZZZZZ" localSheetId="4" hidden="1">[7]RD9501V!#REF!</definedName>
    <definedName name="ZZZZZ" localSheetId="5" hidden="1">[7]RD9501V!#REF!</definedName>
    <definedName name="ZZZZZ" localSheetId="6" hidden="1">[7]RD9501V!#REF!</definedName>
    <definedName name="ZZZZZ" localSheetId="7" hidden="1">[7]RD9501V!#REF!</definedName>
    <definedName name="ZZZZZ" localSheetId="8" hidden="1">[7]RD9501V!#REF!</definedName>
    <definedName name="ZZZZZ" localSheetId="9" hidden="1">[7]RD9501V!#REF!</definedName>
    <definedName name="ZZZZZ" localSheetId="10" hidden="1">[7]RD9501V!#REF!</definedName>
    <definedName name="ZZZZZ" localSheetId="11" hidden="1">[7]RD9501V!#REF!</definedName>
    <definedName name="ZZZZZ" localSheetId="12" hidden="1">[7]RD9501V!#REF!</definedName>
    <definedName name="ZZZZZ" localSheetId="13" hidden="1">[7]RD9501V!#REF!</definedName>
    <definedName name="ZZZZZ" hidden="1">[7]RD9501V!#REF!</definedName>
    <definedName name="ZZZZZZ" localSheetId="1" hidden="1">#REF!</definedName>
    <definedName name="ZZZZZZ" localSheetId="2" hidden="1">#REF!</definedName>
    <definedName name="ZZZZZZ" localSheetId="3" hidden="1">#REF!</definedName>
    <definedName name="ZZZZZZ" localSheetId="4" hidden="1">#REF!</definedName>
    <definedName name="ZZZZZZ" localSheetId="5" hidden="1">#REF!</definedName>
    <definedName name="ZZZZZZ" localSheetId="6" hidden="1">#REF!</definedName>
    <definedName name="ZZZZZZ" localSheetId="7" hidden="1">#REF!</definedName>
    <definedName name="ZZZZZZ" localSheetId="8" hidden="1">#REF!</definedName>
    <definedName name="ZZZZZZ" localSheetId="9" hidden="1">#REF!</definedName>
    <definedName name="ZZZZZZ" localSheetId="10" hidden="1">#REF!</definedName>
    <definedName name="ZZZZZZ" localSheetId="11" hidden="1">#REF!</definedName>
    <definedName name="ZZZZZZ" localSheetId="12" hidden="1">#REF!</definedName>
    <definedName name="ZZZZZZ" localSheetId="13" hidden="1">#REF!</definedName>
    <definedName name="ZZZZZZ" hidden="1">#REF!</definedName>
    <definedName name="ZZZZZZZZ" localSheetId="1" hidden="1">[7]RD9501V!#REF!</definedName>
    <definedName name="ZZZZZZZZ" localSheetId="2" hidden="1">[7]RD9501V!#REF!</definedName>
    <definedName name="ZZZZZZZZ" localSheetId="3" hidden="1">[7]RD9501V!#REF!</definedName>
    <definedName name="ZZZZZZZZ" localSheetId="4" hidden="1">[7]RD9501V!#REF!</definedName>
    <definedName name="ZZZZZZZZ" localSheetId="5" hidden="1">[7]RD9501V!#REF!</definedName>
    <definedName name="ZZZZZZZZ" localSheetId="6" hidden="1">[7]RD9501V!#REF!</definedName>
    <definedName name="ZZZZZZZZ" localSheetId="7" hidden="1">[7]RD9501V!#REF!</definedName>
    <definedName name="ZZZZZZZZ" localSheetId="8" hidden="1">[7]RD9501V!#REF!</definedName>
    <definedName name="ZZZZZZZZ" localSheetId="9" hidden="1">[7]RD9501V!#REF!</definedName>
    <definedName name="ZZZZZZZZ" localSheetId="10" hidden="1">[7]RD9501V!#REF!</definedName>
    <definedName name="ZZZZZZZZ" localSheetId="11" hidden="1">[7]RD9501V!#REF!</definedName>
    <definedName name="ZZZZZZZZ" localSheetId="12" hidden="1">[7]RD9501V!#REF!</definedName>
    <definedName name="ZZZZZZZZ" localSheetId="13" hidden="1">[7]RD9501V!#REF!</definedName>
    <definedName name="ZZZZZZZZ" hidden="1">[7]RD9501V!#REF!</definedName>
    <definedName name="ああああ" localSheetId="1" hidden="1">#REF!</definedName>
    <definedName name="ああああ" localSheetId="2" hidden="1">#REF!</definedName>
    <definedName name="ああああ" localSheetId="3" hidden="1">#REF!</definedName>
    <definedName name="ああああ" localSheetId="4" hidden="1">#REF!</definedName>
    <definedName name="ああああ" localSheetId="5" hidden="1">#REF!</definedName>
    <definedName name="ああああ" localSheetId="6" hidden="1">#REF!</definedName>
    <definedName name="ああああ" localSheetId="7" hidden="1">#REF!</definedName>
    <definedName name="ああああ" localSheetId="8" hidden="1">#REF!</definedName>
    <definedName name="ああああ" localSheetId="9" hidden="1">#REF!</definedName>
    <definedName name="ああああ" localSheetId="10" hidden="1">#REF!</definedName>
    <definedName name="ああああ" localSheetId="11" hidden="1">#REF!</definedName>
    <definedName name="ああああ" localSheetId="12" hidden="1">#REF!</definedName>
    <definedName name="ああああ" localSheetId="13" hidden="1">#REF!</definedName>
    <definedName name="ああああ" hidden="1">#REF!</definedName>
    <definedName name="ｲﾙﾐ" localSheetId="1" hidden="1">#REF!</definedName>
    <definedName name="ｲﾙﾐ" localSheetId="2" hidden="1">#REF!</definedName>
    <definedName name="ｲﾙﾐ" localSheetId="3" hidden="1">#REF!</definedName>
    <definedName name="ｲﾙﾐ" localSheetId="4" hidden="1">#REF!</definedName>
    <definedName name="ｲﾙﾐ" localSheetId="5" hidden="1">#REF!</definedName>
    <definedName name="ｲﾙﾐ" localSheetId="6" hidden="1">#REF!</definedName>
    <definedName name="ｲﾙﾐ" localSheetId="7" hidden="1">#REF!</definedName>
    <definedName name="ｲﾙﾐ" localSheetId="8" hidden="1">#REF!</definedName>
    <definedName name="ｲﾙﾐ" localSheetId="9" hidden="1">#REF!</definedName>
    <definedName name="ｲﾙﾐ" localSheetId="10" hidden="1">#REF!</definedName>
    <definedName name="ｲﾙﾐ" localSheetId="11" hidden="1">#REF!</definedName>
    <definedName name="ｲﾙﾐ" localSheetId="12" hidden="1">#REF!</definedName>
    <definedName name="ｲﾙﾐ" localSheetId="13" hidden="1">#REF!</definedName>
    <definedName name="ｲﾙﾐ" hidden="1">#REF!</definedName>
    <definedName name="ぉ" localSheetId="1" hidden="1">#REF!</definedName>
    <definedName name="ぉ" localSheetId="2" hidden="1">#REF!</definedName>
    <definedName name="ぉ" localSheetId="3" hidden="1">#REF!</definedName>
    <definedName name="ぉ" localSheetId="4" hidden="1">#REF!</definedName>
    <definedName name="ぉ" localSheetId="5" hidden="1">#REF!</definedName>
    <definedName name="ぉ" localSheetId="6" hidden="1">#REF!</definedName>
    <definedName name="ぉ" localSheetId="7" hidden="1">#REF!</definedName>
    <definedName name="ぉ" localSheetId="8" hidden="1">#REF!</definedName>
    <definedName name="ぉ" localSheetId="9" hidden="1">#REF!</definedName>
    <definedName name="ぉ" localSheetId="10" hidden="1">#REF!</definedName>
    <definedName name="ぉ" localSheetId="11" hidden="1">#REF!</definedName>
    <definedName name="ぉ" localSheetId="12" hidden="1">#REF!</definedName>
    <definedName name="ぉ" localSheetId="13" hidden="1">#REF!</definedName>
    <definedName name="ぉ" hidden="1">#REF!</definedName>
    <definedName name="おがわ" localSheetId="1" hidden="1">#REF!</definedName>
    <definedName name="おがわ" localSheetId="2" hidden="1">#REF!</definedName>
    <definedName name="おがわ" localSheetId="3" hidden="1">#REF!</definedName>
    <definedName name="おがわ" localSheetId="4" hidden="1">#REF!</definedName>
    <definedName name="おがわ" localSheetId="5" hidden="1">#REF!</definedName>
    <definedName name="おがわ" localSheetId="6" hidden="1">#REF!</definedName>
    <definedName name="おがわ" localSheetId="7" hidden="1">#REF!</definedName>
    <definedName name="おがわ" localSheetId="8" hidden="1">#REF!</definedName>
    <definedName name="おがわ" localSheetId="9" hidden="1">#REF!</definedName>
    <definedName name="おがわ" localSheetId="10" hidden="1">#REF!</definedName>
    <definedName name="おがわ" localSheetId="11" hidden="1">#REF!</definedName>
    <definedName name="おがわ" localSheetId="12" hidden="1">#REF!</definedName>
    <definedName name="おがわ" localSheetId="13" hidden="1">#REF!</definedName>
    <definedName name="おがわ" hidden="1">#REF!</definedName>
    <definedName name="ｸﾞﾗﾌ" localSheetId="1" hidden="1">[6]RD9501V!#REF!</definedName>
    <definedName name="ｸﾞﾗﾌ" localSheetId="2" hidden="1">[6]RD9501V!#REF!</definedName>
    <definedName name="ｸﾞﾗﾌ" localSheetId="3" hidden="1">[6]RD9501V!#REF!</definedName>
    <definedName name="ｸﾞﾗﾌ" localSheetId="4" hidden="1">[6]RD9501V!#REF!</definedName>
    <definedName name="ｸﾞﾗﾌ" localSheetId="5" hidden="1">[6]RD9501V!#REF!</definedName>
    <definedName name="ｸﾞﾗﾌ" localSheetId="6" hidden="1">[6]RD9501V!#REF!</definedName>
    <definedName name="ｸﾞﾗﾌ" localSheetId="7" hidden="1">[6]RD9501V!#REF!</definedName>
    <definedName name="ｸﾞﾗﾌ" localSheetId="8" hidden="1">[6]RD9501V!#REF!</definedName>
    <definedName name="ｸﾞﾗﾌ" localSheetId="9" hidden="1">[6]RD9501V!#REF!</definedName>
    <definedName name="ｸﾞﾗﾌ" localSheetId="10" hidden="1">[6]RD9501V!#REF!</definedName>
    <definedName name="ｸﾞﾗﾌ" localSheetId="11" hidden="1">[6]RD9501V!#REF!</definedName>
    <definedName name="ｸﾞﾗﾌ" localSheetId="12" hidden="1">[6]RD9501V!#REF!</definedName>
    <definedName name="ｸﾞﾗﾌ" localSheetId="13" hidden="1">[6]RD9501V!#REF!</definedName>
    <definedName name="ｸﾞﾗﾌ" hidden="1">[6]RD9501V!#REF!</definedName>
    <definedName name="ｸﾞﾗﾌ2" localSheetId="1" hidden="1">#REF!</definedName>
    <definedName name="ｸﾞﾗﾌ2" localSheetId="2" hidden="1">#REF!</definedName>
    <definedName name="ｸﾞﾗﾌ2" localSheetId="3" hidden="1">#REF!</definedName>
    <definedName name="ｸﾞﾗﾌ2" localSheetId="4" hidden="1">#REF!</definedName>
    <definedName name="ｸﾞﾗﾌ2" localSheetId="5" hidden="1">#REF!</definedName>
    <definedName name="ｸﾞﾗﾌ2" localSheetId="6" hidden="1">#REF!</definedName>
    <definedName name="ｸﾞﾗﾌ2" localSheetId="7" hidden="1">#REF!</definedName>
    <definedName name="ｸﾞﾗﾌ2" localSheetId="8" hidden="1">#REF!</definedName>
    <definedName name="ｸﾞﾗﾌ2" localSheetId="9" hidden="1">#REF!</definedName>
    <definedName name="ｸﾞﾗﾌ2" localSheetId="10" hidden="1">#REF!</definedName>
    <definedName name="ｸﾞﾗﾌ2" localSheetId="11" hidden="1">#REF!</definedName>
    <definedName name="ｸﾞﾗﾌ2" localSheetId="12" hidden="1">#REF!</definedName>
    <definedName name="ｸﾞﾗﾌ2" localSheetId="13" hidden="1">#REF!</definedName>
    <definedName name="ｸﾞﾗﾌ2" hidden="1">#REF!</definedName>
    <definedName name="ｽﾄｰﾌﾞｶﾞｰﾄﾞ" localSheetId="1" hidden="1">#REF!</definedName>
    <definedName name="ｽﾄｰﾌﾞｶﾞｰﾄﾞ" localSheetId="2" hidden="1">#REF!</definedName>
    <definedName name="ｽﾄｰﾌﾞｶﾞｰﾄﾞ" localSheetId="3" hidden="1">#REF!</definedName>
    <definedName name="ｽﾄｰﾌﾞｶﾞｰﾄﾞ" localSheetId="4" hidden="1">#REF!</definedName>
    <definedName name="ｽﾄｰﾌﾞｶﾞｰﾄﾞ" localSheetId="5" hidden="1">#REF!</definedName>
    <definedName name="ｽﾄｰﾌﾞｶﾞｰﾄﾞ" localSheetId="6" hidden="1">#REF!</definedName>
    <definedName name="ｽﾄｰﾌﾞｶﾞｰﾄﾞ" localSheetId="7" hidden="1">#REF!</definedName>
    <definedName name="ｽﾄｰﾌﾞｶﾞｰﾄﾞ" localSheetId="8" hidden="1">#REF!</definedName>
    <definedName name="ｽﾄｰﾌﾞｶﾞｰﾄﾞ" localSheetId="9" hidden="1">#REF!</definedName>
    <definedName name="ｽﾄｰﾌﾞｶﾞｰﾄﾞ" localSheetId="10" hidden="1">#REF!</definedName>
    <definedName name="ｽﾄｰﾌﾞｶﾞｰﾄﾞ" localSheetId="11" hidden="1">#REF!</definedName>
    <definedName name="ｽﾄｰﾌﾞｶﾞｰﾄﾞ" localSheetId="12" hidden="1">#REF!</definedName>
    <definedName name="ｽﾄｰﾌﾞｶﾞｰﾄﾞ" localSheetId="13" hidden="1">#REF!</definedName>
    <definedName name="ｽﾄｰﾌﾞｶﾞｰﾄﾞ" hidden="1">#REF!</definedName>
    <definedName name="ｾﾚﾌﾞ" localSheetId="1" hidden="1">[11]RD9501V!#REF!</definedName>
    <definedName name="ｾﾚﾌﾞ" localSheetId="2" hidden="1">[11]RD9501V!#REF!</definedName>
    <definedName name="ｾﾚﾌﾞ" localSheetId="3" hidden="1">[11]RD9501V!#REF!</definedName>
    <definedName name="ｾﾚﾌﾞ" localSheetId="4" hidden="1">[11]RD9501V!#REF!</definedName>
    <definedName name="ｾﾚﾌﾞ" localSheetId="5" hidden="1">[11]RD9501V!#REF!</definedName>
    <definedName name="ｾﾚﾌﾞ" localSheetId="6" hidden="1">[11]RD9501V!#REF!</definedName>
    <definedName name="ｾﾚﾌﾞ" localSheetId="7" hidden="1">[11]RD9501V!#REF!</definedName>
    <definedName name="ｾﾚﾌﾞ" localSheetId="8" hidden="1">[11]RD9501V!#REF!</definedName>
    <definedName name="ｾﾚﾌﾞ" localSheetId="9" hidden="1">[11]RD9501V!#REF!</definedName>
    <definedName name="ｾﾚﾌﾞ" localSheetId="10" hidden="1">[11]RD9501V!#REF!</definedName>
    <definedName name="ｾﾚﾌﾞ" localSheetId="11" hidden="1">[11]RD9501V!#REF!</definedName>
    <definedName name="ｾﾚﾌﾞ" localSheetId="12" hidden="1">[11]RD9501V!#REF!</definedName>
    <definedName name="ｾﾚﾌﾞ" localSheetId="13" hidden="1">[11]RD9501V!#REF!</definedName>
    <definedName name="ｾﾚﾌﾞ" hidden="1">[11]RD9501V!#REF!</definedName>
    <definedName name="ﾃﾞｨｽﾞﾆｰ" localSheetId="1" hidden="1">'[11]#REF'!#REF!</definedName>
    <definedName name="ﾃﾞｨｽﾞﾆｰ" localSheetId="2" hidden="1">'[11]#REF'!#REF!</definedName>
    <definedName name="ﾃﾞｨｽﾞﾆｰ" localSheetId="3" hidden="1">'[11]#REF'!#REF!</definedName>
    <definedName name="ﾃﾞｨｽﾞﾆｰ" localSheetId="4" hidden="1">'[11]#REF'!#REF!</definedName>
    <definedName name="ﾃﾞｨｽﾞﾆｰ" localSheetId="5" hidden="1">'[11]#REF'!#REF!</definedName>
    <definedName name="ﾃﾞｨｽﾞﾆｰ" localSheetId="6" hidden="1">'[11]#REF'!#REF!</definedName>
    <definedName name="ﾃﾞｨｽﾞﾆｰ" localSheetId="7" hidden="1">'[11]#REF'!#REF!</definedName>
    <definedName name="ﾃﾞｨｽﾞﾆｰ" localSheetId="8" hidden="1">'[11]#REF'!#REF!</definedName>
    <definedName name="ﾃﾞｨｽﾞﾆｰ" localSheetId="9" hidden="1">'[11]#REF'!#REF!</definedName>
    <definedName name="ﾃﾞｨｽﾞﾆｰ" localSheetId="10" hidden="1">'[11]#REF'!#REF!</definedName>
    <definedName name="ﾃﾞｨｽﾞﾆｰ" localSheetId="11" hidden="1">'[11]#REF'!#REF!</definedName>
    <definedName name="ﾃﾞｨｽﾞﾆｰ" localSheetId="12" hidden="1">'[11]#REF'!#REF!</definedName>
    <definedName name="ﾃﾞｨｽﾞﾆｰ" localSheetId="13" hidden="1">'[11]#REF'!#REF!</definedName>
    <definedName name="ﾃﾞｨｽﾞﾆｰ" hidden="1">'[11]#REF'!#REF!</definedName>
    <definedName name="もの" localSheetId="1" hidden="1">[12]RD9501V!#REF!</definedName>
    <definedName name="もの" localSheetId="2" hidden="1">[12]RD9501V!#REF!</definedName>
    <definedName name="もの" localSheetId="3" hidden="1">[12]RD9501V!#REF!</definedName>
    <definedName name="もの" localSheetId="4" hidden="1">[12]RD9501V!#REF!</definedName>
    <definedName name="もの" localSheetId="5" hidden="1">[12]RD9501V!#REF!</definedName>
    <definedName name="もの" localSheetId="6" hidden="1">[12]RD9501V!#REF!</definedName>
    <definedName name="もの" localSheetId="7" hidden="1">[12]RD9501V!#REF!</definedName>
    <definedName name="もの" localSheetId="8" hidden="1">[12]RD9501V!#REF!</definedName>
    <definedName name="もの" localSheetId="9" hidden="1">[12]RD9501V!#REF!</definedName>
    <definedName name="もの" localSheetId="10" hidden="1">[12]RD9501V!#REF!</definedName>
    <definedName name="もの" localSheetId="11" hidden="1">[12]RD9501V!#REF!</definedName>
    <definedName name="もの" localSheetId="12" hidden="1">[12]RD9501V!#REF!</definedName>
    <definedName name="もの" localSheetId="13" hidden="1">[12]RD9501V!#REF!</definedName>
    <definedName name="もの" hidden="1">[12]RD9501V!#REF!</definedName>
    <definedName name="ラミ" localSheetId="1" hidden="1">#REF!</definedName>
    <definedName name="ラミ" localSheetId="2" hidden="1">#REF!</definedName>
    <definedName name="ラミ" localSheetId="3" hidden="1">#REF!</definedName>
    <definedName name="ラミ" localSheetId="4" hidden="1">#REF!</definedName>
    <definedName name="ラミ" localSheetId="5" hidden="1">#REF!</definedName>
    <definedName name="ラミ" localSheetId="6" hidden="1">#REF!</definedName>
    <definedName name="ラミ" localSheetId="7" hidden="1">#REF!</definedName>
    <definedName name="ラミ" localSheetId="8" hidden="1">#REF!</definedName>
    <definedName name="ラミ" localSheetId="9" hidden="1">#REF!</definedName>
    <definedName name="ラミ" localSheetId="10" hidden="1">#REF!</definedName>
    <definedName name="ラミ" localSheetId="11" hidden="1">#REF!</definedName>
    <definedName name="ラミ" localSheetId="12" hidden="1">#REF!</definedName>
    <definedName name="ラミ" localSheetId="13" hidden="1">#REF!</definedName>
    <definedName name="ラミ" hidden="1">#REF!</definedName>
    <definedName name="ララミ" localSheetId="1" hidden="1">[6]RD9501V!#REF!</definedName>
    <definedName name="ララミ" localSheetId="2" hidden="1">[6]RD9501V!#REF!</definedName>
    <definedName name="ララミ" localSheetId="3" hidden="1">[6]RD9501V!#REF!</definedName>
    <definedName name="ララミ" localSheetId="4" hidden="1">[6]RD9501V!#REF!</definedName>
    <definedName name="ララミ" localSheetId="5" hidden="1">[6]RD9501V!#REF!</definedName>
    <definedName name="ララミ" localSheetId="6" hidden="1">[6]RD9501V!#REF!</definedName>
    <definedName name="ララミ" localSheetId="7" hidden="1">[6]RD9501V!#REF!</definedName>
    <definedName name="ララミ" localSheetId="8" hidden="1">[6]RD9501V!#REF!</definedName>
    <definedName name="ララミ" localSheetId="9" hidden="1">[6]RD9501V!#REF!</definedName>
    <definedName name="ララミ" localSheetId="10" hidden="1">[6]RD9501V!#REF!</definedName>
    <definedName name="ララミ" localSheetId="11" hidden="1">[6]RD9501V!#REF!</definedName>
    <definedName name="ララミ" localSheetId="12" hidden="1">[6]RD9501V!#REF!</definedName>
    <definedName name="ララミ" localSheetId="13" hidden="1">[6]RD9501V!#REF!</definedName>
    <definedName name="ララミ" hidden="1">[6]RD9501V!#REF!</definedName>
    <definedName name="ロッキー" localSheetId="1" hidden="1">[6]RD9501V!#REF!</definedName>
    <definedName name="ロッキー" localSheetId="2" hidden="1">[6]RD9501V!#REF!</definedName>
    <definedName name="ロッキー" localSheetId="3" hidden="1">[6]RD9501V!#REF!</definedName>
    <definedName name="ロッキー" localSheetId="4" hidden="1">[6]RD9501V!#REF!</definedName>
    <definedName name="ロッキー" localSheetId="5" hidden="1">[6]RD9501V!#REF!</definedName>
    <definedName name="ロッキー" localSheetId="6" hidden="1">[6]RD9501V!#REF!</definedName>
    <definedName name="ロッキー" localSheetId="7" hidden="1">[6]RD9501V!#REF!</definedName>
    <definedName name="ロッキー" localSheetId="8" hidden="1">[6]RD9501V!#REF!</definedName>
    <definedName name="ロッキー" localSheetId="9" hidden="1">[6]RD9501V!#REF!</definedName>
    <definedName name="ロッキー" localSheetId="10" hidden="1">[6]RD9501V!#REF!</definedName>
    <definedName name="ロッキー" localSheetId="11" hidden="1">[6]RD9501V!#REF!</definedName>
    <definedName name="ロッキー" localSheetId="12" hidden="1">[6]RD9501V!#REF!</definedName>
    <definedName name="ロッキー" localSheetId="13" hidden="1">[6]RD9501V!#REF!</definedName>
    <definedName name="ロッキー" hidden="1">[6]RD9501V!#REF!</definedName>
    <definedName name="ロッキー様御見積" localSheetId="1" hidden="1">#REF!</definedName>
    <definedName name="ロッキー様御見積" localSheetId="2" hidden="1">#REF!</definedName>
    <definedName name="ロッキー様御見積" localSheetId="3" hidden="1">#REF!</definedName>
    <definedName name="ロッキー様御見積" localSheetId="4" hidden="1">#REF!</definedName>
    <definedName name="ロッキー様御見積" localSheetId="5" hidden="1">#REF!</definedName>
    <definedName name="ロッキー様御見積" localSheetId="6" hidden="1">#REF!</definedName>
    <definedName name="ロッキー様御見積" localSheetId="7" hidden="1">#REF!</definedName>
    <definedName name="ロッキー様御見積" localSheetId="8" hidden="1">#REF!</definedName>
    <definedName name="ロッキー様御見積" localSheetId="9" hidden="1">#REF!</definedName>
    <definedName name="ロッキー様御見積" localSheetId="10" hidden="1">#REF!</definedName>
    <definedName name="ロッキー様御見積" localSheetId="11" hidden="1">#REF!</definedName>
    <definedName name="ロッキー様御見積" localSheetId="12" hidden="1">#REF!</definedName>
    <definedName name="ロッキー様御見積" localSheetId="13" hidden="1">#REF!</definedName>
    <definedName name="ロッキー様御見積" hidden="1">#REF!</definedName>
    <definedName name="在庫表" localSheetId="1" hidden="1">#REF!</definedName>
    <definedName name="在庫表" localSheetId="2" hidden="1">#REF!</definedName>
    <definedName name="在庫表" localSheetId="3" hidden="1">#REF!</definedName>
    <definedName name="在庫表" localSheetId="4" hidden="1">#REF!</definedName>
    <definedName name="在庫表" localSheetId="5" hidden="1">#REF!</definedName>
    <definedName name="在庫表" localSheetId="6" hidden="1">#REF!</definedName>
    <definedName name="在庫表" localSheetId="7" hidden="1">#REF!</definedName>
    <definedName name="在庫表" localSheetId="8" hidden="1">#REF!</definedName>
    <definedName name="在庫表" localSheetId="9" hidden="1">#REF!</definedName>
    <definedName name="在庫表" localSheetId="10" hidden="1">#REF!</definedName>
    <definedName name="在庫表" localSheetId="11" hidden="1">#REF!</definedName>
    <definedName name="在庫表" localSheetId="12" hidden="1">#REF!</definedName>
    <definedName name="在庫表" localSheetId="13" hidden="1">#REF!</definedName>
    <definedName name="在庫表" hidden="1">#REF!</definedName>
    <definedName name="写真" localSheetId="1" hidden="1">#REF!</definedName>
    <definedName name="写真" localSheetId="2" hidden="1">#REF!</definedName>
    <definedName name="写真" localSheetId="3" hidden="1">#REF!</definedName>
    <definedName name="写真" localSheetId="4" hidden="1">#REF!</definedName>
    <definedName name="写真" localSheetId="5" hidden="1">#REF!</definedName>
    <definedName name="写真" localSheetId="6" hidden="1">#REF!</definedName>
    <definedName name="写真" localSheetId="7" hidden="1">#REF!</definedName>
    <definedName name="写真" localSheetId="8" hidden="1">#REF!</definedName>
    <definedName name="写真" localSheetId="9" hidden="1">#REF!</definedName>
    <definedName name="写真" localSheetId="10" hidden="1">#REF!</definedName>
    <definedName name="写真" localSheetId="11" hidden="1">#REF!</definedName>
    <definedName name="写真" localSheetId="12" hidden="1">#REF!</definedName>
    <definedName name="写真" localSheetId="13" hidden="1">#REF!</definedName>
    <definedName name="写真" hidden="1">#REF!</definedName>
    <definedName name="写真１" localSheetId="1" hidden="1">#REF!</definedName>
    <definedName name="写真１" localSheetId="2" hidden="1">#REF!</definedName>
    <definedName name="写真１" localSheetId="3" hidden="1">#REF!</definedName>
    <definedName name="写真１" localSheetId="4" hidden="1">#REF!</definedName>
    <definedName name="写真１" localSheetId="5" hidden="1">#REF!</definedName>
    <definedName name="写真１" localSheetId="6" hidden="1">#REF!</definedName>
    <definedName name="写真１" localSheetId="7" hidden="1">#REF!</definedName>
    <definedName name="写真１" localSheetId="8" hidden="1">#REF!</definedName>
    <definedName name="写真１" localSheetId="9" hidden="1">#REF!</definedName>
    <definedName name="写真１" localSheetId="10" hidden="1">#REF!</definedName>
    <definedName name="写真１" localSheetId="11" hidden="1">#REF!</definedName>
    <definedName name="写真１" localSheetId="12" hidden="1">#REF!</definedName>
    <definedName name="写真１" localSheetId="13" hidden="1">#REF!</definedName>
    <definedName name="写真１" hidden="1">#REF!</definedName>
    <definedName name="写真１０" localSheetId="1" hidden="1">#REF!</definedName>
    <definedName name="写真１０" localSheetId="2" hidden="1">#REF!</definedName>
    <definedName name="写真１０" localSheetId="3" hidden="1">#REF!</definedName>
    <definedName name="写真１０" localSheetId="4" hidden="1">#REF!</definedName>
    <definedName name="写真１０" localSheetId="5" hidden="1">#REF!</definedName>
    <definedName name="写真１０" localSheetId="6" hidden="1">#REF!</definedName>
    <definedName name="写真１０" localSheetId="7" hidden="1">#REF!</definedName>
    <definedName name="写真１０" localSheetId="8" hidden="1">#REF!</definedName>
    <definedName name="写真１０" localSheetId="9" hidden="1">#REF!</definedName>
    <definedName name="写真１０" localSheetId="10" hidden="1">#REF!</definedName>
    <definedName name="写真１０" localSheetId="11" hidden="1">#REF!</definedName>
    <definedName name="写真１０" localSheetId="12" hidden="1">#REF!</definedName>
    <definedName name="写真１０" localSheetId="13" hidden="1">#REF!</definedName>
    <definedName name="写真１０" hidden="1">#REF!</definedName>
    <definedName name="写真２" localSheetId="1" hidden="1">#REF!</definedName>
    <definedName name="写真２" localSheetId="2" hidden="1">#REF!</definedName>
    <definedName name="写真２" localSheetId="3" hidden="1">#REF!</definedName>
    <definedName name="写真２" localSheetId="4" hidden="1">#REF!</definedName>
    <definedName name="写真２" localSheetId="5" hidden="1">#REF!</definedName>
    <definedName name="写真２" localSheetId="6" hidden="1">#REF!</definedName>
    <definedName name="写真２" localSheetId="7" hidden="1">#REF!</definedName>
    <definedName name="写真２" localSheetId="8" hidden="1">#REF!</definedName>
    <definedName name="写真２" localSheetId="9" hidden="1">#REF!</definedName>
    <definedName name="写真２" localSheetId="10" hidden="1">#REF!</definedName>
    <definedName name="写真２" localSheetId="11" hidden="1">#REF!</definedName>
    <definedName name="写真２" localSheetId="12" hidden="1">#REF!</definedName>
    <definedName name="写真２" localSheetId="13" hidden="1">#REF!</definedName>
    <definedName name="写真２" hidden="1">#REF!</definedName>
    <definedName name="商品一覧" localSheetId="1" hidden="1">#REF!</definedName>
    <definedName name="商品一覧" localSheetId="2" hidden="1">#REF!</definedName>
    <definedName name="商品一覧" localSheetId="3" hidden="1">#REF!</definedName>
    <definedName name="商品一覧" localSheetId="4" hidden="1">#REF!</definedName>
    <definedName name="商品一覧" localSheetId="5" hidden="1">#REF!</definedName>
    <definedName name="商品一覧" localSheetId="6" hidden="1">#REF!</definedName>
    <definedName name="商品一覧" localSheetId="7" hidden="1">#REF!</definedName>
    <definedName name="商品一覧" localSheetId="8" hidden="1">#REF!</definedName>
    <definedName name="商品一覧" localSheetId="9" hidden="1">#REF!</definedName>
    <definedName name="商品一覧" localSheetId="10" hidden="1">#REF!</definedName>
    <definedName name="商品一覧" localSheetId="11" hidden="1">#REF!</definedName>
    <definedName name="商品一覧" localSheetId="12" hidden="1">#REF!</definedName>
    <definedName name="商品一覧" localSheetId="13" hidden="1">#REF!</definedName>
    <definedName name="商品一覧" hidden="1">#REF!</definedName>
    <definedName name="小物" localSheetId="1" hidden="1">#REF!</definedName>
    <definedName name="小物" localSheetId="2" hidden="1">#REF!</definedName>
    <definedName name="小物" localSheetId="3" hidden="1">#REF!</definedName>
    <definedName name="小物" localSheetId="4" hidden="1">#REF!</definedName>
    <definedName name="小物" localSheetId="5" hidden="1">#REF!</definedName>
    <definedName name="小物" localSheetId="6" hidden="1">#REF!</definedName>
    <definedName name="小物" localSheetId="7" hidden="1">#REF!</definedName>
    <definedName name="小物" localSheetId="8" hidden="1">#REF!</definedName>
    <definedName name="小物" localSheetId="9" hidden="1">#REF!</definedName>
    <definedName name="小物" localSheetId="10" hidden="1">#REF!</definedName>
    <definedName name="小物" localSheetId="11" hidden="1">#REF!</definedName>
    <definedName name="小物" localSheetId="12" hidden="1">#REF!</definedName>
    <definedName name="小物" localSheetId="13" hidden="1">#REF!</definedName>
    <definedName name="小物" hidden="1">#REF!</definedName>
    <definedName name="伸縮棒棚提案書" localSheetId="1" hidden="1">#REF!</definedName>
    <definedName name="伸縮棒棚提案書" localSheetId="2" hidden="1">#REF!</definedName>
    <definedName name="伸縮棒棚提案書" localSheetId="3" hidden="1">#REF!</definedName>
    <definedName name="伸縮棒棚提案書" localSheetId="4" hidden="1">#REF!</definedName>
    <definedName name="伸縮棒棚提案書" localSheetId="5" hidden="1">#REF!</definedName>
    <definedName name="伸縮棒棚提案書" localSheetId="6" hidden="1">#REF!</definedName>
    <definedName name="伸縮棒棚提案書" localSheetId="7" hidden="1">#REF!</definedName>
    <definedName name="伸縮棒棚提案書" localSheetId="8" hidden="1">#REF!</definedName>
    <definedName name="伸縮棒棚提案書" localSheetId="9" hidden="1">#REF!</definedName>
    <definedName name="伸縮棒棚提案書" localSheetId="10" hidden="1">#REF!</definedName>
    <definedName name="伸縮棒棚提案書" localSheetId="11" hidden="1">#REF!</definedName>
    <definedName name="伸縮棒棚提案書" localSheetId="12" hidden="1">#REF!</definedName>
    <definedName name="伸縮棒棚提案書" localSheetId="13" hidden="1">#REF!</definedName>
    <definedName name="伸縮棒棚提案書" hidden="1">#REF!</definedName>
    <definedName name="数量調査" localSheetId="1" hidden="1">#REF!</definedName>
    <definedName name="数量調査" localSheetId="2" hidden="1">#REF!</definedName>
    <definedName name="数量調査" localSheetId="3" hidden="1">#REF!</definedName>
    <definedName name="数量調査" localSheetId="4" hidden="1">#REF!</definedName>
    <definedName name="数量調査" localSheetId="5" hidden="1">#REF!</definedName>
    <definedName name="数量調査" localSheetId="6" hidden="1">#REF!</definedName>
    <definedName name="数量調査" localSheetId="7" hidden="1">#REF!</definedName>
    <definedName name="数量調査" localSheetId="8" hidden="1">#REF!</definedName>
    <definedName name="数量調査" localSheetId="9" hidden="1">#REF!</definedName>
    <definedName name="数量調査" localSheetId="10" hidden="1">#REF!</definedName>
    <definedName name="数量調査" localSheetId="11" hidden="1">#REF!</definedName>
    <definedName name="数量調査" localSheetId="12" hidden="1">#REF!</definedName>
    <definedName name="数量調査" localSheetId="13" hidden="1">#REF!</definedName>
    <definedName name="数量調査" hidden="1">#REF!</definedName>
    <definedName name="粒状事業計画" localSheetId="1" hidden="1">#REF!</definedName>
    <definedName name="粒状事業計画" localSheetId="2" hidden="1">#REF!</definedName>
    <definedName name="粒状事業計画" localSheetId="3" hidden="1">#REF!</definedName>
    <definedName name="粒状事業計画" localSheetId="4" hidden="1">#REF!</definedName>
    <definedName name="粒状事業計画" localSheetId="5" hidden="1">#REF!</definedName>
    <definedName name="粒状事業計画" localSheetId="6" hidden="1">#REF!</definedName>
    <definedName name="粒状事業計画" localSheetId="7" hidden="1">#REF!</definedName>
    <definedName name="粒状事業計画" localSheetId="8" hidden="1">#REF!</definedName>
    <definedName name="粒状事業計画" localSheetId="9" hidden="1">#REF!</definedName>
    <definedName name="粒状事業計画" localSheetId="10" hidden="1">#REF!</definedName>
    <definedName name="粒状事業計画" localSheetId="11" hidden="1">#REF!</definedName>
    <definedName name="粒状事業計画" localSheetId="12" hidden="1">#REF!</definedName>
    <definedName name="粒状事業計画" localSheetId="13" hidden="1">#REF!</definedName>
    <definedName name="粒状事業計画" hidden="1">#REF!</definedName>
    <definedName name="六期イー" localSheetId="1" hidden="1">#REF!</definedName>
    <definedName name="六期イー" localSheetId="2" hidden="1">#REF!</definedName>
    <definedName name="六期イー" localSheetId="3" hidden="1">#REF!</definedName>
    <definedName name="六期イー" localSheetId="4" hidden="1">#REF!</definedName>
    <definedName name="六期イー" localSheetId="5" hidden="1">#REF!</definedName>
    <definedName name="六期イー" localSheetId="6" hidden="1">#REF!</definedName>
    <definedName name="六期イー" localSheetId="7" hidden="1">#REF!</definedName>
    <definedName name="六期イー" localSheetId="8" hidden="1">#REF!</definedName>
    <definedName name="六期イー" localSheetId="9" hidden="1">#REF!</definedName>
    <definedName name="六期イー" localSheetId="10" hidden="1">#REF!</definedName>
    <definedName name="六期イー" localSheetId="11" hidden="1">#REF!</definedName>
    <definedName name="六期イー" localSheetId="12" hidden="1">#REF!</definedName>
    <definedName name="六期イー" localSheetId="13" hidden="1">#REF!</definedName>
    <definedName name="六期イー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3" i="14" l="1"/>
  <c r="AK23" i="14"/>
  <c r="AL20" i="14" a="1"/>
  <c r="AL20" i="14" s="1"/>
  <c r="AK24" i="14" s="1"/>
  <c r="AL19" i="14"/>
  <c r="AX18" i="14"/>
  <c r="AV18" i="14"/>
  <c r="AT18" i="14"/>
  <c r="AR18" i="14"/>
  <c r="AP12" i="14"/>
  <c r="AN12" i="14"/>
  <c r="AY12" i="14" s="1"/>
  <c r="AL12" i="14"/>
  <c r="AK12" i="14"/>
  <c r="AP11" i="14"/>
  <c r="AP18" i="14" s="1"/>
  <c r="AN11" i="14"/>
  <c r="AY11" i="14" s="1"/>
  <c r="AL11" i="14"/>
  <c r="AK11" i="14"/>
  <c r="AY10" i="14"/>
  <c r="AY20" i="14" s="1" a="1"/>
  <c r="AY20" i="14" s="1"/>
  <c r="AY22" i="14" s="1"/>
  <c r="AP10" i="14"/>
  <c r="AN10" i="14"/>
  <c r="AN18" i="14" s="1"/>
  <c r="AL10" i="14"/>
  <c r="AK10" i="14"/>
  <c r="AK20" i="14" s="1" a="1"/>
  <c r="AK20" i="14" s="1"/>
  <c r="AL9" i="14"/>
  <c r="AL21" i="13"/>
  <c r="AK21" i="13"/>
  <c r="AL18" i="13" a="1"/>
  <c r="AL18" i="13" s="1"/>
  <c r="AK22" i="13" s="1"/>
  <c r="AL17" i="13"/>
  <c r="AX16" i="13"/>
  <c r="AV16" i="13"/>
  <c r="AT16" i="13"/>
  <c r="AR16" i="13"/>
  <c r="AP12" i="13"/>
  <c r="AN12" i="13"/>
  <c r="AY12" i="13" s="1"/>
  <c r="AL12" i="13"/>
  <c r="AK12" i="13"/>
  <c r="AP11" i="13"/>
  <c r="AY11" i="13" s="1"/>
  <c r="AN11" i="13"/>
  <c r="AL11" i="13"/>
  <c r="AK11" i="13"/>
  <c r="AY10" i="13"/>
  <c r="AP10" i="13"/>
  <c r="AN10" i="13"/>
  <c r="AN16" i="13" s="1"/>
  <c r="AL10" i="13"/>
  <c r="AK10" i="13"/>
  <c r="AK18" i="13" s="1" a="1"/>
  <c r="AK18" i="13" s="1"/>
  <c r="AL9" i="13"/>
  <c r="AL19" i="12"/>
  <c r="AK19" i="12"/>
  <c r="AL16" i="12" a="1"/>
  <c r="AL16" i="12" s="1"/>
  <c r="AK20" i="12" s="1"/>
  <c r="AL15" i="12"/>
  <c r="AX14" i="12"/>
  <c r="AV14" i="12"/>
  <c r="AT14" i="12"/>
  <c r="AR14" i="12"/>
  <c r="AP14" i="12"/>
  <c r="AP10" i="12"/>
  <c r="AN10" i="12"/>
  <c r="AN14" i="12" s="1"/>
  <c r="AL10" i="12"/>
  <c r="AK10" i="12"/>
  <c r="AK16" i="12" s="1" a="1"/>
  <c r="AK16" i="12" s="1"/>
  <c r="AL9" i="12"/>
  <c r="AL21" i="11"/>
  <c r="AK21" i="11"/>
  <c r="AL18" i="11" a="1"/>
  <c r="AL18" i="11" s="1"/>
  <c r="AK22" i="11" s="1"/>
  <c r="AL17" i="11"/>
  <c r="AX16" i="11"/>
  <c r="AV16" i="11"/>
  <c r="AT16" i="11"/>
  <c r="AR16" i="11"/>
  <c r="AP16" i="11"/>
  <c r="AP12" i="11"/>
  <c r="AN12" i="11"/>
  <c r="AY12" i="11" s="1"/>
  <c r="AL12" i="11"/>
  <c r="AK12" i="11"/>
  <c r="AP11" i="11"/>
  <c r="AN11" i="11"/>
  <c r="AY11" i="11" s="1"/>
  <c r="AL11" i="11"/>
  <c r="AK11" i="11"/>
  <c r="AY10" i="11"/>
  <c r="AP10" i="11"/>
  <c r="AN10" i="11"/>
  <c r="AN16" i="11" s="1"/>
  <c r="AL10" i="11"/>
  <c r="AK10" i="11"/>
  <c r="AK18" i="11" s="1" a="1"/>
  <c r="AK18" i="11" s="1"/>
  <c r="AL9" i="11"/>
  <c r="AL19" i="10"/>
  <c r="AK19" i="10"/>
  <c r="AL16" i="10" a="1"/>
  <c r="AL16" i="10" s="1"/>
  <c r="AK20" i="10" s="1"/>
  <c r="AK16" i="10" a="1"/>
  <c r="AK16" i="10" s="1"/>
  <c r="AL15" i="10"/>
  <c r="AX14" i="10"/>
  <c r="AV14" i="10"/>
  <c r="AT14" i="10"/>
  <c r="AR14" i="10"/>
  <c r="AP14" i="10"/>
  <c r="AP10" i="10"/>
  <c r="AN10" i="10"/>
  <c r="AN14" i="10" s="1"/>
  <c r="AL10" i="10"/>
  <c r="AK10" i="10"/>
  <c r="AL9" i="10"/>
  <c r="AL21" i="9"/>
  <c r="AK21" i="9"/>
  <c r="AL18" i="9" a="1"/>
  <c r="AL18" i="9" s="1"/>
  <c r="AK22" i="9" s="1"/>
  <c r="AL17" i="9"/>
  <c r="AX16" i="9"/>
  <c r="AV16" i="9"/>
  <c r="AT16" i="9"/>
  <c r="AR16" i="9"/>
  <c r="AP16" i="9"/>
  <c r="AP12" i="9"/>
  <c r="AN12" i="9"/>
  <c r="AY12" i="9" s="1"/>
  <c r="AL12" i="9"/>
  <c r="AK12" i="9"/>
  <c r="AP11" i="9"/>
  <c r="AN11" i="9"/>
  <c r="AY11" i="9" s="1"/>
  <c r="AL11" i="9"/>
  <c r="AK11" i="9"/>
  <c r="AY10" i="9"/>
  <c r="AP10" i="9"/>
  <c r="AN10" i="9"/>
  <c r="AN16" i="9" s="1"/>
  <c r="AL10" i="9"/>
  <c r="AK10" i="9"/>
  <c r="AK18" i="9" s="1" a="1"/>
  <c r="AK18" i="9" s="1"/>
  <c r="AL9" i="9"/>
  <c r="AL20" i="8"/>
  <c r="AK20" i="8"/>
  <c r="AL17" i="8" a="1"/>
  <c r="AL17" i="8" s="1"/>
  <c r="AK21" i="8" s="1"/>
  <c r="AL16" i="8"/>
  <c r="AX15" i="8"/>
  <c r="AV15" i="8"/>
  <c r="AT15" i="8"/>
  <c r="AR15" i="8"/>
  <c r="AP11" i="8"/>
  <c r="AN11" i="8"/>
  <c r="AY11" i="8" s="1"/>
  <c r="AL11" i="8"/>
  <c r="AK11" i="8"/>
  <c r="AK17" i="8" s="1" a="1"/>
  <c r="AK17" i="8" s="1"/>
  <c r="AP10" i="8"/>
  <c r="AP15" i="8" s="1"/>
  <c r="AN10" i="8"/>
  <c r="AN15" i="8" s="1"/>
  <c r="AL10" i="8"/>
  <c r="AK10" i="8"/>
  <c r="AL9" i="8"/>
  <c r="AL22" i="7"/>
  <c r="AK22" i="7"/>
  <c r="AL18" i="7"/>
  <c r="AX17" i="7"/>
  <c r="AV17" i="7"/>
  <c r="AT17" i="7"/>
  <c r="AR17" i="7"/>
  <c r="AP17" i="7"/>
  <c r="AP13" i="7"/>
  <c r="AN13" i="7"/>
  <c r="AY13" i="7" s="1"/>
  <c r="AL13" i="7"/>
  <c r="AK13" i="7"/>
  <c r="AP12" i="7"/>
  <c r="AN12" i="7"/>
  <c r="AY12" i="7" s="1"/>
  <c r="AL12" i="7"/>
  <c r="AK12" i="7"/>
  <c r="AY11" i="7"/>
  <c r="AP11" i="7"/>
  <c r="AN11" i="7"/>
  <c r="AL11" i="7"/>
  <c r="AK11" i="7"/>
  <c r="AK19" i="7" s="1" a="1"/>
  <c r="AK19" i="7" s="1"/>
  <c r="AP10" i="7"/>
  <c r="AY10" i="7" s="1"/>
  <c r="AY19" i="7" s="1" a="1"/>
  <c r="AY19" i="7" s="1"/>
  <c r="AY21" i="7" s="1"/>
  <c r="AN10" i="7"/>
  <c r="AN17" i="7" s="1"/>
  <c r="AL10" i="7"/>
  <c r="AL19" i="7" s="1" a="1"/>
  <c r="AL19" i="7" s="1"/>
  <c r="AK23" i="7" s="1"/>
  <c r="AK10" i="7"/>
  <c r="AL9" i="7"/>
  <c r="AL19" i="6"/>
  <c r="AK19" i="6"/>
  <c r="AL16" i="6" a="1"/>
  <c r="AL16" i="6" s="1"/>
  <c r="AK20" i="6" s="1"/>
  <c r="AL15" i="6"/>
  <c r="AX14" i="6"/>
  <c r="AV14" i="6"/>
  <c r="AT14" i="6"/>
  <c r="AR14" i="6"/>
  <c r="AP14" i="6"/>
  <c r="AP10" i="6"/>
  <c r="AN10" i="6"/>
  <c r="AN14" i="6" s="1"/>
  <c r="AL10" i="6"/>
  <c r="AK10" i="6"/>
  <c r="AK16" i="6" s="1" a="1"/>
  <c r="AK16" i="6" s="1"/>
  <c r="AL9" i="6"/>
  <c r="AL19" i="5"/>
  <c r="AK19" i="5"/>
  <c r="AL16" i="5" a="1"/>
  <c r="AL16" i="5" s="1"/>
  <c r="AK20" i="5" s="1"/>
  <c r="AL15" i="5"/>
  <c r="AX14" i="5"/>
  <c r="AV14" i="5"/>
  <c r="AT14" i="5"/>
  <c r="AR14" i="5"/>
  <c r="AP14" i="5"/>
  <c r="AP10" i="5"/>
  <c r="AN10" i="5"/>
  <c r="AN14" i="5" s="1"/>
  <c r="AL10" i="5"/>
  <c r="AK10" i="5"/>
  <c r="AK16" i="5" s="1" a="1"/>
  <c r="AK16" i="5" s="1"/>
  <c r="AL9" i="5"/>
  <c r="AL21" i="4"/>
  <c r="AK21" i="4"/>
  <c r="AL18" i="4" a="1"/>
  <c r="AL18" i="4" s="1"/>
  <c r="AK22" i="4" s="1"/>
  <c r="AL17" i="4"/>
  <c r="AX16" i="4"/>
  <c r="AV16" i="4"/>
  <c r="AT16" i="4"/>
  <c r="AR16" i="4"/>
  <c r="AP12" i="4"/>
  <c r="AN12" i="4"/>
  <c r="AY12" i="4" s="1"/>
  <c r="AL12" i="4"/>
  <c r="AK12" i="4"/>
  <c r="AP11" i="4"/>
  <c r="AP16" i="4" s="1"/>
  <c r="AN11" i="4"/>
  <c r="AY11" i="4" s="1"/>
  <c r="AL11" i="4"/>
  <c r="AK11" i="4"/>
  <c r="AY10" i="4"/>
  <c r="AY18" i="4" s="1" a="1"/>
  <c r="AY18" i="4" s="1"/>
  <c r="AY20" i="4" s="1"/>
  <c r="AP10" i="4"/>
  <c r="AN10" i="4"/>
  <c r="AN16" i="4" s="1"/>
  <c r="AL10" i="4"/>
  <c r="AK10" i="4"/>
  <c r="AK18" i="4" s="1" a="1"/>
  <c r="AK18" i="4" s="1"/>
  <c r="AL9" i="4"/>
  <c r="AL35" i="3"/>
  <c r="AK35" i="3"/>
  <c r="AL31" i="3"/>
  <c r="AX30" i="3"/>
  <c r="AV30" i="3"/>
  <c r="AT30" i="3"/>
  <c r="AR30" i="3"/>
  <c r="AP24" i="3"/>
  <c r="AN24" i="3"/>
  <c r="AY24" i="3" s="1"/>
  <c r="AL24" i="3"/>
  <c r="AK24" i="3"/>
  <c r="AP23" i="3"/>
  <c r="AN23" i="3"/>
  <c r="AY23" i="3" s="1"/>
  <c r="AL23" i="3"/>
  <c r="AK23" i="3"/>
  <c r="AY22" i="3"/>
  <c r="AP22" i="3"/>
  <c r="AN22" i="3"/>
  <c r="AL22" i="3"/>
  <c r="AK22" i="3"/>
  <c r="AP21" i="3"/>
  <c r="AN21" i="3"/>
  <c r="AY21" i="3" s="1"/>
  <c r="AL21" i="3"/>
  <c r="AK21" i="3"/>
  <c r="AP20" i="3"/>
  <c r="AN20" i="3"/>
  <c r="AY20" i="3" s="1"/>
  <c r="AL20" i="3"/>
  <c r="AK20" i="3"/>
  <c r="AP18" i="3"/>
  <c r="AN18" i="3"/>
  <c r="AY18" i="3" s="1"/>
  <c r="AL18" i="3"/>
  <c r="AK18" i="3"/>
  <c r="AY17" i="3"/>
  <c r="AP17" i="3"/>
  <c r="AN17" i="3"/>
  <c r="AL17" i="3"/>
  <c r="AK17" i="3"/>
  <c r="AP16" i="3"/>
  <c r="AN16" i="3"/>
  <c r="AY16" i="3" s="1"/>
  <c r="AL16" i="3"/>
  <c r="AK16" i="3"/>
  <c r="AP15" i="3"/>
  <c r="AN15" i="3"/>
  <c r="AY15" i="3" s="1"/>
  <c r="AL15" i="3"/>
  <c r="AK15" i="3"/>
  <c r="AP14" i="3"/>
  <c r="AP30" i="3" s="1"/>
  <c r="AN14" i="3"/>
  <c r="AY14" i="3" s="1"/>
  <c r="AL14" i="3"/>
  <c r="AK14" i="3"/>
  <c r="AY13" i="3"/>
  <c r="AP13" i="3"/>
  <c r="AN13" i="3"/>
  <c r="AL13" i="3"/>
  <c r="AK13" i="3"/>
  <c r="AP12" i="3"/>
  <c r="AN12" i="3"/>
  <c r="AY12" i="3" s="1"/>
  <c r="AL12" i="3"/>
  <c r="AL32" i="3" s="1" a="1"/>
  <c r="AL32" i="3" s="1"/>
  <c r="AK36" i="3" s="1"/>
  <c r="AK12" i="3"/>
  <c r="AP11" i="3"/>
  <c r="AN11" i="3"/>
  <c r="AN30" i="3" s="1"/>
  <c r="AL11" i="3"/>
  <c r="AK11" i="3"/>
  <c r="AK32" i="3" s="1" a="1"/>
  <c r="AK32" i="3" s="1"/>
  <c r="AL9" i="3"/>
  <c r="AH587" i="2"/>
  <c r="AG587" i="2"/>
  <c r="AH583" i="2"/>
  <c r="AT582" i="2"/>
  <c r="AR582" i="2"/>
  <c r="AP582" i="2"/>
  <c r="AN582" i="2"/>
  <c r="AU581" i="2"/>
  <c r="AL581" i="2"/>
  <c r="AJ581" i="2"/>
  <c r="AL580" i="2"/>
  <c r="AU580" i="2" s="1"/>
  <c r="AJ580" i="2"/>
  <c r="AL579" i="2"/>
  <c r="AJ579" i="2"/>
  <c r="AU579" i="2" s="1"/>
  <c r="AL578" i="2"/>
  <c r="AJ578" i="2"/>
  <c r="AU578" i="2" s="1"/>
  <c r="AU577" i="2"/>
  <c r="AL577" i="2"/>
  <c r="AJ577" i="2"/>
  <c r="AL576" i="2"/>
  <c r="AU576" i="2" s="1"/>
  <c r="AJ576" i="2"/>
  <c r="AH576" i="2"/>
  <c r="AL574" i="2"/>
  <c r="AU574" i="2" s="1"/>
  <c r="AJ574" i="2"/>
  <c r="AH574" i="2"/>
  <c r="AL573" i="2"/>
  <c r="AU573" i="2" s="1"/>
  <c r="AJ573" i="2"/>
  <c r="AH573" i="2"/>
  <c r="AL572" i="2"/>
  <c r="AU572" i="2" s="1"/>
  <c r="AJ572" i="2"/>
  <c r="AH572" i="2"/>
  <c r="AL571" i="2"/>
  <c r="AU571" i="2" s="1"/>
  <c r="AJ571" i="2"/>
  <c r="AH571" i="2"/>
  <c r="AL570" i="2"/>
  <c r="AU570" i="2" s="1"/>
  <c r="AJ570" i="2"/>
  <c r="AH570" i="2"/>
  <c r="AL569" i="2"/>
  <c r="AU569" i="2" s="1"/>
  <c r="AJ569" i="2"/>
  <c r="AH569" i="2"/>
  <c r="AL568" i="2"/>
  <c r="AU568" i="2" s="1"/>
  <c r="AJ568" i="2"/>
  <c r="AH568" i="2"/>
  <c r="AL567" i="2"/>
  <c r="AU567" i="2" s="1"/>
  <c r="AJ567" i="2"/>
  <c r="AH567" i="2"/>
  <c r="AL566" i="2"/>
  <c r="AU566" i="2" s="1"/>
  <c r="AJ566" i="2"/>
  <c r="AH566" i="2"/>
  <c r="AL565" i="2"/>
  <c r="AU565" i="2" s="1"/>
  <c r="AJ565" i="2"/>
  <c r="AH565" i="2"/>
  <c r="AL564" i="2"/>
  <c r="AU564" i="2" s="1"/>
  <c r="AJ564" i="2"/>
  <c r="AG564" i="2"/>
  <c r="AF564" i="2"/>
  <c r="AH564" i="2" s="1"/>
  <c r="AL563" i="2"/>
  <c r="AJ563" i="2"/>
  <c r="AG563" i="2"/>
  <c r="AF563" i="2"/>
  <c r="AH563" i="2" s="1"/>
  <c r="AL562" i="2"/>
  <c r="AU562" i="2" s="1"/>
  <c r="AJ562" i="2"/>
  <c r="AG562" i="2"/>
  <c r="AF562" i="2"/>
  <c r="AH562" i="2" s="1"/>
  <c r="AL561" i="2"/>
  <c r="AJ561" i="2"/>
  <c r="AU561" i="2" s="1"/>
  <c r="AG561" i="2"/>
  <c r="AF561" i="2"/>
  <c r="AH561" i="2" s="1"/>
  <c r="AU560" i="2"/>
  <c r="AL560" i="2"/>
  <c r="AJ560" i="2"/>
  <c r="AH560" i="2"/>
  <c r="AG560" i="2"/>
  <c r="AF560" i="2"/>
  <c r="AL559" i="2"/>
  <c r="AJ559" i="2"/>
  <c r="AU559" i="2" s="1"/>
  <c r="AG559" i="2"/>
  <c r="AF559" i="2"/>
  <c r="AH559" i="2" s="1"/>
  <c r="AU558" i="2"/>
  <c r="AL558" i="2"/>
  <c r="AJ558" i="2"/>
  <c r="AG558" i="2"/>
  <c r="AH558" i="2" s="1"/>
  <c r="AF558" i="2"/>
  <c r="AL557" i="2"/>
  <c r="AJ557" i="2"/>
  <c r="AU557" i="2" s="1"/>
  <c r="AH557" i="2"/>
  <c r="AG557" i="2"/>
  <c r="AF557" i="2"/>
  <c r="AL556" i="2"/>
  <c r="AU556" i="2" s="1"/>
  <c r="AJ556" i="2"/>
  <c r="AG556" i="2"/>
  <c r="AF556" i="2"/>
  <c r="AH556" i="2" s="1"/>
  <c r="AL555" i="2"/>
  <c r="AJ555" i="2"/>
  <c r="AG555" i="2"/>
  <c r="AF555" i="2"/>
  <c r="AH555" i="2" s="1"/>
  <c r="AL554" i="2"/>
  <c r="AU554" i="2" s="1"/>
  <c r="AJ554" i="2"/>
  <c r="AH554" i="2"/>
  <c r="AG554" i="2"/>
  <c r="AF554" i="2"/>
  <c r="AL553" i="2"/>
  <c r="AJ553" i="2"/>
  <c r="AU553" i="2" s="1"/>
  <c r="AG553" i="2"/>
  <c r="AF553" i="2"/>
  <c r="AH553" i="2" s="1"/>
  <c r="AU552" i="2"/>
  <c r="AL552" i="2"/>
  <c r="AJ552" i="2"/>
  <c r="AG552" i="2"/>
  <c r="AH552" i="2" s="1"/>
  <c r="AF552" i="2"/>
  <c r="AL551" i="2"/>
  <c r="AJ551" i="2"/>
  <c r="AG551" i="2"/>
  <c r="AF551" i="2"/>
  <c r="AH551" i="2" s="1"/>
  <c r="AL550" i="2"/>
  <c r="AU550" i="2" s="1"/>
  <c r="AJ550" i="2"/>
  <c r="AH550" i="2"/>
  <c r="AG550" i="2"/>
  <c r="AF550" i="2"/>
  <c r="AL549" i="2"/>
  <c r="AJ549" i="2"/>
  <c r="AU549" i="2" s="1"/>
  <c r="AH549" i="2"/>
  <c r="AG549" i="2"/>
  <c r="AF549" i="2"/>
  <c r="AU548" i="2"/>
  <c r="AL548" i="2"/>
  <c r="AJ548" i="2"/>
  <c r="AG548" i="2"/>
  <c r="AF548" i="2"/>
  <c r="AH548" i="2" s="1"/>
  <c r="AL547" i="2"/>
  <c r="AJ547" i="2"/>
  <c r="AH547" i="2"/>
  <c r="AG547" i="2"/>
  <c r="AF547" i="2"/>
  <c r="AL546" i="2"/>
  <c r="AU546" i="2" s="1"/>
  <c r="AJ546" i="2"/>
  <c r="AH546" i="2"/>
  <c r="AG546" i="2"/>
  <c r="AF546" i="2"/>
  <c r="AL545" i="2"/>
  <c r="AJ545" i="2"/>
  <c r="AU545" i="2" s="1"/>
  <c r="AG545" i="2"/>
  <c r="AF545" i="2"/>
  <c r="AH545" i="2" s="1"/>
  <c r="AU544" i="2"/>
  <c r="AL544" i="2"/>
  <c r="AJ544" i="2"/>
  <c r="AG544" i="2"/>
  <c r="AH544" i="2" s="1"/>
  <c r="AF544" i="2"/>
  <c r="AL543" i="2"/>
  <c r="AJ543" i="2"/>
  <c r="AU543" i="2" s="1"/>
  <c r="AH543" i="2"/>
  <c r="AG543" i="2"/>
  <c r="AF543" i="2"/>
  <c r="AL542" i="2"/>
  <c r="AU542" i="2" s="1"/>
  <c r="AJ542" i="2"/>
  <c r="AG542" i="2"/>
  <c r="AF542" i="2"/>
  <c r="AH542" i="2" s="1"/>
  <c r="AL541" i="2"/>
  <c r="AJ541" i="2"/>
  <c r="AU541" i="2" s="1"/>
  <c r="AH541" i="2"/>
  <c r="AG541" i="2"/>
  <c r="AF541" i="2"/>
  <c r="AL540" i="2"/>
  <c r="AU540" i="2" s="1"/>
  <c r="AJ540" i="2"/>
  <c r="AG540" i="2"/>
  <c r="AF540" i="2"/>
  <c r="AL539" i="2"/>
  <c r="AJ539" i="2"/>
  <c r="AH539" i="2"/>
  <c r="AG539" i="2"/>
  <c r="AF539" i="2"/>
  <c r="AL538" i="2"/>
  <c r="AU538" i="2" s="1"/>
  <c r="AJ538" i="2"/>
  <c r="AG538" i="2"/>
  <c r="AF538" i="2"/>
  <c r="AH538" i="2" s="1"/>
  <c r="AL537" i="2"/>
  <c r="AJ537" i="2"/>
  <c r="AG537" i="2"/>
  <c r="AF537" i="2"/>
  <c r="AH537" i="2" s="1"/>
  <c r="AU536" i="2"/>
  <c r="AL536" i="2"/>
  <c r="AJ536" i="2"/>
  <c r="AG536" i="2"/>
  <c r="AH536" i="2" s="1"/>
  <c r="AF536" i="2"/>
  <c r="AL535" i="2"/>
  <c r="AJ535" i="2"/>
  <c r="AU535" i="2" s="1"/>
  <c r="AH535" i="2"/>
  <c r="AG535" i="2"/>
  <c r="AF535" i="2"/>
  <c r="AL534" i="2"/>
  <c r="AU534" i="2" s="1"/>
  <c r="AJ534" i="2"/>
  <c r="AG534" i="2"/>
  <c r="AF534" i="2"/>
  <c r="AL533" i="2"/>
  <c r="AJ533" i="2"/>
  <c r="AU533" i="2" s="1"/>
  <c r="AH533" i="2"/>
  <c r="AG533" i="2"/>
  <c r="AF533" i="2"/>
  <c r="AL532" i="2"/>
  <c r="AU532" i="2" s="1"/>
  <c r="AJ532" i="2"/>
  <c r="AG532" i="2"/>
  <c r="AF532" i="2"/>
  <c r="AH532" i="2" s="1"/>
  <c r="AL531" i="2"/>
  <c r="AJ531" i="2"/>
  <c r="AG531" i="2"/>
  <c r="AF531" i="2"/>
  <c r="AH531" i="2" s="1"/>
  <c r="AL530" i="2"/>
  <c r="AU530" i="2" s="1"/>
  <c r="AJ530" i="2"/>
  <c r="AG530" i="2"/>
  <c r="AF530" i="2"/>
  <c r="AH530" i="2" s="1"/>
  <c r="AL529" i="2"/>
  <c r="AJ529" i="2"/>
  <c r="AU529" i="2" s="1"/>
  <c r="AG529" i="2"/>
  <c r="AF529" i="2"/>
  <c r="AH529" i="2" s="1"/>
  <c r="AU528" i="2"/>
  <c r="AL528" i="2"/>
  <c r="AJ528" i="2"/>
  <c r="AH528" i="2"/>
  <c r="AG528" i="2"/>
  <c r="AF528" i="2"/>
  <c r="AL527" i="2"/>
  <c r="AJ527" i="2"/>
  <c r="AU527" i="2" s="1"/>
  <c r="AG527" i="2"/>
  <c r="AF527" i="2"/>
  <c r="AH527" i="2" s="1"/>
  <c r="AU526" i="2"/>
  <c r="AL526" i="2"/>
  <c r="AJ526" i="2"/>
  <c r="AH526" i="2"/>
  <c r="AG526" i="2"/>
  <c r="AF526" i="2"/>
  <c r="AL525" i="2"/>
  <c r="AJ525" i="2"/>
  <c r="AU525" i="2" s="1"/>
  <c r="AH525" i="2"/>
  <c r="AG525" i="2"/>
  <c r="AF525" i="2"/>
  <c r="AU524" i="2"/>
  <c r="AL524" i="2"/>
  <c r="AJ524" i="2"/>
  <c r="AG524" i="2"/>
  <c r="AF524" i="2"/>
  <c r="AH524" i="2" s="1"/>
  <c r="AL523" i="2"/>
  <c r="AJ523" i="2"/>
  <c r="AG523" i="2"/>
  <c r="AF523" i="2"/>
  <c r="AH523" i="2" s="1"/>
  <c r="AL522" i="2"/>
  <c r="AU522" i="2" s="1"/>
  <c r="AJ522" i="2"/>
  <c r="AH522" i="2"/>
  <c r="AG522" i="2"/>
  <c r="AF522" i="2"/>
  <c r="AL521" i="2"/>
  <c r="AJ521" i="2"/>
  <c r="AU521" i="2" s="1"/>
  <c r="AG521" i="2"/>
  <c r="AF521" i="2"/>
  <c r="AH521" i="2" s="1"/>
  <c r="AU520" i="2"/>
  <c r="AL520" i="2"/>
  <c r="AJ520" i="2"/>
  <c r="AG520" i="2"/>
  <c r="AH520" i="2" s="1"/>
  <c r="AF520" i="2"/>
  <c r="AL519" i="2"/>
  <c r="AJ519" i="2"/>
  <c r="AG519" i="2"/>
  <c r="AF519" i="2"/>
  <c r="AH519" i="2" s="1"/>
  <c r="AL518" i="2"/>
  <c r="AU518" i="2" s="1"/>
  <c r="AJ518" i="2"/>
  <c r="AH518" i="2"/>
  <c r="AG518" i="2"/>
  <c r="AF518" i="2"/>
  <c r="AL517" i="2"/>
  <c r="AJ517" i="2"/>
  <c r="AU517" i="2" s="1"/>
  <c r="AH517" i="2"/>
  <c r="AG517" i="2"/>
  <c r="AF517" i="2"/>
  <c r="AU516" i="2"/>
  <c r="AL516" i="2"/>
  <c r="AJ516" i="2"/>
  <c r="AG516" i="2"/>
  <c r="AF516" i="2"/>
  <c r="AL515" i="2"/>
  <c r="AJ515" i="2"/>
  <c r="AH515" i="2"/>
  <c r="AG515" i="2"/>
  <c r="AF515" i="2"/>
  <c r="AL514" i="2"/>
  <c r="AU514" i="2" s="1"/>
  <c r="AJ514" i="2"/>
  <c r="AH514" i="2"/>
  <c r="AG514" i="2"/>
  <c r="AF514" i="2"/>
  <c r="AL513" i="2"/>
  <c r="AJ513" i="2"/>
  <c r="AG513" i="2"/>
  <c r="AF513" i="2"/>
  <c r="AH513" i="2" s="1"/>
  <c r="AU512" i="2"/>
  <c r="AL512" i="2"/>
  <c r="AJ512" i="2"/>
  <c r="AG512" i="2"/>
  <c r="AH512" i="2" s="1"/>
  <c r="AF512" i="2"/>
  <c r="AL511" i="2"/>
  <c r="AJ511" i="2"/>
  <c r="AU511" i="2" s="1"/>
  <c r="AH511" i="2"/>
  <c r="AG511" i="2"/>
  <c r="AF511" i="2"/>
  <c r="AL510" i="2"/>
  <c r="AU510" i="2" s="1"/>
  <c r="AJ510" i="2"/>
  <c r="AG510" i="2"/>
  <c r="AF510" i="2"/>
  <c r="AH510" i="2" s="1"/>
  <c r="AL509" i="2"/>
  <c r="AJ509" i="2"/>
  <c r="AU509" i="2" s="1"/>
  <c r="AH509" i="2"/>
  <c r="AG509" i="2"/>
  <c r="AF509" i="2"/>
  <c r="AL508" i="2"/>
  <c r="AU508" i="2" s="1"/>
  <c r="AJ508" i="2"/>
  <c r="AG508" i="2"/>
  <c r="AF508" i="2"/>
  <c r="AL507" i="2"/>
  <c r="AJ507" i="2"/>
  <c r="AH507" i="2"/>
  <c r="AG507" i="2"/>
  <c r="AF507" i="2"/>
  <c r="AL506" i="2"/>
  <c r="AU506" i="2" s="1"/>
  <c r="AJ506" i="2"/>
  <c r="AG506" i="2"/>
  <c r="AF506" i="2"/>
  <c r="AH506" i="2" s="1"/>
  <c r="AL505" i="2"/>
  <c r="AJ505" i="2"/>
  <c r="AG505" i="2"/>
  <c r="AF505" i="2"/>
  <c r="AH505" i="2" s="1"/>
  <c r="AU504" i="2"/>
  <c r="AL504" i="2"/>
  <c r="AJ504" i="2"/>
  <c r="AG504" i="2"/>
  <c r="AH504" i="2" s="1"/>
  <c r="AF504" i="2"/>
  <c r="AL503" i="2"/>
  <c r="AJ503" i="2"/>
  <c r="AU503" i="2" s="1"/>
  <c r="AH503" i="2"/>
  <c r="AG503" i="2"/>
  <c r="AF503" i="2"/>
  <c r="AL502" i="2"/>
  <c r="AU502" i="2" s="1"/>
  <c r="AJ502" i="2"/>
  <c r="AG502" i="2"/>
  <c r="AF502" i="2"/>
  <c r="AH502" i="2" s="1"/>
  <c r="AL501" i="2"/>
  <c r="AJ501" i="2"/>
  <c r="AU501" i="2" s="1"/>
  <c r="AH501" i="2"/>
  <c r="AG501" i="2"/>
  <c r="AF501" i="2"/>
  <c r="AL500" i="2"/>
  <c r="AU500" i="2" s="1"/>
  <c r="AJ500" i="2"/>
  <c r="AG500" i="2"/>
  <c r="AF500" i="2"/>
  <c r="AH500" i="2" s="1"/>
  <c r="AL499" i="2"/>
  <c r="AJ499" i="2"/>
  <c r="AG499" i="2"/>
  <c r="AF499" i="2"/>
  <c r="AH499" i="2" s="1"/>
  <c r="AL498" i="2"/>
  <c r="AU498" i="2" s="1"/>
  <c r="AJ498" i="2"/>
  <c r="AG498" i="2"/>
  <c r="AF498" i="2"/>
  <c r="AH498" i="2" s="1"/>
  <c r="AL497" i="2"/>
  <c r="AJ497" i="2"/>
  <c r="AU497" i="2" s="1"/>
  <c r="AG497" i="2"/>
  <c r="AF497" i="2"/>
  <c r="AH497" i="2" s="1"/>
  <c r="AU496" i="2"/>
  <c r="AL496" i="2"/>
  <c r="AJ496" i="2"/>
  <c r="AH496" i="2"/>
  <c r="AG496" i="2"/>
  <c r="AF496" i="2"/>
  <c r="AL495" i="2"/>
  <c r="AJ495" i="2"/>
  <c r="AU495" i="2" s="1"/>
  <c r="AG495" i="2"/>
  <c r="AF495" i="2"/>
  <c r="AH495" i="2" s="1"/>
  <c r="AU494" i="2"/>
  <c r="AL494" i="2"/>
  <c r="AJ494" i="2"/>
  <c r="AG494" i="2"/>
  <c r="AH494" i="2" s="1"/>
  <c r="AF494" i="2"/>
  <c r="AL493" i="2"/>
  <c r="AJ493" i="2"/>
  <c r="AU493" i="2" s="1"/>
  <c r="AH493" i="2"/>
  <c r="AG493" i="2"/>
  <c r="AF493" i="2"/>
  <c r="AL492" i="2"/>
  <c r="AU492" i="2" s="1"/>
  <c r="AJ492" i="2"/>
  <c r="AG492" i="2"/>
  <c r="AF492" i="2"/>
  <c r="AH492" i="2" s="1"/>
  <c r="AL491" i="2"/>
  <c r="AJ491" i="2"/>
  <c r="AG491" i="2"/>
  <c r="AF491" i="2"/>
  <c r="AH491" i="2" s="1"/>
  <c r="AL490" i="2"/>
  <c r="AU490" i="2" s="1"/>
  <c r="AJ490" i="2"/>
  <c r="AH490" i="2"/>
  <c r="AG490" i="2"/>
  <c r="AF490" i="2"/>
  <c r="AL489" i="2"/>
  <c r="AJ489" i="2"/>
  <c r="AU489" i="2" s="1"/>
  <c r="AG489" i="2"/>
  <c r="AF489" i="2"/>
  <c r="AH489" i="2" s="1"/>
  <c r="AU488" i="2"/>
  <c r="AL488" i="2"/>
  <c r="AJ488" i="2"/>
  <c r="AG488" i="2"/>
  <c r="AH488" i="2" s="1"/>
  <c r="AF488" i="2"/>
  <c r="AL487" i="2"/>
  <c r="AJ487" i="2"/>
  <c r="AG487" i="2"/>
  <c r="AF487" i="2"/>
  <c r="AH487" i="2" s="1"/>
  <c r="AL486" i="2"/>
  <c r="AU486" i="2" s="1"/>
  <c r="AJ486" i="2"/>
  <c r="AH486" i="2"/>
  <c r="AG486" i="2"/>
  <c r="AF486" i="2"/>
  <c r="AL485" i="2"/>
  <c r="AJ485" i="2"/>
  <c r="AU485" i="2" s="1"/>
  <c r="AH485" i="2"/>
  <c r="AG485" i="2"/>
  <c r="AF485" i="2"/>
  <c r="AU484" i="2"/>
  <c r="AL484" i="2"/>
  <c r="AJ484" i="2"/>
  <c r="AG484" i="2"/>
  <c r="AF484" i="2"/>
  <c r="AH484" i="2" s="1"/>
  <c r="AL483" i="2"/>
  <c r="AJ483" i="2"/>
  <c r="AH483" i="2"/>
  <c r="AG483" i="2"/>
  <c r="AF483" i="2"/>
  <c r="AL482" i="2"/>
  <c r="AU482" i="2" s="1"/>
  <c r="AJ482" i="2"/>
  <c r="AH482" i="2"/>
  <c r="AG482" i="2"/>
  <c r="AF482" i="2"/>
  <c r="AL481" i="2"/>
  <c r="AJ481" i="2"/>
  <c r="AU481" i="2" s="1"/>
  <c r="AG481" i="2"/>
  <c r="AF481" i="2"/>
  <c r="AH481" i="2" s="1"/>
  <c r="AU480" i="2"/>
  <c r="AL480" i="2"/>
  <c r="AJ480" i="2"/>
  <c r="AG480" i="2"/>
  <c r="AH480" i="2" s="1"/>
  <c r="AF480" i="2"/>
  <c r="AL479" i="2"/>
  <c r="AJ479" i="2"/>
  <c r="AU479" i="2" s="1"/>
  <c r="AH479" i="2"/>
  <c r="AG479" i="2"/>
  <c r="AF479" i="2"/>
  <c r="AL478" i="2"/>
  <c r="AU478" i="2" s="1"/>
  <c r="AJ478" i="2"/>
  <c r="AG478" i="2"/>
  <c r="AF478" i="2"/>
  <c r="AH478" i="2" s="1"/>
  <c r="AL477" i="2"/>
  <c r="AJ477" i="2"/>
  <c r="AU477" i="2" s="1"/>
  <c r="AH477" i="2"/>
  <c r="AG477" i="2"/>
  <c r="AF477" i="2"/>
  <c r="AL476" i="2"/>
  <c r="AU476" i="2" s="1"/>
  <c r="AJ476" i="2"/>
  <c r="AG476" i="2"/>
  <c r="AF476" i="2"/>
  <c r="AL475" i="2"/>
  <c r="AJ475" i="2"/>
  <c r="AH475" i="2"/>
  <c r="AG475" i="2"/>
  <c r="AF475" i="2"/>
  <c r="AL474" i="2"/>
  <c r="AU474" i="2" s="1"/>
  <c r="AJ474" i="2"/>
  <c r="AG474" i="2"/>
  <c r="AF474" i="2"/>
  <c r="AH474" i="2" s="1"/>
  <c r="AL473" i="2"/>
  <c r="AJ473" i="2"/>
  <c r="AG473" i="2"/>
  <c r="AF473" i="2"/>
  <c r="AH473" i="2" s="1"/>
  <c r="AU472" i="2"/>
  <c r="AL472" i="2"/>
  <c r="AJ472" i="2"/>
  <c r="AG472" i="2"/>
  <c r="AH472" i="2" s="1"/>
  <c r="AF472" i="2"/>
  <c r="AL471" i="2"/>
  <c r="AJ471" i="2"/>
  <c r="AU471" i="2" s="1"/>
  <c r="AH471" i="2"/>
  <c r="AG471" i="2"/>
  <c r="AF471" i="2"/>
  <c r="AL470" i="2"/>
  <c r="AU470" i="2" s="1"/>
  <c r="AJ470" i="2"/>
  <c r="AG470" i="2"/>
  <c r="AF470" i="2"/>
  <c r="AL469" i="2"/>
  <c r="AJ469" i="2"/>
  <c r="AU469" i="2" s="1"/>
  <c r="AH469" i="2"/>
  <c r="AG469" i="2"/>
  <c r="AF469" i="2"/>
  <c r="AL468" i="2"/>
  <c r="AU468" i="2" s="1"/>
  <c r="AJ468" i="2"/>
  <c r="AG468" i="2"/>
  <c r="AF468" i="2"/>
  <c r="AH468" i="2" s="1"/>
  <c r="AL467" i="2"/>
  <c r="AJ467" i="2"/>
  <c r="AG467" i="2"/>
  <c r="AF467" i="2"/>
  <c r="AH467" i="2" s="1"/>
  <c r="AL466" i="2"/>
  <c r="AU466" i="2" s="1"/>
  <c r="AJ466" i="2"/>
  <c r="AG466" i="2"/>
  <c r="AF466" i="2"/>
  <c r="AH466" i="2" s="1"/>
  <c r="AL465" i="2"/>
  <c r="AJ465" i="2"/>
  <c r="AU465" i="2" s="1"/>
  <c r="AG465" i="2"/>
  <c r="AF465" i="2"/>
  <c r="AH465" i="2" s="1"/>
  <c r="AU464" i="2"/>
  <c r="AL464" i="2"/>
  <c r="AJ464" i="2"/>
  <c r="AH464" i="2"/>
  <c r="AG464" i="2"/>
  <c r="AF464" i="2"/>
  <c r="AL463" i="2"/>
  <c r="AJ463" i="2"/>
  <c r="AU463" i="2" s="1"/>
  <c r="AG463" i="2"/>
  <c r="AF463" i="2"/>
  <c r="AH463" i="2" s="1"/>
  <c r="AU462" i="2"/>
  <c r="AL462" i="2"/>
  <c r="AJ462" i="2"/>
  <c r="AH462" i="2"/>
  <c r="AG462" i="2"/>
  <c r="AF462" i="2"/>
  <c r="AL461" i="2"/>
  <c r="AJ461" i="2"/>
  <c r="AU461" i="2" s="1"/>
  <c r="AH461" i="2"/>
  <c r="AG461" i="2"/>
  <c r="AF461" i="2"/>
  <c r="AU460" i="2"/>
  <c r="AL460" i="2"/>
  <c r="AJ460" i="2"/>
  <c r="AG460" i="2"/>
  <c r="AF460" i="2"/>
  <c r="AH460" i="2" s="1"/>
  <c r="AL459" i="2"/>
  <c r="AJ459" i="2"/>
  <c r="AG459" i="2"/>
  <c r="AF459" i="2"/>
  <c r="AH459" i="2" s="1"/>
  <c r="AL458" i="2"/>
  <c r="AU458" i="2" s="1"/>
  <c r="AJ458" i="2"/>
  <c r="AH458" i="2"/>
  <c r="AG458" i="2"/>
  <c r="AF458" i="2"/>
  <c r="AL457" i="2"/>
  <c r="AJ457" i="2"/>
  <c r="AU457" i="2" s="1"/>
  <c r="AG457" i="2"/>
  <c r="AF457" i="2"/>
  <c r="AH457" i="2" s="1"/>
  <c r="AU456" i="2"/>
  <c r="AL456" i="2"/>
  <c r="AJ456" i="2"/>
  <c r="AG456" i="2"/>
  <c r="AH456" i="2" s="1"/>
  <c r="AF456" i="2"/>
  <c r="AL455" i="2"/>
  <c r="AJ455" i="2"/>
  <c r="AG455" i="2"/>
  <c r="AF455" i="2"/>
  <c r="AH455" i="2" s="1"/>
  <c r="AL454" i="2"/>
  <c r="AU454" i="2" s="1"/>
  <c r="AJ454" i="2"/>
  <c r="AH454" i="2"/>
  <c r="AG454" i="2"/>
  <c r="AF454" i="2"/>
  <c r="AL453" i="2"/>
  <c r="AJ453" i="2"/>
  <c r="AU453" i="2" s="1"/>
  <c r="AH453" i="2"/>
  <c r="AG453" i="2"/>
  <c r="AF453" i="2"/>
  <c r="AU452" i="2"/>
  <c r="AL452" i="2"/>
  <c r="AJ452" i="2"/>
  <c r="AG452" i="2"/>
  <c r="AF452" i="2"/>
  <c r="AL451" i="2"/>
  <c r="AJ451" i="2"/>
  <c r="AH451" i="2"/>
  <c r="AG451" i="2"/>
  <c r="AF451" i="2"/>
  <c r="AL450" i="2"/>
  <c r="AU450" i="2" s="1"/>
  <c r="AJ450" i="2"/>
  <c r="AH450" i="2"/>
  <c r="AG450" i="2"/>
  <c r="AF450" i="2"/>
  <c r="AL449" i="2"/>
  <c r="AJ449" i="2"/>
  <c r="AG449" i="2"/>
  <c r="AF449" i="2"/>
  <c r="AH449" i="2" s="1"/>
  <c r="AU448" i="2"/>
  <c r="AL448" i="2"/>
  <c r="AJ448" i="2"/>
  <c r="AG448" i="2"/>
  <c r="AH448" i="2" s="1"/>
  <c r="AF448" i="2"/>
  <c r="AL447" i="2"/>
  <c r="AJ447" i="2"/>
  <c r="AU447" i="2" s="1"/>
  <c r="AH447" i="2"/>
  <c r="AG447" i="2"/>
  <c r="AF447" i="2"/>
  <c r="AL446" i="2"/>
  <c r="AU446" i="2" s="1"/>
  <c r="AJ446" i="2"/>
  <c r="AG446" i="2"/>
  <c r="AF446" i="2"/>
  <c r="AH446" i="2" s="1"/>
  <c r="AL445" i="2"/>
  <c r="AJ445" i="2"/>
  <c r="AU445" i="2" s="1"/>
  <c r="AH445" i="2"/>
  <c r="AG445" i="2"/>
  <c r="AF445" i="2"/>
  <c r="AL444" i="2"/>
  <c r="AU444" i="2" s="1"/>
  <c r="AJ444" i="2"/>
  <c r="AG444" i="2"/>
  <c r="AF444" i="2"/>
  <c r="AL443" i="2"/>
  <c r="AJ443" i="2"/>
  <c r="AH443" i="2"/>
  <c r="AG443" i="2"/>
  <c r="AF443" i="2"/>
  <c r="AL442" i="2"/>
  <c r="AU442" i="2" s="1"/>
  <c r="AJ442" i="2"/>
  <c r="AG442" i="2"/>
  <c r="AF442" i="2"/>
  <c r="AH442" i="2" s="1"/>
  <c r="AL441" i="2"/>
  <c r="AJ441" i="2"/>
  <c r="AG441" i="2"/>
  <c r="AF441" i="2"/>
  <c r="AH441" i="2" s="1"/>
  <c r="AU440" i="2"/>
  <c r="AL440" i="2"/>
  <c r="AJ440" i="2"/>
  <c r="AG440" i="2"/>
  <c r="AH440" i="2" s="1"/>
  <c r="AF440" i="2"/>
  <c r="AL439" i="2"/>
  <c r="AJ439" i="2"/>
  <c r="AU439" i="2" s="1"/>
  <c r="AH439" i="2"/>
  <c r="AG439" i="2"/>
  <c r="AF439" i="2"/>
  <c r="AL438" i="2"/>
  <c r="AU438" i="2" s="1"/>
  <c r="AJ438" i="2"/>
  <c r="AG438" i="2"/>
  <c r="AF438" i="2"/>
  <c r="AH438" i="2" s="1"/>
  <c r="AL437" i="2"/>
  <c r="AJ437" i="2"/>
  <c r="AU437" i="2" s="1"/>
  <c r="AH437" i="2"/>
  <c r="AG437" i="2"/>
  <c r="AF437" i="2"/>
  <c r="AL436" i="2"/>
  <c r="AU436" i="2" s="1"/>
  <c r="AJ436" i="2"/>
  <c r="AG436" i="2"/>
  <c r="AF436" i="2"/>
  <c r="AH436" i="2" s="1"/>
  <c r="AL435" i="2"/>
  <c r="AJ435" i="2"/>
  <c r="AG435" i="2"/>
  <c r="AF435" i="2"/>
  <c r="AH435" i="2" s="1"/>
  <c r="AL434" i="2"/>
  <c r="AU434" i="2" s="1"/>
  <c r="AJ434" i="2"/>
  <c r="AG434" i="2"/>
  <c r="AF434" i="2"/>
  <c r="AH434" i="2" s="1"/>
  <c r="AL433" i="2"/>
  <c r="AJ433" i="2"/>
  <c r="AU433" i="2" s="1"/>
  <c r="AG433" i="2"/>
  <c r="AF433" i="2"/>
  <c r="AH433" i="2" s="1"/>
  <c r="AU432" i="2"/>
  <c r="AL432" i="2"/>
  <c r="AJ432" i="2"/>
  <c r="AH432" i="2"/>
  <c r="AG432" i="2"/>
  <c r="AF432" i="2"/>
  <c r="AL430" i="2"/>
  <c r="AJ430" i="2"/>
  <c r="AU430" i="2" s="1"/>
  <c r="AG430" i="2"/>
  <c r="AF430" i="2"/>
  <c r="AH430" i="2" s="1"/>
  <c r="AU429" i="2"/>
  <c r="AL429" i="2"/>
  <c r="AJ429" i="2"/>
  <c r="AG429" i="2"/>
  <c r="AH429" i="2" s="1"/>
  <c r="AF429" i="2"/>
  <c r="AL428" i="2"/>
  <c r="AJ428" i="2"/>
  <c r="AU428" i="2" s="1"/>
  <c r="AH428" i="2"/>
  <c r="AG428" i="2"/>
  <c r="AF428" i="2"/>
  <c r="AL427" i="2"/>
  <c r="AU427" i="2" s="1"/>
  <c r="AJ427" i="2"/>
  <c r="AG427" i="2"/>
  <c r="AF427" i="2"/>
  <c r="AH427" i="2" s="1"/>
  <c r="AL426" i="2"/>
  <c r="AJ426" i="2"/>
  <c r="AG426" i="2"/>
  <c r="AF426" i="2"/>
  <c r="AH426" i="2" s="1"/>
  <c r="AL425" i="2"/>
  <c r="AU425" i="2" s="1"/>
  <c r="AJ425" i="2"/>
  <c r="AH425" i="2"/>
  <c r="AG425" i="2"/>
  <c r="AF425" i="2"/>
  <c r="AL424" i="2"/>
  <c r="AJ424" i="2"/>
  <c r="AU424" i="2" s="1"/>
  <c r="AG424" i="2"/>
  <c r="AF424" i="2"/>
  <c r="AH424" i="2" s="1"/>
  <c r="AU423" i="2"/>
  <c r="AL423" i="2"/>
  <c r="AJ423" i="2"/>
  <c r="AG423" i="2"/>
  <c r="AH423" i="2" s="1"/>
  <c r="AF423" i="2"/>
  <c r="AL422" i="2"/>
  <c r="AJ422" i="2"/>
  <c r="AG422" i="2"/>
  <c r="AF422" i="2"/>
  <c r="AH422" i="2" s="1"/>
  <c r="AL421" i="2"/>
  <c r="AU421" i="2" s="1"/>
  <c r="AJ421" i="2"/>
  <c r="AH421" i="2"/>
  <c r="AG421" i="2"/>
  <c r="AF421" i="2"/>
  <c r="AL420" i="2"/>
  <c r="AJ420" i="2"/>
  <c r="AU420" i="2" s="1"/>
  <c r="AH420" i="2"/>
  <c r="AG420" i="2"/>
  <c r="AF420" i="2"/>
  <c r="AU419" i="2"/>
  <c r="AL419" i="2"/>
  <c r="AJ419" i="2"/>
  <c r="AG419" i="2"/>
  <c r="AF419" i="2"/>
  <c r="AH419" i="2" s="1"/>
  <c r="AL418" i="2"/>
  <c r="AJ418" i="2"/>
  <c r="AH418" i="2"/>
  <c r="AG418" i="2"/>
  <c r="AF418" i="2"/>
  <c r="AL417" i="2"/>
  <c r="AU417" i="2" s="1"/>
  <c r="AJ417" i="2"/>
  <c r="AH417" i="2"/>
  <c r="AG417" i="2"/>
  <c r="AF417" i="2"/>
  <c r="AL416" i="2"/>
  <c r="AJ416" i="2"/>
  <c r="AU416" i="2" s="1"/>
  <c r="AG416" i="2"/>
  <c r="AF416" i="2"/>
  <c r="AH416" i="2" s="1"/>
  <c r="AU415" i="2"/>
  <c r="AL415" i="2"/>
  <c r="AJ415" i="2"/>
  <c r="AG415" i="2"/>
  <c r="AH415" i="2" s="1"/>
  <c r="AF415" i="2"/>
  <c r="AL414" i="2"/>
  <c r="AJ414" i="2"/>
  <c r="AU414" i="2" s="1"/>
  <c r="AH414" i="2"/>
  <c r="AG414" i="2"/>
  <c r="AF414" i="2"/>
  <c r="AL413" i="2"/>
  <c r="AU413" i="2" s="1"/>
  <c r="AJ413" i="2"/>
  <c r="AG413" i="2"/>
  <c r="AF413" i="2"/>
  <c r="AH413" i="2" s="1"/>
  <c r="AL412" i="2"/>
  <c r="AJ412" i="2"/>
  <c r="AU412" i="2" s="1"/>
  <c r="AH412" i="2"/>
  <c r="AG412" i="2"/>
  <c r="AF412" i="2"/>
  <c r="AL411" i="2"/>
  <c r="AU411" i="2" s="1"/>
  <c r="AJ411" i="2"/>
  <c r="AG411" i="2"/>
  <c r="AF411" i="2"/>
  <c r="AL410" i="2"/>
  <c r="AJ410" i="2"/>
  <c r="AH410" i="2"/>
  <c r="AG410" i="2"/>
  <c r="AF410" i="2"/>
  <c r="AL409" i="2"/>
  <c r="AU409" i="2" s="1"/>
  <c r="AJ409" i="2"/>
  <c r="AG409" i="2"/>
  <c r="AF409" i="2"/>
  <c r="AH409" i="2" s="1"/>
  <c r="AL408" i="2"/>
  <c r="AJ408" i="2"/>
  <c r="AG408" i="2"/>
  <c r="AF408" i="2"/>
  <c r="AH408" i="2" s="1"/>
  <c r="AU406" i="2"/>
  <c r="AL406" i="2"/>
  <c r="AJ406" i="2"/>
  <c r="AG406" i="2"/>
  <c r="AH406" i="2" s="1"/>
  <c r="AF406" i="2"/>
  <c r="AL405" i="2"/>
  <c r="AJ405" i="2"/>
  <c r="AU405" i="2" s="1"/>
  <c r="AH405" i="2"/>
  <c r="AG405" i="2"/>
  <c r="AF405" i="2"/>
  <c r="AU404" i="2"/>
  <c r="AL404" i="2"/>
  <c r="AJ404" i="2"/>
  <c r="AG404" i="2"/>
  <c r="AF404" i="2"/>
  <c r="AL403" i="2"/>
  <c r="AJ403" i="2"/>
  <c r="AU403" i="2" s="1"/>
  <c r="AH403" i="2"/>
  <c r="AG403" i="2"/>
  <c r="AF403" i="2"/>
  <c r="AL402" i="2"/>
  <c r="AU402" i="2" s="1"/>
  <c r="AJ402" i="2"/>
  <c r="AG402" i="2"/>
  <c r="AF402" i="2"/>
  <c r="AH402" i="2" s="1"/>
  <c r="AL401" i="2"/>
  <c r="AJ401" i="2"/>
  <c r="AG401" i="2"/>
  <c r="AF401" i="2"/>
  <c r="AH401" i="2" s="1"/>
  <c r="AL400" i="2"/>
  <c r="AU400" i="2" s="1"/>
  <c r="AJ400" i="2"/>
  <c r="AG400" i="2"/>
  <c r="AF400" i="2"/>
  <c r="AH400" i="2" s="1"/>
  <c r="AL399" i="2"/>
  <c r="AJ399" i="2"/>
  <c r="AU399" i="2" s="1"/>
  <c r="AG399" i="2"/>
  <c r="AF399" i="2"/>
  <c r="AH399" i="2" s="1"/>
  <c r="AL398" i="2"/>
  <c r="AJ398" i="2"/>
  <c r="AU398" i="2" s="1"/>
  <c r="AH398" i="2"/>
  <c r="AG398" i="2"/>
  <c r="AF398" i="2"/>
  <c r="AU397" i="2"/>
  <c r="AL397" i="2"/>
  <c r="AJ397" i="2"/>
  <c r="AG397" i="2"/>
  <c r="AF397" i="2"/>
  <c r="AH397" i="2" s="1"/>
  <c r="AU396" i="2"/>
  <c r="AL396" i="2"/>
  <c r="AJ396" i="2"/>
  <c r="AH396" i="2"/>
  <c r="AG396" i="2"/>
  <c r="AF396" i="2"/>
  <c r="AL395" i="2"/>
  <c r="AJ395" i="2"/>
  <c r="AU395" i="2" s="1"/>
  <c r="AG395" i="2"/>
  <c r="AF395" i="2"/>
  <c r="AH395" i="2" s="1"/>
  <c r="AU394" i="2"/>
  <c r="AL394" i="2"/>
  <c r="AJ394" i="2"/>
  <c r="AG394" i="2"/>
  <c r="AH394" i="2" s="1"/>
  <c r="AF394" i="2"/>
  <c r="AL393" i="2"/>
  <c r="AJ393" i="2"/>
  <c r="AU393" i="2" s="1"/>
  <c r="AG393" i="2"/>
  <c r="AF393" i="2"/>
  <c r="AH393" i="2" s="1"/>
  <c r="AU392" i="2"/>
  <c r="AL392" i="2"/>
  <c r="AJ392" i="2"/>
  <c r="AH392" i="2"/>
  <c r="AG392" i="2"/>
  <c r="AF392" i="2"/>
  <c r="AL391" i="2"/>
  <c r="AJ391" i="2"/>
  <c r="AU391" i="2" s="1"/>
  <c r="AG391" i="2"/>
  <c r="AF391" i="2"/>
  <c r="AH391" i="2" s="1"/>
  <c r="AU390" i="2"/>
  <c r="AL390" i="2"/>
  <c r="AJ390" i="2"/>
  <c r="AG390" i="2"/>
  <c r="AH390" i="2" s="1"/>
  <c r="AF390" i="2"/>
  <c r="AL389" i="2"/>
  <c r="AJ389" i="2"/>
  <c r="AU389" i="2" s="1"/>
  <c r="AG389" i="2"/>
  <c r="AF389" i="2"/>
  <c r="AH389" i="2" s="1"/>
  <c r="AU388" i="2"/>
  <c r="AL388" i="2"/>
  <c r="AJ388" i="2"/>
  <c r="AH388" i="2"/>
  <c r="AG388" i="2"/>
  <c r="AF388" i="2"/>
  <c r="AL387" i="2"/>
  <c r="AJ387" i="2"/>
  <c r="AU387" i="2" s="1"/>
  <c r="AG387" i="2"/>
  <c r="AF387" i="2"/>
  <c r="AH387" i="2" s="1"/>
  <c r="AU386" i="2"/>
  <c r="AL386" i="2"/>
  <c r="AJ386" i="2"/>
  <c r="AG386" i="2"/>
  <c r="AH386" i="2" s="1"/>
  <c r="AF386" i="2"/>
  <c r="AL385" i="2"/>
  <c r="AJ385" i="2"/>
  <c r="AU385" i="2" s="1"/>
  <c r="AG385" i="2"/>
  <c r="AF385" i="2"/>
  <c r="AH385" i="2" s="1"/>
  <c r="AU384" i="2"/>
  <c r="AL384" i="2"/>
  <c r="AJ384" i="2"/>
  <c r="AH384" i="2"/>
  <c r="AG384" i="2"/>
  <c r="AF384" i="2"/>
  <c r="AL383" i="2"/>
  <c r="AJ383" i="2"/>
  <c r="AU383" i="2" s="1"/>
  <c r="AG383" i="2"/>
  <c r="AF383" i="2"/>
  <c r="AH383" i="2" s="1"/>
  <c r="AU382" i="2"/>
  <c r="AL382" i="2"/>
  <c r="AJ382" i="2"/>
  <c r="AG382" i="2"/>
  <c r="AH382" i="2" s="1"/>
  <c r="AF382" i="2"/>
  <c r="AL381" i="2"/>
  <c r="AJ381" i="2"/>
  <c r="AU381" i="2" s="1"/>
  <c r="AG381" i="2"/>
  <c r="AF381" i="2"/>
  <c r="AH381" i="2" s="1"/>
  <c r="AU380" i="2"/>
  <c r="AL380" i="2"/>
  <c r="AJ380" i="2"/>
  <c r="AH380" i="2"/>
  <c r="AG380" i="2"/>
  <c r="AF380" i="2"/>
  <c r="AL379" i="2"/>
  <c r="AJ379" i="2"/>
  <c r="AU379" i="2" s="1"/>
  <c r="AG379" i="2"/>
  <c r="AF379" i="2"/>
  <c r="AH379" i="2" s="1"/>
  <c r="AU378" i="2"/>
  <c r="AL378" i="2"/>
  <c r="AJ378" i="2"/>
  <c r="AG378" i="2"/>
  <c r="AH378" i="2" s="1"/>
  <c r="AF378" i="2"/>
  <c r="AL377" i="2"/>
  <c r="AJ377" i="2"/>
  <c r="AU377" i="2" s="1"/>
  <c r="AG377" i="2"/>
  <c r="AF377" i="2"/>
  <c r="AH377" i="2" s="1"/>
  <c r="AU376" i="2"/>
  <c r="AL376" i="2"/>
  <c r="AJ376" i="2"/>
  <c r="AH376" i="2"/>
  <c r="AG376" i="2"/>
  <c r="AF376" i="2"/>
  <c r="AL375" i="2"/>
  <c r="AJ375" i="2"/>
  <c r="AU375" i="2" s="1"/>
  <c r="AG375" i="2"/>
  <c r="AF375" i="2"/>
  <c r="AH375" i="2" s="1"/>
  <c r="AU374" i="2"/>
  <c r="AL374" i="2"/>
  <c r="AJ374" i="2"/>
  <c r="AG374" i="2"/>
  <c r="AH374" i="2" s="1"/>
  <c r="AF374" i="2"/>
  <c r="AL373" i="2"/>
  <c r="AJ373" i="2"/>
  <c r="AU373" i="2" s="1"/>
  <c r="AG373" i="2"/>
  <c r="AF373" i="2"/>
  <c r="AH373" i="2" s="1"/>
  <c r="AU372" i="2"/>
  <c r="AL372" i="2"/>
  <c r="AJ372" i="2"/>
  <c r="AH372" i="2"/>
  <c r="AG372" i="2"/>
  <c r="AF372" i="2"/>
  <c r="AL371" i="2"/>
  <c r="AJ371" i="2"/>
  <c r="AU371" i="2" s="1"/>
  <c r="AG371" i="2"/>
  <c r="AF371" i="2"/>
  <c r="AH371" i="2" s="1"/>
  <c r="AU370" i="2"/>
  <c r="AL370" i="2"/>
  <c r="AJ370" i="2"/>
  <c r="AG370" i="2"/>
  <c r="AH370" i="2" s="1"/>
  <c r="AF370" i="2"/>
  <c r="AL368" i="2"/>
  <c r="AJ368" i="2"/>
  <c r="AU368" i="2" s="1"/>
  <c r="AG368" i="2"/>
  <c r="AF368" i="2"/>
  <c r="AH368" i="2" s="1"/>
  <c r="AU367" i="2"/>
  <c r="AL367" i="2"/>
  <c r="AJ367" i="2"/>
  <c r="AH367" i="2"/>
  <c r="AG367" i="2"/>
  <c r="AF367" i="2"/>
  <c r="AL366" i="2"/>
  <c r="AJ366" i="2"/>
  <c r="AU366" i="2" s="1"/>
  <c r="AG366" i="2"/>
  <c r="AF366" i="2"/>
  <c r="AH366" i="2" s="1"/>
  <c r="AU365" i="2"/>
  <c r="AL365" i="2"/>
  <c r="AJ365" i="2"/>
  <c r="AG365" i="2"/>
  <c r="AH365" i="2" s="1"/>
  <c r="AF365" i="2"/>
  <c r="AL364" i="2"/>
  <c r="AJ364" i="2"/>
  <c r="AU364" i="2" s="1"/>
  <c r="AG364" i="2"/>
  <c r="AF364" i="2"/>
  <c r="AH364" i="2" s="1"/>
  <c r="AU363" i="2"/>
  <c r="AL363" i="2"/>
  <c r="AJ363" i="2"/>
  <c r="AH363" i="2"/>
  <c r="AG363" i="2"/>
  <c r="AF363" i="2"/>
  <c r="AL362" i="2"/>
  <c r="AJ362" i="2"/>
  <c r="AU362" i="2" s="1"/>
  <c r="AG362" i="2"/>
  <c r="AF362" i="2"/>
  <c r="AH362" i="2" s="1"/>
  <c r="AU361" i="2"/>
  <c r="AL361" i="2"/>
  <c r="AJ361" i="2"/>
  <c r="AG361" i="2"/>
  <c r="AH361" i="2" s="1"/>
  <c r="AF361" i="2"/>
  <c r="AL359" i="2"/>
  <c r="AJ359" i="2"/>
  <c r="AU359" i="2" s="1"/>
  <c r="AG359" i="2"/>
  <c r="AF359" i="2"/>
  <c r="AH359" i="2" s="1"/>
  <c r="AU358" i="2"/>
  <c r="AL358" i="2"/>
  <c r="AJ358" i="2"/>
  <c r="AH358" i="2"/>
  <c r="AG358" i="2"/>
  <c r="AF358" i="2"/>
  <c r="AL357" i="2"/>
  <c r="AJ357" i="2"/>
  <c r="AU357" i="2" s="1"/>
  <c r="AG357" i="2"/>
  <c r="AF357" i="2"/>
  <c r="AH357" i="2" s="1"/>
  <c r="AU356" i="2"/>
  <c r="AL356" i="2"/>
  <c r="AJ356" i="2"/>
  <c r="AG356" i="2"/>
  <c r="AH356" i="2" s="1"/>
  <c r="AF356" i="2"/>
  <c r="AL355" i="2"/>
  <c r="AJ355" i="2"/>
  <c r="AU355" i="2" s="1"/>
  <c r="AG355" i="2"/>
  <c r="AF355" i="2"/>
  <c r="AH355" i="2" s="1"/>
  <c r="AU354" i="2"/>
  <c r="AL354" i="2"/>
  <c r="AJ354" i="2"/>
  <c r="AH354" i="2"/>
  <c r="AG354" i="2"/>
  <c r="AF354" i="2"/>
  <c r="AL353" i="2"/>
  <c r="AJ353" i="2"/>
  <c r="AU353" i="2" s="1"/>
  <c r="AG353" i="2"/>
  <c r="AF353" i="2"/>
  <c r="AH353" i="2" s="1"/>
  <c r="AU352" i="2"/>
  <c r="AL352" i="2"/>
  <c r="AJ352" i="2"/>
  <c r="AG352" i="2"/>
  <c r="AH352" i="2" s="1"/>
  <c r="AF352" i="2"/>
  <c r="AL351" i="2"/>
  <c r="AJ351" i="2"/>
  <c r="AU351" i="2" s="1"/>
  <c r="AG351" i="2"/>
  <c r="AF351" i="2"/>
  <c r="AH351" i="2" s="1"/>
  <c r="AU350" i="2"/>
  <c r="AL350" i="2"/>
  <c r="AJ350" i="2"/>
  <c r="AH350" i="2"/>
  <c r="AG350" i="2"/>
  <c r="AF350" i="2"/>
  <c r="AL349" i="2"/>
  <c r="AJ349" i="2"/>
  <c r="AU349" i="2" s="1"/>
  <c r="AG349" i="2"/>
  <c r="AF349" i="2"/>
  <c r="AH349" i="2" s="1"/>
  <c r="AU348" i="2"/>
  <c r="AL348" i="2"/>
  <c r="AJ348" i="2"/>
  <c r="AG348" i="2"/>
  <c r="AH348" i="2" s="1"/>
  <c r="AF348" i="2"/>
  <c r="AL347" i="2"/>
  <c r="AJ347" i="2"/>
  <c r="AU347" i="2" s="1"/>
  <c r="AG347" i="2"/>
  <c r="AF347" i="2"/>
  <c r="AH347" i="2" s="1"/>
  <c r="AU346" i="2"/>
  <c r="AL346" i="2"/>
  <c r="AJ346" i="2"/>
  <c r="AH346" i="2"/>
  <c r="AG346" i="2"/>
  <c r="AF346" i="2"/>
  <c r="AL345" i="2"/>
  <c r="AJ345" i="2"/>
  <c r="AU345" i="2" s="1"/>
  <c r="AG345" i="2"/>
  <c r="AF345" i="2"/>
  <c r="AH345" i="2" s="1"/>
  <c r="AU344" i="2"/>
  <c r="AL344" i="2"/>
  <c r="AJ344" i="2"/>
  <c r="AG344" i="2"/>
  <c r="AH344" i="2" s="1"/>
  <c r="AF344" i="2"/>
  <c r="AL343" i="2"/>
  <c r="AJ343" i="2"/>
  <c r="AU343" i="2" s="1"/>
  <c r="AG343" i="2"/>
  <c r="AF343" i="2"/>
  <c r="AH343" i="2" s="1"/>
  <c r="AU342" i="2"/>
  <c r="AL342" i="2"/>
  <c r="AJ342" i="2"/>
  <c r="AH342" i="2"/>
  <c r="AG342" i="2"/>
  <c r="AF342" i="2"/>
  <c r="AL341" i="2"/>
  <c r="AJ341" i="2"/>
  <c r="AU341" i="2" s="1"/>
  <c r="AG341" i="2"/>
  <c r="AF341" i="2"/>
  <c r="AH341" i="2" s="1"/>
  <c r="AU340" i="2"/>
  <c r="AL340" i="2"/>
  <c r="AJ340" i="2"/>
  <c r="AG340" i="2"/>
  <c r="AH340" i="2" s="1"/>
  <c r="AF340" i="2"/>
  <c r="AL339" i="2"/>
  <c r="AJ339" i="2"/>
  <c r="AU339" i="2" s="1"/>
  <c r="AG339" i="2"/>
  <c r="AF339" i="2"/>
  <c r="AH339" i="2" s="1"/>
  <c r="AU338" i="2"/>
  <c r="AL338" i="2"/>
  <c r="AJ338" i="2"/>
  <c r="AH338" i="2"/>
  <c r="AG338" i="2"/>
  <c r="AF338" i="2"/>
  <c r="AL337" i="2"/>
  <c r="AJ337" i="2"/>
  <c r="AU337" i="2" s="1"/>
  <c r="AG337" i="2"/>
  <c r="AF337" i="2"/>
  <c r="AH337" i="2" s="1"/>
  <c r="AU336" i="2"/>
  <c r="AL336" i="2"/>
  <c r="AJ336" i="2"/>
  <c r="AG336" i="2"/>
  <c r="AH336" i="2" s="1"/>
  <c r="AF336" i="2"/>
  <c r="AL335" i="2"/>
  <c r="AJ335" i="2"/>
  <c r="AU335" i="2" s="1"/>
  <c r="AG335" i="2"/>
  <c r="AF335" i="2"/>
  <c r="AH335" i="2" s="1"/>
  <c r="AU334" i="2"/>
  <c r="AL334" i="2"/>
  <c r="AJ334" i="2"/>
  <c r="AH334" i="2"/>
  <c r="AG334" i="2"/>
  <c r="AF334" i="2"/>
  <c r="AL333" i="2"/>
  <c r="AJ333" i="2"/>
  <c r="AU333" i="2" s="1"/>
  <c r="AG333" i="2"/>
  <c r="AF333" i="2"/>
  <c r="AH333" i="2" s="1"/>
  <c r="AU332" i="2"/>
  <c r="AL332" i="2"/>
  <c r="AJ332" i="2"/>
  <c r="AG332" i="2"/>
  <c r="AH332" i="2" s="1"/>
  <c r="AF332" i="2"/>
  <c r="AL331" i="2"/>
  <c r="AJ331" i="2"/>
  <c r="AU331" i="2" s="1"/>
  <c r="AG331" i="2"/>
  <c r="AF331" i="2"/>
  <c r="AH331" i="2" s="1"/>
  <c r="AU330" i="2"/>
  <c r="AL330" i="2"/>
  <c r="AJ330" i="2"/>
  <c r="AH330" i="2"/>
  <c r="AG330" i="2"/>
  <c r="AF330" i="2"/>
  <c r="AL329" i="2"/>
  <c r="AJ329" i="2"/>
  <c r="AU329" i="2" s="1"/>
  <c r="AG329" i="2"/>
  <c r="AF329" i="2"/>
  <c r="AH329" i="2" s="1"/>
  <c r="AU328" i="2"/>
  <c r="AL328" i="2"/>
  <c r="AJ328" i="2"/>
  <c r="AG328" i="2"/>
  <c r="AH328" i="2" s="1"/>
  <c r="AF328" i="2"/>
  <c r="AL327" i="2"/>
  <c r="AJ327" i="2"/>
  <c r="AU327" i="2" s="1"/>
  <c r="AG327" i="2"/>
  <c r="AF327" i="2"/>
  <c r="AH327" i="2" s="1"/>
  <c r="AU326" i="2"/>
  <c r="AL326" i="2"/>
  <c r="AJ326" i="2"/>
  <c r="AH326" i="2"/>
  <c r="AG326" i="2"/>
  <c r="AF326" i="2"/>
  <c r="AL325" i="2"/>
  <c r="AJ325" i="2"/>
  <c r="AU325" i="2" s="1"/>
  <c r="AG325" i="2"/>
  <c r="AF325" i="2"/>
  <c r="AH325" i="2" s="1"/>
  <c r="AU324" i="2"/>
  <c r="AL324" i="2"/>
  <c r="AJ324" i="2"/>
  <c r="AG324" i="2"/>
  <c r="AH324" i="2" s="1"/>
  <c r="AF324" i="2"/>
  <c r="AL323" i="2"/>
  <c r="AJ323" i="2"/>
  <c r="AU323" i="2" s="1"/>
  <c r="AG323" i="2"/>
  <c r="AF323" i="2"/>
  <c r="AH323" i="2" s="1"/>
  <c r="AU322" i="2"/>
  <c r="AL322" i="2"/>
  <c r="AJ322" i="2"/>
  <c r="AH322" i="2"/>
  <c r="AG322" i="2"/>
  <c r="AF322" i="2"/>
  <c r="AL321" i="2"/>
  <c r="AJ321" i="2"/>
  <c r="AU321" i="2" s="1"/>
  <c r="AG321" i="2"/>
  <c r="AF321" i="2"/>
  <c r="AH321" i="2" s="1"/>
  <c r="AU320" i="2"/>
  <c r="AL320" i="2"/>
  <c r="AJ320" i="2"/>
  <c r="AG320" i="2"/>
  <c r="AH320" i="2" s="1"/>
  <c r="AF320" i="2"/>
  <c r="AL319" i="2"/>
  <c r="AJ319" i="2"/>
  <c r="AU319" i="2" s="1"/>
  <c r="AG319" i="2"/>
  <c r="AF319" i="2"/>
  <c r="AH319" i="2" s="1"/>
  <c r="AU318" i="2"/>
  <c r="AL318" i="2"/>
  <c r="AJ318" i="2"/>
  <c r="AH318" i="2"/>
  <c r="AG318" i="2"/>
  <c r="AF318" i="2"/>
  <c r="AL317" i="2"/>
  <c r="AJ317" i="2"/>
  <c r="AU317" i="2" s="1"/>
  <c r="AG317" i="2"/>
  <c r="AF317" i="2"/>
  <c r="AH317" i="2" s="1"/>
  <c r="AU316" i="2"/>
  <c r="AL316" i="2"/>
  <c r="AJ316" i="2"/>
  <c r="AG316" i="2"/>
  <c r="AH316" i="2" s="1"/>
  <c r="AF316" i="2"/>
  <c r="AL315" i="2"/>
  <c r="AJ315" i="2"/>
  <c r="AU315" i="2" s="1"/>
  <c r="AG315" i="2"/>
  <c r="AF315" i="2"/>
  <c r="AH315" i="2" s="1"/>
  <c r="AU314" i="2"/>
  <c r="AL314" i="2"/>
  <c r="AJ314" i="2"/>
  <c r="AH314" i="2"/>
  <c r="AG314" i="2"/>
  <c r="AF314" i="2"/>
  <c r="AL313" i="2"/>
  <c r="AJ313" i="2"/>
  <c r="AU313" i="2" s="1"/>
  <c r="AG313" i="2"/>
  <c r="AF313" i="2"/>
  <c r="AH313" i="2" s="1"/>
  <c r="AU312" i="2"/>
  <c r="AL312" i="2"/>
  <c r="AJ312" i="2"/>
  <c r="AG312" i="2"/>
  <c r="AH312" i="2" s="1"/>
  <c r="AF312" i="2"/>
  <c r="AL311" i="2"/>
  <c r="AJ311" i="2"/>
  <c r="AU311" i="2" s="1"/>
  <c r="AG311" i="2"/>
  <c r="AF311" i="2"/>
  <c r="AH311" i="2" s="1"/>
  <c r="AU310" i="2"/>
  <c r="AL310" i="2"/>
  <c r="AJ310" i="2"/>
  <c r="AH310" i="2"/>
  <c r="AG310" i="2"/>
  <c r="AF310" i="2"/>
  <c r="AL309" i="2"/>
  <c r="AJ309" i="2"/>
  <c r="AU309" i="2" s="1"/>
  <c r="AG309" i="2"/>
  <c r="AF309" i="2"/>
  <c r="AH309" i="2" s="1"/>
  <c r="AU308" i="2"/>
  <c r="AL308" i="2"/>
  <c r="AJ308" i="2"/>
  <c r="AG308" i="2"/>
  <c r="AH308" i="2" s="1"/>
  <c r="AF308" i="2"/>
  <c r="AL307" i="2"/>
  <c r="AJ307" i="2"/>
  <c r="AU307" i="2" s="1"/>
  <c r="AG307" i="2"/>
  <c r="AF307" i="2"/>
  <c r="AH307" i="2" s="1"/>
  <c r="AU306" i="2"/>
  <c r="AL306" i="2"/>
  <c r="AJ306" i="2"/>
  <c r="AH306" i="2"/>
  <c r="AG306" i="2"/>
  <c r="AF306" i="2"/>
  <c r="AL305" i="2"/>
  <c r="AJ305" i="2"/>
  <c r="AU305" i="2" s="1"/>
  <c r="AG305" i="2"/>
  <c r="AF305" i="2"/>
  <c r="AH305" i="2" s="1"/>
  <c r="AU304" i="2"/>
  <c r="AL304" i="2"/>
  <c r="AJ304" i="2"/>
  <c r="AG304" i="2"/>
  <c r="AH304" i="2" s="1"/>
  <c r="AF304" i="2"/>
  <c r="AL303" i="2"/>
  <c r="AJ303" i="2"/>
  <c r="AU303" i="2" s="1"/>
  <c r="AG303" i="2"/>
  <c r="AF303" i="2"/>
  <c r="AH303" i="2" s="1"/>
  <c r="AU302" i="2"/>
  <c r="AL302" i="2"/>
  <c r="AJ302" i="2"/>
  <c r="AH302" i="2"/>
  <c r="AG302" i="2"/>
  <c r="AF302" i="2"/>
  <c r="AL301" i="2"/>
  <c r="AJ301" i="2"/>
  <c r="AU301" i="2" s="1"/>
  <c r="AG301" i="2"/>
  <c r="AF301" i="2"/>
  <c r="AH301" i="2" s="1"/>
  <c r="AU300" i="2"/>
  <c r="AL300" i="2"/>
  <c r="AJ300" i="2"/>
  <c r="AG300" i="2"/>
  <c r="AH300" i="2" s="1"/>
  <c r="AF300" i="2"/>
  <c r="AL299" i="2"/>
  <c r="AJ299" i="2"/>
  <c r="AU299" i="2" s="1"/>
  <c r="AG299" i="2"/>
  <c r="AF299" i="2"/>
  <c r="AH299" i="2" s="1"/>
  <c r="AU298" i="2"/>
  <c r="AL298" i="2"/>
  <c r="AJ298" i="2"/>
  <c r="AH298" i="2"/>
  <c r="AG298" i="2"/>
  <c r="AF298" i="2"/>
  <c r="AL297" i="2"/>
  <c r="AJ297" i="2"/>
  <c r="AU297" i="2" s="1"/>
  <c r="AG297" i="2"/>
  <c r="AF297" i="2"/>
  <c r="AH297" i="2" s="1"/>
  <c r="AU296" i="2"/>
  <c r="AL296" i="2"/>
  <c r="AJ296" i="2"/>
  <c r="AG296" i="2"/>
  <c r="AH296" i="2" s="1"/>
  <c r="AF296" i="2"/>
  <c r="AL295" i="2"/>
  <c r="AJ295" i="2"/>
  <c r="AU295" i="2" s="1"/>
  <c r="AG295" i="2"/>
  <c r="AF295" i="2"/>
  <c r="AH295" i="2" s="1"/>
  <c r="AU294" i="2"/>
  <c r="AL294" i="2"/>
  <c r="AJ294" i="2"/>
  <c r="AH294" i="2"/>
  <c r="AG294" i="2"/>
  <c r="AF294" i="2"/>
  <c r="AL293" i="2"/>
  <c r="AJ293" i="2"/>
  <c r="AU293" i="2" s="1"/>
  <c r="AG293" i="2"/>
  <c r="AF293" i="2"/>
  <c r="AH293" i="2" s="1"/>
  <c r="AU292" i="2"/>
  <c r="AL292" i="2"/>
  <c r="AJ292" i="2"/>
  <c r="AG292" i="2"/>
  <c r="AH292" i="2" s="1"/>
  <c r="AF292" i="2"/>
  <c r="AL288" i="2"/>
  <c r="AJ288" i="2"/>
  <c r="AU288" i="2" s="1"/>
  <c r="AG288" i="2"/>
  <c r="AF288" i="2"/>
  <c r="AH288" i="2" s="1"/>
  <c r="AU287" i="2"/>
  <c r="AL287" i="2"/>
  <c r="AJ287" i="2"/>
  <c r="AH287" i="2"/>
  <c r="AG287" i="2"/>
  <c r="AF287" i="2"/>
  <c r="AL286" i="2"/>
  <c r="AJ286" i="2"/>
  <c r="AU286" i="2" s="1"/>
  <c r="AG286" i="2"/>
  <c r="AF286" i="2"/>
  <c r="AH286" i="2" s="1"/>
  <c r="AU285" i="2"/>
  <c r="AL285" i="2"/>
  <c r="AJ285" i="2"/>
  <c r="AG285" i="2"/>
  <c r="AH285" i="2" s="1"/>
  <c r="AF285" i="2"/>
  <c r="AL284" i="2"/>
  <c r="AJ284" i="2"/>
  <c r="AU284" i="2" s="1"/>
  <c r="AG284" i="2"/>
  <c r="AF284" i="2"/>
  <c r="AH284" i="2" s="1"/>
  <c r="AU283" i="2"/>
  <c r="AL283" i="2"/>
  <c r="AJ283" i="2"/>
  <c r="AH283" i="2"/>
  <c r="AG283" i="2"/>
  <c r="AF283" i="2"/>
  <c r="AL282" i="2"/>
  <c r="AJ282" i="2"/>
  <c r="AU282" i="2" s="1"/>
  <c r="AG282" i="2"/>
  <c r="AF282" i="2"/>
  <c r="AH282" i="2" s="1"/>
  <c r="AU281" i="2"/>
  <c r="AL281" i="2"/>
  <c r="AJ281" i="2"/>
  <c r="AG281" i="2"/>
  <c r="AH281" i="2" s="1"/>
  <c r="AF281" i="2"/>
  <c r="AL280" i="2"/>
  <c r="AJ280" i="2"/>
  <c r="AU280" i="2" s="1"/>
  <c r="AG280" i="2"/>
  <c r="AF280" i="2"/>
  <c r="AH280" i="2" s="1"/>
  <c r="AU279" i="2"/>
  <c r="AL279" i="2"/>
  <c r="AJ279" i="2"/>
  <c r="AH279" i="2"/>
  <c r="AG279" i="2"/>
  <c r="AF279" i="2"/>
  <c r="AL278" i="2"/>
  <c r="AJ278" i="2"/>
  <c r="AU278" i="2" s="1"/>
  <c r="AG278" i="2"/>
  <c r="AF278" i="2"/>
  <c r="AH278" i="2" s="1"/>
  <c r="AU277" i="2"/>
  <c r="AL277" i="2"/>
  <c r="AJ277" i="2"/>
  <c r="AG277" i="2"/>
  <c r="AH277" i="2" s="1"/>
  <c r="AF277" i="2"/>
  <c r="AL276" i="2"/>
  <c r="AJ276" i="2"/>
  <c r="AU276" i="2" s="1"/>
  <c r="AG276" i="2"/>
  <c r="AF276" i="2"/>
  <c r="AH276" i="2" s="1"/>
  <c r="AU275" i="2"/>
  <c r="AL275" i="2"/>
  <c r="AJ275" i="2"/>
  <c r="AH275" i="2"/>
  <c r="AG275" i="2"/>
  <c r="AF275" i="2"/>
  <c r="AL274" i="2"/>
  <c r="AJ274" i="2"/>
  <c r="AU274" i="2" s="1"/>
  <c r="AG274" i="2"/>
  <c r="AF274" i="2"/>
  <c r="AH274" i="2" s="1"/>
  <c r="AU273" i="2"/>
  <c r="AL273" i="2"/>
  <c r="AJ273" i="2"/>
  <c r="AG273" i="2"/>
  <c r="AH273" i="2" s="1"/>
  <c r="AF273" i="2"/>
  <c r="AL272" i="2"/>
  <c r="AJ272" i="2"/>
  <c r="AU272" i="2" s="1"/>
  <c r="AG272" i="2"/>
  <c r="AF272" i="2"/>
  <c r="AH272" i="2" s="1"/>
  <c r="AU271" i="2"/>
  <c r="AL271" i="2"/>
  <c r="AJ271" i="2"/>
  <c r="AH271" i="2"/>
  <c r="AG271" i="2"/>
  <c r="AF271" i="2"/>
  <c r="AL270" i="2"/>
  <c r="AJ270" i="2"/>
  <c r="AU270" i="2" s="1"/>
  <c r="AG270" i="2"/>
  <c r="AF270" i="2"/>
  <c r="AH270" i="2" s="1"/>
  <c r="AU269" i="2"/>
  <c r="AL269" i="2"/>
  <c r="AJ269" i="2"/>
  <c r="AG269" i="2"/>
  <c r="AH269" i="2" s="1"/>
  <c r="AF269" i="2"/>
  <c r="AL268" i="2"/>
  <c r="AJ268" i="2"/>
  <c r="AU268" i="2" s="1"/>
  <c r="AG268" i="2"/>
  <c r="AF268" i="2"/>
  <c r="AH268" i="2" s="1"/>
  <c r="AU267" i="2"/>
  <c r="AL267" i="2"/>
  <c r="AJ267" i="2"/>
  <c r="AH267" i="2"/>
  <c r="AG267" i="2"/>
  <c r="AF267" i="2"/>
  <c r="AL266" i="2"/>
  <c r="AJ266" i="2"/>
  <c r="AU266" i="2" s="1"/>
  <c r="AG266" i="2"/>
  <c r="AF266" i="2"/>
  <c r="AH266" i="2" s="1"/>
  <c r="AU265" i="2"/>
  <c r="AL265" i="2"/>
  <c r="AJ265" i="2"/>
  <c r="AG265" i="2"/>
  <c r="AH265" i="2" s="1"/>
  <c r="AF265" i="2"/>
  <c r="AL264" i="2"/>
  <c r="AJ264" i="2"/>
  <c r="AU264" i="2" s="1"/>
  <c r="AG264" i="2"/>
  <c r="AF264" i="2"/>
  <c r="AH264" i="2" s="1"/>
  <c r="AU263" i="2"/>
  <c r="AL263" i="2"/>
  <c r="AJ263" i="2"/>
  <c r="AH263" i="2"/>
  <c r="AG263" i="2"/>
  <c r="AF263" i="2"/>
  <c r="AL262" i="2"/>
  <c r="AJ262" i="2"/>
  <c r="AU262" i="2" s="1"/>
  <c r="AG262" i="2"/>
  <c r="AF262" i="2"/>
  <c r="AH262" i="2" s="1"/>
  <c r="AU261" i="2"/>
  <c r="AL261" i="2"/>
  <c r="AJ261" i="2"/>
  <c r="AG261" i="2"/>
  <c r="AH261" i="2" s="1"/>
  <c r="AF261" i="2"/>
  <c r="AL260" i="2"/>
  <c r="AJ260" i="2"/>
  <c r="AU260" i="2" s="1"/>
  <c r="AG260" i="2"/>
  <c r="AF260" i="2"/>
  <c r="AH260" i="2" s="1"/>
  <c r="AU259" i="2"/>
  <c r="AL259" i="2"/>
  <c r="AJ259" i="2"/>
  <c r="AH259" i="2"/>
  <c r="AG259" i="2"/>
  <c r="AF259" i="2"/>
  <c r="AL258" i="2"/>
  <c r="AJ258" i="2"/>
  <c r="AU258" i="2" s="1"/>
  <c r="AG258" i="2"/>
  <c r="AF258" i="2"/>
  <c r="AH258" i="2" s="1"/>
  <c r="AU257" i="2"/>
  <c r="AL257" i="2"/>
  <c r="AJ257" i="2"/>
  <c r="AG257" i="2"/>
  <c r="AH257" i="2" s="1"/>
  <c r="AF257" i="2"/>
  <c r="AL256" i="2"/>
  <c r="AJ256" i="2"/>
  <c r="AU256" i="2" s="1"/>
  <c r="AG256" i="2"/>
  <c r="AF256" i="2"/>
  <c r="AH256" i="2" s="1"/>
  <c r="AU255" i="2"/>
  <c r="AL255" i="2"/>
  <c r="AJ255" i="2"/>
  <c r="AH255" i="2"/>
  <c r="AG255" i="2"/>
  <c r="AF255" i="2"/>
  <c r="AL254" i="2"/>
  <c r="AJ254" i="2"/>
  <c r="AU254" i="2" s="1"/>
  <c r="AG254" i="2"/>
  <c r="AF254" i="2"/>
  <c r="AH254" i="2" s="1"/>
  <c r="AU253" i="2"/>
  <c r="AL253" i="2"/>
  <c r="AJ253" i="2"/>
  <c r="AG253" i="2"/>
  <c r="AH253" i="2" s="1"/>
  <c r="AF253" i="2"/>
  <c r="AL252" i="2"/>
  <c r="AJ252" i="2"/>
  <c r="AU252" i="2" s="1"/>
  <c r="AG252" i="2"/>
  <c r="AF252" i="2"/>
  <c r="AH252" i="2" s="1"/>
  <c r="AU251" i="2"/>
  <c r="AL251" i="2"/>
  <c r="AJ251" i="2"/>
  <c r="AH251" i="2"/>
  <c r="AG251" i="2"/>
  <c r="AF251" i="2"/>
  <c r="AL250" i="2"/>
  <c r="AJ250" i="2"/>
  <c r="AU250" i="2" s="1"/>
  <c r="AG250" i="2"/>
  <c r="AF250" i="2"/>
  <c r="AH250" i="2" s="1"/>
  <c r="AU249" i="2"/>
  <c r="AL249" i="2"/>
  <c r="AJ249" i="2"/>
  <c r="AG249" i="2"/>
  <c r="AH249" i="2" s="1"/>
  <c r="AF249" i="2"/>
  <c r="AL248" i="2"/>
  <c r="AJ248" i="2"/>
  <c r="AU248" i="2" s="1"/>
  <c r="AG248" i="2"/>
  <c r="AF248" i="2"/>
  <c r="AH248" i="2" s="1"/>
  <c r="AU247" i="2"/>
  <c r="AL247" i="2"/>
  <c r="AJ247" i="2"/>
  <c r="AH247" i="2"/>
  <c r="AG247" i="2"/>
  <c r="AF247" i="2"/>
  <c r="AL246" i="2"/>
  <c r="AJ246" i="2"/>
  <c r="AU246" i="2" s="1"/>
  <c r="AG246" i="2"/>
  <c r="AF246" i="2"/>
  <c r="AH246" i="2" s="1"/>
  <c r="AU245" i="2"/>
  <c r="AL245" i="2"/>
  <c r="AJ245" i="2"/>
  <c r="AG245" i="2"/>
  <c r="AH245" i="2" s="1"/>
  <c r="AF245" i="2"/>
  <c r="AL244" i="2"/>
  <c r="AJ244" i="2"/>
  <c r="AU244" i="2" s="1"/>
  <c r="AG244" i="2"/>
  <c r="AF244" i="2"/>
  <c r="AH244" i="2" s="1"/>
  <c r="AU243" i="2"/>
  <c r="AL243" i="2"/>
  <c r="AJ243" i="2"/>
  <c r="AH243" i="2"/>
  <c r="AG243" i="2"/>
  <c r="AF243" i="2"/>
  <c r="AL242" i="2"/>
  <c r="AJ242" i="2"/>
  <c r="AU242" i="2" s="1"/>
  <c r="AG242" i="2"/>
  <c r="AF242" i="2"/>
  <c r="AH242" i="2" s="1"/>
  <c r="AU241" i="2"/>
  <c r="AL241" i="2"/>
  <c r="AJ241" i="2"/>
  <c r="AG241" i="2"/>
  <c r="AH241" i="2" s="1"/>
  <c r="AF241" i="2"/>
  <c r="AL240" i="2"/>
  <c r="AJ240" i="2"/>
  <c r="AU240" i="2" s="1"/>
  <c r="AG240" i="2"/>
  <c r="AF240" i="2"/>
  <c r="AH240" i="2" s="1"/>
  <c r="AU239" i="2"/>
  <c r="AL239" i="2"/>
  <c r="AJ239" i="2"/>
  <c r="AH239" i="2"/>
  <c r="AG239" i="2"/>
  <c r="AF239" i="2"/>
  <c r="AL238" i="2"/>
  <c r="AJ238" i="2"/>
  <c r="AU238" i="2" s="1"/>
  <c r="AG238" i="2"/>
  <c r="AF238" i="2"/>
  <c r="AH238" i="2" s="1"/>
  <c r="AU237" i="2"/>
  <c r="AL237" i="2"/>
  <c r="AJ237" i="2"/>
  <c r="AG237" i="2"/>
  <c r="AH237" i="2" s="1"/>
  <c r="AF237" i="2"/>
  <c r="AL236" i="2"/>
  <c r="AJ236" i="2"/>
  <c r="AU236" i="2" s="1"/>
  <c r="AG236" i="2"/>
  <c r="AF236" i="2"/>
  <c r="AH236" i="2" s="1"/>
  <c r="AU235" i="2"/>
  <c r="AL235" i="2"/>
  <c r="AJ235" i="2"/>
  <c r="AH235" i="2"/>
  <c r="AG235" i="2"/>
  <c r="AF235" i="2"/>
  <c r="AL234" i="2"/>
  <c r="AJ234" i="2"/>
  <c r="AU234" i="2" s="1"/>
  <c r="AG234" i="2"/>
  <c r="AF234" i="2"/>
  <c r="AH234" i="2" s="1"/>
  <c r="AU233" i="2"/>
  <c r="AL233" i="2"/>
  <c r="AJ233" i="2"/>
  <c r="AG233" i="2"/>
  <c r="AH233" i="2" s="1"/>
  <c r="AF233" i="2"/>
  <c r="AL232" i="2"/>
  <c r="AJ232" i="2"/>
  <c r="AU232" i="2" s="1"/>
  <c r="AG232" i="2"/>
  <c r="AF232" i="2"/>
  <c r="AH232" i="2" s="1"/>
  <c r="AU231" i="2"/>
  <c r="AL231" i="2"/>
  <c r="AJ231" i="2"/>
  <c r="AH231" i="2"/>
  <c r="AG231" i="2"/>
  <c r="AF231" i="2"/>
  <c r="AL230" i="2"/>
  <c r="AJ230" i="2"/>
  <c r="AU230" i="2" s="1"/>
  <c r="AG230" i="2"/>
  <c r="AF230" i="2"/>
  <c r="AH230" i="2" s="1"/>
  <c r="AU229" i="2"/>
  <c r="AL229" i="2"/>
  <c r="AJ229" i="2"/>
  <c r="AG229" i="2"/>
  <c r="AH229" i="2" s="1"/>
  <c r="AF229" i="2"/>
  <c r="AL228" i="2"/>
  <c r="AJ228" i="2"/>
  <c r="AU228" i="2" s="1"/>
  <c r="AG228" i="2"/>
  <c r="AF228" i="2"/>
  <c r="AH228" i="2" s="1"/>
  <c r="AU227" i="2"/>
  <c r="AL227" i="2"/>
  <c r="AJ227" i="2"/>
  <c r="AH227" i="2"/>
  <c r="AG227" i="2"/>
  <c r="AF227" i="2"/>
  <c r="AL226" i="2"/>
  <c r="AJ226" i="2"/>
  <c r="AU226" i="2" s="1"/>
  <c r="AG226" i="2"/>
  <c r="AF226" i="2"/>
  <c r="AH226" i="2" s="1"/>
  <c r="AU225" i="2"/>
  <c r="AL225" i="2"/>
  <c r="AJ225" i="2"/>
  <c r="AG225" i="2"/>
  <c r="AH225" i="2" s="1"/>
  <c r="AF225" i="2"/>
  <c r="AL224" i="2"/>
  <c r="AJ224" i="2"/>
  <c r="AU224" i="2" s="1"/>
  <c r="AG224" i="2"/>
  <c r="AF224" i="2"/>
  <c r="AH224" i="2" s="1"/>
  <c r="AU223" i="2"/>
  <c r="AL223" i="2"/>
  <c r="AJ223" i="2"/>
  <c r="AH223" i="2"/>
  <c r="AG223" i="2"/>
  <c r="AF223" i="2"/>
  <c r="AL222" i="2"/>
  <c r="AJ222" i="2"/>
  <c r="AU222" i="2" s="1"/>
  <c r="AG222" i="2"/>
  <c r="AF222" i="2"/>
  <c r="AH222" i="2" s="1"/>
  <c r="AU221" i="2"/>
  <c r="AL221" i="2"/>
  <c r="AJ221" i="2"/>
  <c r="AG221" i="2"/>
  <c r="AH221" i="2" s="1"/>
  <c r="AF221" i="2"/>
  <c r="AL220" i="2"/>
  <c r="AJ220" i="2"/>
  <c r="AU220" i="2" s="1"/>
  <c r="AG220" i="2"/>
  <c r="AF220" i="2"/>
  <c r="AH220" i="2" s="1"/>
  <c r="AU219" i="2"/>
  <c r="AL219" i="2"/>
  <c r="AJ219" i="2"/>
  <c r="AH219" i="2"/>
  <c r="AG219" i="2"/>
  <c r="AF219" i="2"/>
  <c r="AL218" i="2"/>
  <c r="AJ218" i="2"/>
  <c r="AU218" i="2" s="1"/>
  <c r="AG218" i="2"/>
  <c r="AF218" i="2"/>
  <c r="AH218" i="2" s="1"/>
  <c r="AU217" i="2"/>
  <c r="AL217" i="2"/>
  <c r="AJ217" i="2"/>
  <c r="AG217" i="2"/>
  <c r="AH217" i="2" s="1"/>
  <c r="AF217" i="2"/>
  <c r="AL216" i="2"/>
  <c r="AJ216" i="2"/>
  <c r="AU216" i="2" s="1"/>
  <c r="AG216" i="2"/>
  <c r="AF216" i="2"/>
  <c r="AH216" i="2" s="1"/>
  <c r="AU215" i="2"/>
  <c r="AL215" i="2"/>
  <c r="AJ215" i="2"/>
  <c r="AH215" i="2"/>
  <c r="AG215" i="2"/>
  <c r="AF215" i="2"/>
  <c r="AL214" i="2"/>
  <c r="AJ214" i="2"/>
  <c r="AU214" i="2" s="1"/>
  <c r="AG214" i="2"/>
  <c r="AF214" i="2"/>
  <c r="AH214" i="2" s="1"/>
  <c r="AU213" i="2"/>
  <c r="AL213" i="2"/>
  <c r="AJ213" i="2"/>
  <c r="AG213" i="2"/>
  <c r="AH213" i="2" s="1"/>
  <c r="AF213" i="2"/>
  <c r="AL212" i="2"/>
  <c r="AJ212" i="2"/>
  <c r="AU212" i="2" s="1"/>
  <c r="AG212" i="2"/>
  <c r="AF212" i="2"/>
  <c r="AH212" i="2" s="1"/>
  <c r="AU208" i="2"/>
  <c r="AL208" i="2"/>
  <c r="AJ208" i="2"/>
  <c r="AH208" i="2"/>
  <c r="AG208" i="2"/>
  <c r="AF208" i="2"/>
  <c r="AL207" i="2"/>
  <c r="AJ207" i="2"/>
  <c r="AU207" i="2" s="1"/>
  <c r="AG207" i="2"/>
  <c r="AF207" i="2"/>
  <c r="AH207" i="2" s="1"/>
  <c r="AU206" i="2"/>
  <c r="AL206" i="2"/>
  <c r="AJ206" i="2"/>
  <c r="AG206" i="2"/>
  <c r="AH206" i="2" s="1"/>
  <c r="AF206" i="2"/>
  <c r="AL205" i="2"/>
  <c r="AJ205" i="2"/>
  <c r="AU205" i="2" s="1"/>
  <c r="AG205" i="2"/>
  <c r="AF205" i="2"/>
  <c r="AH205" i="2" s="1"/>
  <c r="AU204" i="2"/>
  <c r="AL204" i="2"/>
  <c r="AJ204" i="2"/>
  <c r="AH204" i="2"/>
  <c r="AG204" i="2"/>
  <c r="AF204" i="2"/>
  <c r="AL203" i="2"/>
  <c r="AJ203" i="2"/>
  <c r="AU203" i="2" s="1"/>
  <c r="AG203" i="2"/>
  <c r="AF203" i="2"/>
  <c r="AH203" i="2" s="1"/>
  <c r="AU202" i="2"/>
  <c r="AL202" i="2"/>
  <c r="AJ202" i="2"/>
  <c r="AG202" i="2"/>
  <c r="AH202" i="2" s="1"/>
  <c r="AF202" i="2"/>
  <c r="AL201" i="2"/>
  <c r="AJ201" i="2"/>
  <c r="AU201" i="2" s="1"/>
  <c r="AG201" i="2"/>
  <c r="AF201" i="2"/>
  <c r="AH201" i="2" s="1"/>
  <c r="AL200" i="2"/>
  <c r="AJ200" i="2"/>
  <c r="AU200" i="2" s="1"/>
  <c r="AH200" i="2"/>
  <c r="AG200" i="2"/>
  <c r="AF200" i="2"/>
  <c r="AL198" i="2"/>
  <c r="AU198" i="2" s="1"/>
  <c r="AJ198" i="2"/>
  <c r="AG198" i="2"/>
  <c r="AF198" i="2"/>
  <c r="AH198" i="2" s="1"/>
  <c r="AU197" i="2"/>
  <c r="AL197" i="2"/>
  <c r="AJ197" i="2"/>
  <c r="AG197" i="2"/>
  <c r="AH197" i="2" s="1"/>
  <c r="AF197" i="2"/>
  <c r="AL196" i="2"/>
  <c r="AJ196" i="2"/>
  <c r="AU196" i="2" s="1"/>
  <c r="AG196" i="2"/>
  <c r="AF196" i="2"/>
  <c r="AH196" i="2" s="1"/>
  <c r="AU195" i="2"/>
  <c r="AL195" i="2"/>
  <c r="AJ195" i="2"/>
  <c r="AG195" i="2"/>
  <c r="AH195" i="2" s="1"/>
  <c r="AF195" i="2"/>
  <c r="AL193" i="2"/>
  <c r="AJ193" i="2"/>
  <c r="AU193" i="2" s="1"/>
  <c r="AG193" i="2"/>
  <c r="AF193" i="2"/>
  <c r="AL192" i="2"/>
  <c r="AJ192" i="2"/>
  <c r="AU192" i="2" s="1"/>
  <c r="AG192" i="2"/>
  <c r="AH192" i="2" s="1"/>
  <c r="AF192" i="2"/>
  <c r="AU191" i="2"/>
  <c r="AL191" i="2"/>
  <c r="AJ191" i="2"/>
  <c r="AG191" i="2"/>
  <c r="AF191" i="2"/>
  <c r="AH191" i="2" s="1"/>
  <c r="AL190" i="2"/>
  <c r="AJ190" i="2"/>
  <c r="AU190" i="2" s="1"/>
  <c r="AH190" i="2"/>
  <c r="AG190" i="2"/>
  <c r="AF190" i="2"/>
  <c r="AL187" i="2"/>
  <c r="AU187" i="2" s="1"/>
  <c r="AJ187" i="2"/>
  <c r="AG187" i="2"/>
  <c r="AF187" i="2"/>
  <c r="AH187" i="2" s="1"/>
  <c r="AU186" i="2"/>
  <c r="AL186" i="2"/>
  <c r="AJ186" i="2"/>
  <c r="AG186" i="2"/>
  <c r="AH186" i="2" s="1"/>
  <c r="AF186" i="2"/>
  <c r="AL185" i="2"/>
  <c r="AJ185" i="2"/>
  <c r="AU185" i="2" s="1"/>
  <c r="AG185" i="2"/>
  <c r="AF185" i="2"/>
  <c r="AH185" i="2" s="1"/>
  <c r="AU184" i="2"/>
  <c r="AL184" i="2"/>
  <c r="AJ184" i="2"/>
  <c r="AG184" i="2"/>
  <c r="AH184" i="2" s="1"/>
  <c r="AF184" i="2"/>
  <c r="AL183" i="2"/>
  <c r="AJ183" i="2"/>
  <c r="AU183" i="2" s="1"/>
  <c r="AG183" i="2"/>
  <c r="AF183" i="2"/>
  <c r="AL182" i="2"/>
  <c r="AJ182" i="2"/>
  <c r="AU182" i="2" s="1"/>
  <c r="AG182" i="2"/>
  <c r="AH182" i="2" s="1"/>
  <c r="AF182" i="2"/>
  <c r="AU181" i="2"/>
  <c r="AL181" i="2"/>
  <c r="AJ181" i="2"/>
  <c r="AG181" i="2"/>
  <c r="AF181" i="2"/>
  <c r="AH181" i="2" s="1"/>
  <c r="AL180" i="2"/>
  <c r="AJ180" i="2"/>
  <c r="AU180" i="2" s="1"/>
  <c r="AH180" i="2"/>
  <c r="AG180" i="2"/>
  <c r="AF180" i="2"/>
  <c r="AL179" i="2"/>
  <c r="AU179" i="2" s="1"/>
  <c r="AJ179" i="2"/>
  <c r="AG179" i="2"/>
  <c r="AF179" i="2"/>
  <c r="AH179" i="2" s="1"/>
  <c r="AU178" i="2"/>
  <c r="AL178" i="2"/>
  <c r="AJ178" i="2"/>
  <c r="AG178" i="2"/>
  <c r="AH178" i="2" s="1"/>
  <c r="AF178" i="2"/>
  <c r="AL177" i="2"/>
  <c r="AJ177" i="2"/>
  <c r="AU177" i="2" s="1"/>
  <c r="AG177" i="2"/>
  <c r="AF177" i="2"/>
  <c r="AH177" i="2" s="1"/>
  <c r="AU176" i="2"/>
  <c r="AL176" i="2"/>
  <c r="AJ176" i="2"/>
  <c r="AG176" i="2"/>
  <c r="AH176" i="2" s="1"/>
  <c r="AF176" i="2"/>
  <c r="AL175" i="2"/>
  <c r="AJ175" i="2"/>
  <c r="AU175" i="2" s="1"/>
  <c r="AG175" i="2"/>
  <c r="AF175" i="2"/>
  <c r="AL174" i="2"/>
  <c r="AJ174" i="2"/>
  <c r="AU174" i="2" s="1"/>
  <c r="AG174" i="2"/>
  <c r="AH174" i="2" s="1"/>
  <c r="AF174" i="2"/>
  <c r="AU173" i="2"/>
  <c r="AL173" i="2"/>
  <c r="AJ173" i="2"/>
  <c r="AG173" i="2"/>
  <c r="AF173" i="2"/>
  <c r="AH173" i="2" s="1"/>
  <c r="AL172" i="2"/>
  <c r="AJ172" i="2"/>
  <c r="AU172" i="2" s="1"/>
  <c r="AH172" i="2"/>
  <c r="AG172" i="2"/>
  <c r="AF172" i="2"/>
  <c r="AL171" i="2"/>
  <c r="AU171" i="2" s="1"/>
  <c r="AJ171" i="2"/>
  <c r="AG171" i="2"/>
  <c r="AF171" i="2"/>
  <c r="AH171" i="2" s="1"/>
  <c r="AU170" i="2"/>
  <c r="AL170" i="2"/>
  <c r="AJ170" i="2"/>
  <c r="AG170" i="2"/>
  <c r="AH170" i="2" s="1"/>
  <c r="AF170" i="2"/>
  <c r="AL169" i="2"/>
  <c r="AJ169" i="2"/>
  <c r="AU169" i="2" s="1"/>
  <c r="AG169" i="2"/>
  <c r="AF169" i="2"/>
  <c r="AH169" i="2" s="1"/>
  <c r="AU168" i="2"/>
  <c r="AL168" i="2"/>
  <c r="AJ168" i="2"/>
  <c r="AG168" i="2"/>
  <c r="AH168" i="2" s="1"/>
  <c r="AF168" i="2"/>
  <c r="AL167" i="2"/>
  <c r="AJ167" i="2"/>
  <c r="AU167" i="2" s="1"/>
  <c r="AG167" i="2"/>
  <c r="AF167" i="2"/>
  <c r="AL166" i="2"/>
  <c r="AJ166" i="2"/>
  <c r="AU166" i="2" s="1"/>
  <c r="AG166" i="2"/>
  <c r="AH166" i="2" s="1"/>
  <c r="AF166" i="2"/>
  <c r="AU165" i="2"/>
  <c r="AL165" i="2"/>
  <c r="AJ165" i="2"/>
  <c r="AG165" i="2"/>
  <c r="AF165" i="2"/>
  <c r="AH165" i="2" s="1"/>
  <c r="AL164" i="2"/>
  <c r="AJ164" i="2"/>
  <c r="AU164" i="2" s="1"/>
  <c r="AH164" i="2"/>
  <c r="AG164" i="2"/>
  <c r="AF164" i="2"/>
  <c r="AL163" i="2"/>
  <c r="AU163" i="2" s="1"/>
  <c r="AJ163" i="2"/>
  <c r="AG163" i="2"/>
  <c r="AF163" i="2"/>
  <c r="AH163" i="2" s="1"/>
  <c r="AU162" i="2"/>
  <c r="AL162" i="2"/>
  <c r="AJ162" i="2"/>
  <c r="AG162" i="2"/>
  <c r="AH162" i="2" s="1"/>
  <c r="AF162" i="2"/>
  <c r="AL161" i="2"/>
  <c r="AJ161" i="2"/>
  <c r="AU161" i="2" s="1"/>
  <c r="AG161" i="2"/>
  <c r="AF161" i="2"/>
  <c r="AH161" i="2" s="1"/>
  <c r="AU160" i="2"/>
  <c r="AL160" i="2"/>
  <c r="AJ160" i="2"/>
  <c r="AG160" i="2"/>
  <c r="AH160" i="2" s="1"/>
  <c r="AF160" i="2"/>
  <c r="AL159" i="2"/>
  <c r="AJ159" i="2"/>
  <c r="AU159" i="2" s="1"/>
  <c r="AG159" i="2"/>
  <c r="AF159" i="2"/>
  <c r="AL158" i="2"/>
  <c r="AJ158" i="2"/>
  <c r="AU158" i="2" s="1"/>
  <c r="AG158" i="2"/>
  <c r="AH158" i="2" s="1"/>
  <c r="AF158" i="2"/>
  <c r="AU157" i="2"/>
  <c r="AL157" i="2"/>
  <c r="AJ157" i="2"/>
  <c r="AG157" i="2"/>
  <c r="AF157" i="2"/>
  <c r="AH157" i="2" s="1"/>
  <c r="AL156" i="2"/>
  <c r="AJ156" i="2"/>
  <c r="AU156" i="2" s="1"/>
  <c r="AH156" i="2"/>
  <c r="AG156" i="2"/>
  <c r="AF156" i="2"/>
  <c r="AL155" i="2"/>
  <c r="AU155" i="2" s="1"/>
  <c r="AJ155" i="2"/>
  <c r="AG155" i="2"/>
  <c r="AF155" i="2"/>
  <c r="AH155" i="2" s="1"/>
  <c r="AU154" i="2"/>
  <c r="AL154" i="2"/>
  <c r="AJ154" i="2"/>
  <c r="AG154" i="2"/>
  <c r="AH154" i="2" s="1"/>
  <c r="AF154" i="2"/>
  <c r="AL153" i="2"/>
  <c r="AJ153" i="2"/>
  <c r="AU153" i="2" s="1"/>
  <c r="AG153" i="2"/>
  <c r="AF153" i="2"/>
  <c r="AH153" i="2" s="1"/>
  <c r="AU152" i="2"/>
  <c r="AL152" i="2"/>
  <c r="AJ152" i="2"/>
  <c r="AG152" i="2"/>
  <c r="AH152" i="2" s="1"/>
  <c r="AF152" i="2"/>
  <c r="AL150" i="2"/>
  <c r="AJ150" i="2"/>
  <c r="AU150" i="2" s="1"/>
  <c r="AG150" i="2"/>
  <c r="AF150" i="2"/>
  <c r="AL149" i="2"/>
  <c r="AJ149" i="2"/>
  <c r="AU149" i="2" s="1"/>
  <c r="AG149" i="2"/>
  <c r="AH149" i="2" s="1"/>
  <c r="AF149" i="2"/>
  <c r="AU148" i="2"/>
  <c r="AL148" i="2"/>
  <c r="AJ148" i="2"/>
  <c r="AG148" i="2"/>
  <c r="AF148" i="2"/>
  <c r="AH148" i="2" s="1"/>
  <c r="AL147" i="2"/>
  <c r="AJ147" i="2"/>
  <c r="AU147" i="2" s="1"/>
  <c r="AH147" i="2"/>
  <c r="AG147" i="2"/>
  <c r="AF147" i="2"/>
  <c r="AL146" i="2"/>
  <c r="AU146" i="2" s="1"/>
  <c r="AJ146" i="2"/>
  <c r="AG146" i="2"/>
  <c r="AF146" i="2"/>
  <c r="AH146" i="2" s="1"/>
  <c r="AL145" i="2"/>
  <c r="AJ145" i="2"/>
  <c r="AU145" i="2" s="1"/>
  <c r="AH145" i="2"/>
  <c r="AG145" i="2"/>
  <c r="AF145" i="2"/>
  <c r="AL144" i="2"/>
  <c r="AU144" i="2" s="1"/>
  <c r="AJ144" i="2"/>
  <c r="AG144" i="2"/>
  <c r="AF144" i="2"/>
  <c r="AH144" i="2" s="1"/>
  <c r="AL143" i="2"/>
  <c r="AJ143" i="2"/>
  <c r="AU143" i="2" s="1"/>
  <c r="AH143" i="2"/>
  <c r="AG143" i="2"/>
  <c r="AF143" i="2"/>
  <c r="AL142" i="2"/>
  <c r="AU142" i="2" s="1"/>
  <c r="AJ142" i="2"/>
  <c r="AG142" i="2"/>
  <c r="AF142" i="2"/>
  <c r="AH142" i="2" s="1"/>
  <c r="AL141" i="2"/>
  <c r="AJ141" i="2"/>
  <c r="AU141" i="2" s="1"/>
  <c r="AH141" i="2"/>
  <c r="AG141" i="2"/>
  <c r="AF141" i="2"/>
  <c r="AL140" i="2"/>
  <c r="AU140" i="2" s="1"/>
  <c r="AJ140" i="2"/>
  <c r="AG140" i="2"/>
  <c r="AF140" i="2"/>
  <c r="AH140" i="2" s="1"/>
  <c r="AL139" i="2"/>
  <c r="AJ139" i="2"/>
  <c r="AU139" i="2" s="1"/>
  <c r="AH139" i="2"/>
  <c r="AG139" i="2"/>
  <c r="AF139" i="2"/>
  <c r="AL138" i="2"/>
  <c r="AU138" i="2" s="1"/>
  <c r="AJ138" i="2"/>
  <c r="AG138" i="2"/>
  <c r="AF138" i="2"/>
  <c r="AH138" i="2" s="1"/>
  <c r="AL137" i="2"/>
  <c r="AJ137" i="2"/>
  <c r="AU137" i="2" s="1"/>
  <c r="AH137" i="2"/>
  <c r="AG137" i="2"/>
  <c r="AF137" i="2"/>
  <c r="AL136" i="2"/>
  <c r="AU136" i="2" s="1"/>
  <c r="AJ136" i="2"/>
  <c r="AG136" i="2"/>
  <c r="AF136" i="2"/>
  <c r="AH136" i="2" s="1"/>
  <c r="AL135" i="2"/>
  <c r="AJ135" i="2"/>
  <c r="AU135" i="2" s="1"/>
  <c r="AH135" i="2"/>
  <c r="AG135" i="2"/>
  <c r="AF135" i="2"/>
  <c r="AL134" i="2"/>
  <c r="AU134" i="2" s="1"/>
  <c r="AJ134" i="2"/>
  <c r="AG134" i="2"/>
  <c r="AF134" i="2"/>
  <c r="AH134" i="2" s="1"/>
  <c r="AL133" i="2"/>
  <c r="AJ133" i="2"/>
  <c r="AU133" i="2" s="1"/>
  <c r="AH133" i="2"/>
  <c r="AG133" i="2"/>
  <c r="AF133" i="2"/>
  <c r="AL132" i="2"/>
  <c r="AU132" i="2" s="1"/>
  <c r="AJ132" i="2"/>
  <c r="AG132" i="2"/>
  <c r="AF132" i="2"/>
  <c r="AH132" i="2" s="1"/>
  <c r="AL131" i="2"/>
  <c r="AJ131" i="2"/>
  <c r="AU131" i="2" s="1"/>
  <c r="AH131" i="2"/>
  <c r="AG131" i="2"/>
  <c r="AF131" i="2"/>
  <c r="AL130" i="2"/>
  <c r="AU130" i="2" s="1"/>
  <c r="AJ130" i="2"/>
  <c r="AG130" i="2"/>
  <c r="AF130" i="2"/>
  <c r="AH130" i="2" s="1"/>
  <c r="AL129" i="2"/>
  <c r="AJ129" i="2"/>
  <c r="AU129" i="2" s="1"/>
  <c r="AH129" i="2"/>
  <c r="AG129" i="2"/>
  <c r="AF129" i="2"/>
  <c r="AL128" i="2"/>
  <c r="AU128" i="2" s="1"/>
  <c r="AJ128" i="2"/>
  <c r="AG128" i="2"/>
  <c r="AF128" i="2"/>
  <c r="AH128" i="2" s="1"/>
  <c r="AL127" i="2"/>
  <c r="AJ127" i="2"/>
  <c r="AU127" i="2" s="1"/>
  <c r="AH127" i="2"/>
  <c r="AG127" i="2"/>
  <c r="AF127" i="2"/>
  <c r="AL126" i="2"/>
  <c r="AU126" i="2" s="1"/>
  <c r="AJ126" i="2"/>
  <c r="AG126" i="2"/>
  <c r="AF126" i="2"/>
  <c r="AH126" i="2" s="1"/>
  <c r="AL125" i="2"/>
  <c r="AJ125" i="2"/>
  <c r="AU125" i="2" s="1"/>
  <c r="AH125" i="2"/>
  <c r="AG125" i="2"/>
  <c r="AF125" i="2"/>
  <c r="AL124" i="2"/>
  <c r="AU124" i="2" s="1"/>
  <c r="AJ124" i="2"/>
  <c r="AG124" i="2"/>
  <c r="AF124" i="2"/>
  <c r="AH124" i="2" s="1"/>
  <c r="AL123" i="2"/>
  <c r="AJ123" i="2"/>
  <c r="AU123" i="2" s="1"/>
  <c r="AH123" i="2"/>
  <c r="AG123" i="2"/>
  <c r="AF123" i="2"/>
  <c r="AL122" i="2"/>
  <c r="AU122" i="2" s="1"/>
  <c r="AJ122" i="2"/>
  <c r="AG122" i="2"/>
  <c r="AF122" i="2"/>
  <c r="AH122" i="2" s="1"/>
  <c r="AL121" i="2"/>
  <c r="AJ121" i="2"/>
  <c r="AU121" i="2" s="1"/>
  <c r="AH121" i="2"/>
  <c r="AG121" i="2"/>
  <c r="AF121" i="2"/>
  <c r="AL120" i="2"/>
  <c r="AU120" i="2" s="1"/>
  <c r="AJ120" i="2"/>
  <c r="AG120" i="2"/>
  <c r="AF120" i="2"/>
  <c r="AH120" i="2" s="1"/>
  <c r="AL119" i="2"/>
  <c r="AJ119" i="2"/>
  <c r="AU119" i="2" s="1"/>
  <c r="AH119" i="2"/>
  <c r="AG119" i="2"/>
  <c r="AF119" i="2"/>
  <c r="AL118" i="2"/>
  <c r="AU118" i="2" s="1"/>
  <c r="AJ118" i="2"/>
  <c r="AG118" i="2"/>
  <c r="AF118" i="2"/>
  <c r="AH118" i="2" s="1"/>
  <c r="AL117" i="2"/>
  <c r="AJ117" i="2"/>
  <c r="AU117" i="2" s="1"/>
  <c r="AH117" i="2"/>
  <c r="AG117" i="2"/>
  <c r="AF117" i="2"/>
  <c r="AL116" i="2"/>
  <c r="AU116" i="2" s="1"/>
  <c r="AJ116" i="2"/>
  <c r="AG116" i="2"/>
  <c r="AF116" i="2"/>
  <c r="AH116" i="2" s="1"/>
  <c r="AL115" i="2"/>
  <c r="AJ115" i="2"/>
  <c r="AU115" i="2" s="1"/>
  <c r="AH115" i="2"/>
  <c r="AG115" i="2"/>
  <c r="AF115" i="2"/>
  <c r="AL114" i="2"/>
  <c r="AU114" i="2" s="1"/>
  <c r="AJ114" i="2"/>
  <c r="AG114" i="2"/>
  <c r="AF114" i="2"/>
  <c r="AH114" i="2" s="1"/>
  <c r="AL113" i="2"/>
  <c r="AJ113" i="2"/>
  <c r="AU113" i="2" s="1"/>
  <c r="AH113" i="2"/>
  <c r="AG113" i="2"/>
  <c r="AF113" i="2"/>
  <c r="AL112" i="2"/>
  <c r="AU112" i="2" s="1"/>
  <c r="AJ112" i="2"/>
  <c r="AG112" i="2"/>
  <c r="AF112" i="2"/>
  <c r="AH112" i="2" s="1"/>
  <c r="AL111" i="2"/>
  <c r="AJ111" i="2"/>
  <c r="AU111" i="2" s="1"/>
  <c r="AH111" i="2"/>
  <c r="AG111" i="2"/>
  <c r="AF111" i="2"/>
  <c r="AL110" i="2"/>
  <c r="AU110" i="2" s="1"/>
  <c r="AJ110" i="2"/>
  <c r="AG110" i="2"/>
  <c r="AF110" i="2"/>
  <c r="AH110" i="2" s="1"/>
  <c r="AL109" i="2"/>
  <c r="AJ109" i="2"/>
  <c r="AU109" i="2" s="1"/>
  <c r="AH109" i="2"/>
  <c r="AG109" i="2"/>
  <c r="AF109" i="2"/>
  <c r="AL108" i="2"/>
  <c r="AU108" i="2" s="1"/>
  <c r="AJ108" i="2"/>
  <c r="AG108" i="2"/>
  <c r="AF108" i="2"/>
  <c r="AH108" i="2" s="1"/>
  <c r="AL107" i="2"/>
  <c r="AJ107" i="2"/>
  <c r="AU107" i="2" s="1"/>
  <c r="AH107" i="2"/>
  <c r="AG107" i="2"/>
  <c r="AF107" i="2"/>
  <c r="AL106" i="2"/>
  <c r="AU106" i="2" s="1"/>
  <c r="AJ106" i="2"/>
  <c r="AG106" i="2"/>
  <c r="AF106" i="2"/>
  <c r="AH106" i="2" s="1"/>
  <c r="AL105" i="2"/>
  <c r="AJ105" i="2"/>
  <c r="AU105" i="2" s="1"/>
  <c r="AH105" i="2"/>
  <c r="AG105" i="2"/>
  <c r="AF105" i="2"/>
  <c r="AL104" i="2"/>
  <c r="AU104" i="2" s="1"/>
  <c r="AJ104" i="2"/>
  <c r="AG104" i="2"/>
  <c r="AF104" i="2"/>
  <c r="AH104" i="2" s="1"/>
  <c r="AL103" i="2"/>
  <c r="AJ103" i="2"/>
  <c r="AU103" i="2" s="1"/>
  <c r="AH103" i="2"/>
  <c r="AG103" i="2"/>
  <c r="AF103" i="2"/>
  <c r="AL102" i="2"/>
  <c r="AU102" i="2" s="1"/>
  <c r="AJ102" i="2"/>
  <c r="AG102" i="2"/>
  <c r="AF102" i="2"/>
  <c r="AH102" i="2" s="1"/>
  <c r="AL101" i="2"/>
  <c r="AJ101" i="2"/>
  <c r="AU101" i="2" s="1"/>
  <c r="AH101" i="2"/>
  <c r="AG101" i="2"/>
  <c r="AF101" i="2"/>
  <c r="AL99" i="2"/>
  <c r="AU99" i="2" s="1"/>
  <c r="AJ99" i="2"/>
  <c r="AG99" i="2"/>
  <c r="AF99" i="2"/>
  <c r="AH99" i="2" s="1"/>
  <c r="AL98" i="2"/>
  <c r="AJ98" i="2"/>
  <c r="AU98" i="2" s="1"/>
  <c r="AH98" i="2"/>
  <c r="AG98" i="2"/>
  <c r="AF98" i="2"/>
  <c r="AL95" i="2"/>
  <c r="AU95" i="2" s="1"/>
  <c r="AJ95" i="2"/>
  <c r="AG95" i="2"/>
  <c r="AF95" i="2"/>
  <c r="AH95" i="2" s="1"/>
  <c r="AL94" i="2"/>
  <c r="AJ94" i="2"/>
  <c r="AU94" i="2" s="1"/>
  <c r="AH94" i="2"/>
  <c r="AG94" i="2"/>
  <c r="AF94" i="2"/>
  <c r="AL93" i="2"/>
  <c r="AU93" i="2" s="1"/>
  <c r="AJ93" i="2"/>
  <c r="AG93" i="2"/>
  <c r="AF93" i="2"/>
  <c r="AH93" i="2" s="1"/>
  <c r="AL92" i="2"/>
  <c r="AJ92" i="2"/>
  <c r="AU92" i="2" s="1"/>
  <c r="AH92" i="2"/>
  <c r="AG92" i="2"/>
  <c r="AF92" i="2"/>
  <c r="AL91" i="2"/>
  <c r="AU91" i="2" s="1"/>
  <c r="AJ91" i="2"/>
  <c r="AG91" i="2"/>
  <c r="AF91" i="2"/>
  <c r="AH91" i="2" s="1"/>
  <c r="AL90" i="2"/>
  <c r="AJ90" i="2"/>
  <c r="AU90" i="2" s="1"/>
  <c r="AH90" i="2"/>
  <c r="AG90" i="2"/>
  <c r="AF90" i="2"/>
  <c r="AL89" i="2"/>
  <c r="AU89" i="2" s="1"/>
  <c r="AJ89" i="2"/>
  <c r="AG89" i="2"/>
  <c r="AF89" i="2"/>
  <c r="AH89" i="2" s="1"/>
  <c r="AL88" i="2"/>
  <c r="AJ88" i="2"/>
  <c r="AU88" i="2" s="1"/>
  <c r="AH88" i="2"/>
  <c r="AG88" i="2"/>
  <c r="AF88" i="2"/>
  <c r="AL87" i="2"/>
  <c r="AU87" i="2" s="1"/>
  <c r="AJ87" i="2"/>
  <c r="AG87" i="2"/>
  <c r="AF87" i="2"/>
  <c r="AH87" i="2" s="1"/>
  <c r="AL86" i="2"/>
  <c r="AJ86" i="2"/>
  <c r="AU86" i="2" s="1"/>
  <c r="AH86" i="2"/>
  <c r="AG86" i="2"/>
  <c r="AF86" i="2"/>
  <c r="AL85" i="2"/>
  <c r="AU85" i="2" s="1"/>
  <c r="AJ85" i="2"/>
  <c r="AG85" i="2"/>
  <c r="AF85" i="2"/>
  <c r="AH85" i="2" s="1"/>
  <c r="AL84" i="2"/>
  <c r="AJ84" i="2"/>
  <c r="AU84" i="2" s="1"/>
  <c r="AH84" i="2"/>
  <c r="AG84" i="2"/>
  <c r="AF84" i="2"/>
  <c r="AL83" i="2"/>
  <c r="AU83" i="2" s="1"/>
  <c r="AJ83" i="2"/>
  <c r="AG83" i="2"/>
  <c r="AF83" i="2"/>
  <c r="AH83" i="2" s="1"/>
  <c r="AL82" i="2"/>
  <c r="AJ82" i="2"/>
  <c r="AU82" i="2" s="1"/>
  <c r="AH82" i="2"/>
  <c r="AG82" i="2"/>
  <c r="AF82" i="2"/>
  <c r="AL81" i="2"/>
  <c r="AU81" i="2" s="1"/>
  <c r="AJ81" i="2"/>
  <c r="AG81" i="2"/>
  <c r="AF81" i="2"/>
  <c r="AH81" i="2" s="1"/>
  <c r="AL80" i="2"/>
  <c r="AJ80" i="2"/>
  <c r="AU80" i="2" s="1"/>
  <c r="AH80" i="2"/>
  <c r="AG80" i="2"/>
  <c r="AF80" i="2"/>
  <c r="AL79" i="2"/>
  <c r="AU79" i="2" s="1"/>
  <c r="AJ79" i="2"/>
  <c r="AG79" i="2"/>
  <c r="AF79" i="2"/>
  <c r="AH79" i="2" s="1"/>
  <c r="AL78" i="2"/>
  <c r="AJ78" i="2"/>
  <c r="AU78" i="2" s="1"/>
  <c r="AH78" i="2"/>
  <c r="AG78" i="2"/>
  <c r="AF78" i="2"/>
  <c r="AL77" i="2"/>
  <c r="AU77" i="2" s="1"/>
  <c r="AJ77" i="2"/>
  <c r="AG77" i="2"/>
  <c r="AF77" i="2"/>
  <c r="AH77" i="2" s="1"/>
  <c r="AL76" i="2"/>
  <c r="AJ76" i="2"/>
  <c r="AU76" i="2" s="1"/>
  <c r="AH76" i="2"/>
  <c r="AG76" i="2"/>
  <c r="AF76" i="2"/>
  <c r="AL75" i="2"/>
  <c r="AU75" i="2" s="1"/>
  <c r="AJ75" i="2"/>
  <c r="AG75" i="2"/>
  <c r="AF75" i="2"/>
  <c r="AH75" i="2" s="1"/>
  <c r="AL74" i="2"/>
  <c r="AJ74" i="2"/>
  <c r="AU74" i="2" s="1"/>
  <c r="AH74" i="2"/>
  <c r="AG74" i="2"/>
  <c r="AF74" i="2"/>
  <c r="AL73" i="2"/>
  <c r="AU73" i="2" s="1"/>
  <c r="AJ73" i="2"/>
  <c r="AG73" i="2"/>
  <c r="AF73" i="2"/>
  <c r="AH73" i="2" s="1"/>
  <c r="AL72" i="2"/>
  <c r="AJ72" i="2"/>
  <c r="AU72" i="2" s="1"/>
  <c r="AH72" i="2"/>
  <c r="AG72" i="2"/>
  <c r="AF72" i="2"/>
  <c r="AL70" i="2"/>
  <c r="AU70" i="2" s="1"/>
  <c r="AJ70" i="2"/>
  <c r="AG70" i="2"/>
  <c r="AF70" i="2"/>
  <c r="AH70" i="2" s="1"/>
  <c r="AL69" i="2"/>
  <c r="AJ69" i="2"/>
  <c r="AU69" i="2" s="1"/>
  <c r="AH69" i="2"/>
  <c r="AG69" i="2"/>
  <c r="AF69" i="2"/>
  <c r="AL68" i="2"/>
  <c r="AU68" i="2" s="1"/>
  <c r="AJ68" i="2"/>
  <c r="AG68" i="2"/>
  <c r="AF68" i="2"/>
  <c r="AH68" i="2" s="1"/>
  <c r="AL67" i="2"/>
  <c r="AJ67" i="2"/>
  <c r="AU67" i="2" s="1"/>
  <c r="AH67" i="2"/>
  <c r="AG67" i="2"/>
  <c r="AF67" i="2"/>
  <c r="AL66" i="2"/>
  <c r="AU66" i="2" s="1"/>
  <c r="AJ66" i="2"/>
  <c r="AG66" i="2"/>
  <c r="AF66" i="2"/>
  <c r="AH66" i="2" s="1"/>
  <c r="AL65" i="2"/>
  <c r="AJ65" i="2"/>
  <c r="AU65" i="2" s="1"/>
  <c r="AH65" i="2"/>
  <c r="AG65" i="2"/>
  <c r="AF65" i="2"/>
  <c r="AL64" i="2"/>
  <c r="AU64" i="2" s="1"/>
  <c r="AJ64" i="2"/>
  <c r="AG64" i="2"/>
  <c r="AF64" i="2"/>
  <c r="AH64" i="2" s="1"/>
  <c r="AL63" i="2"/>
  <c r="AJ63" i="2"/>
  <c r="AU63" i="2" s="1"/>
  <c r="AH63" i="2"/>
  <c r="AG63" i="2"/>
  <c r="AF63" i="2"/>
  <c r="AL62" i="2"/>
  <c r="AU62" i="2" s="1"/>
  <c r="AJ62" i="2"/>
  <c r="AG62" i="2"/>
  <c r="AF62" i="2"/>
  <c r="AH62" i="2" s="1"/>
  <c r="AL60" i="2"/>
  <c r="AJ60" i="2"/>
  <c r="AU60" i="2" s="1"/>
  <c r="AH60" i="2"/>
  <c r="AG60" i="2"/>
  <c r="AF60" i="2"/>
  <c r="AL59" i="2"/>
  <c r="AU59" i="2" s="1"/>
  <c r="AJ59" i="2"/>
  <c r="AG59" i="2"/>
  <c r="AF59" i="2"/>
  <c r="AH59" i="2" s="1"/>
  <c r="AL58" i="2"/>
  <c r="AJ58" i="2"/>
  <c r="AU58" i="2" s="1"/>
  <c r="AH58" i="2"/>
  <c r="AG58" i="2"/>
  <c r="AF58" i="2"/>
  <c r="AL57" i="2"/>
  <c r="AU57" i="2" s="1"/>
  <c r="AJ57" i="2"/>
  <c r="AG57" i="2"/>
  <c r="AF57" i="2"/>
  <c r="AH57" i="2" s="1"/>
  <c r="AL56" i="2"/>
  <c r="AJ56" i="2"/>
  <c r="AU56" i="2" s="1"/>
  <c r="AH56" i="2"/>
  <c r="AG56" i="2"/>
  <c r="AF56" i="2"/>
  <c r="AL55" i="2"/>
  <c r="AU55" i="2" s="1"/>
  <c r="AJ55" i="2"/>
  <c r="AG55" i="2"/>
  <c r="AF55" i="2"/>
  <c r="AH55" i="2" s="1"/>
  <c r="AL54" i="2"/>
  <c r="AJ54" i="2"/>
  <c r="AU54" i="2" s="1"/>
  <c r="AH54" i="2"/>
  <c r="AG54" i="2"/>
  <c r="AF54" i="2"/>
  <c r="AL53" i="2"/>
  <c r="AU53" i="2" s="1"/>
  <c r="AJ53" i="2"/>
  <c r="AG53" i="2"/>
  <c r="AF53" i="2"/>
  <c r="AH53" i="2" s="1"/>
  <c r="AL52" i="2"/>
  <c r="AJ52" i="2"/>
  <c r="AU52" i="2" s="1"/>
  <c r="AH52" i="2"/>
  <c r="AG52" i="2"/>
  <c r="AF52" i="2"/>
  <c r="AL51" i="2"/>
  <c r="AU51" i="2" s="1"/>
  <c r="AJ51" i="2"/>
  <c r="AG51" i="2"/>
  <c r="AF51" i="2"/>
  <c r="AH51" i="2" s="1"/>
  <c r="AL50" i="2"/>
  <c r="AJ50" i="2"/>
  <c r="AU50" i="2" s="1"/>
  <c r="AH50" i="2"/>
  <c r="AG50" i="2"/>
  <c r="AF50" i="2"/>
  <c r="AL49" i="2"/>
  <c r="AU49" i="2" s="1"/>
  <c r="AJ49" i="2"/>
  <c r="AG49" i="2"/>
  <c r="AF49" i="2"/>
  <c r="AH49" i="2" s="1"/>
  <c r="AL48" i="2"/>
  <c r="AJ48" i="2"/>
  <c r="AU48" i="2" s="1"/>
  <c r="AH48" i="2"/>
  <c r="AG48" i="2"/>
  <c r="AF48" i="2"/>
  <c r="AL47" i="2"/>
  <c r="AU47" i="2" s="1"/>
  <c r="AJ47" i="2"/>
  <c r="AG47" i="2"/>
  <c r="AF47" i="2"/>
  <c r="AH47" i="2" s="1"/>
  <c r="AL46" i="2"/>
  <c r="AJ46" i="2"/>
  <c r="AU46" i="2" s="1"/>
  <c r="AH46" i="2"/>
  <c r="AG46" i="2"/>
  <c r="AF46" i="2"/>
  <c r="AL45" i="2"/>
  <c r="AU45" i="2" s="1"/>
  <c r="AJ45" i="2"/>
  <c r="AG45" i="2"/>
  <c r="AF45" i="2"/>
  <c r="AH45" i="2" s="1"/>
  <c r="AL44" i="2"/>
  <c r="AJ44" i="2"/>
  <c r="AU44" i="2" s="1"/>
  <c r="AH44" i="2"/>
  <c r="AG44" i="2"/>
  <c r="AF44" i="2"/>
  <c r="AL43" i="2"/>
  <c r="AU43" i="2" s="1"/>
  <c r="AJ43" i="2"/>
  <c r="AG43" i="2"/>
  <c r="AF43" i="2"/>
  <c r="AH43" i="2" s="1"/>
  <c r="AL42" i="2"/>
  <c r="AJ42" i="2"/>
  <c r="AU42" i="2" s="1"/>
  <c r="AH42" i="2"/>
  <c r="AG42" i="2"/>
  <c r="AF42" i="2"/>
  <c r="AL41" i="2"/>
  <c r="AU41" i="2" s="1"/>
  <c r="AJ41" i="2"/>
  <c r="AG41" i="2"/>
  <c r="AF41" i="2"/>
  <c r="AH41" i="2" s="1"/>
  <c r="AL40" i="2"/>
  <c r="AJ40" i="2"/>
  <c r="AU40" i="2" s="1"/>
  <c r="AH40" i="2"/>
  <c r="AG40" i="2"/>
  <c r="AF40" i="2"/>
  <c r="AL38" i="2"/>
  <c r="AU38" i="2" s="1"/>
  <c r="AJ38" i="2"/>
  <c r="AG38" i="2"/>
  <c r="AF38" i="2"/>
  <c r="AH38" i="2" s="1"/>
  <c r="AL37" i="2"/>
  <c r="AJ37" i="2"/>
  <c r="AU37" i="2" s="1"/>
  <c r="AH37" i="2"/>
  <c r="AG37" i="2"/>
  <c r="AF37" i="2"/>
  <c r="AL36" i="2"/>
  <c r="AU36" i="2" s="1"/>
  <c r="AJ36" i="2"/>
  <c r="AG36" i="2"/>
  <c r="AF36" i="2"/>
  <c r="AH36" i="2" s="1"/>
  <c r="AL35" i="2"/>
  <c r="AJ35" i="2"/>
  <c r="AU35" i="2" s="1"/>
  <c r="AH35" i="2"/>
  <c r="AG35" i="2"/>
  <c r="AF35" i="2"/>
  <c r="AL34" i="2"/>
  <c r="AU34" i="2" s="1"/>
  <c r="AJ34" i="2"/>
  <c r="AG34" i="2"/>
  <c r="AF34" i="2"/>
  <c r="AH34" i="2" s="1"/>
  <c r="AL33" i="2"/>
  <c r="AJ33" i="2"/>
  <c r="AU33" i="2" s="1"/>
  <c r="AH33" i="2"/>
  <c r="AG33" i="2"/>
  <c r="AF33" i="2"/>
  <c r="AL32" i="2"/>
  <c r="AU32" i="2" s="1"/>
  <c r="AJ32" i="2"/>
  <c r="AG32" i="2"/>
  <c r="AF32" i="2"/>
  <c r="AH32" i="2" s="1"/>
  <c r="AL30" i="2"/>
  <c r="AJ30" i="2"/>
  <c r="AU30" i="2" s="1"/>
  <c r="AH30" i="2"/>
  <c r="AG30" i="2"/>
  <c r="AF30" i="2"/>
  <c r="AL29" i="2"/>
  <c r="AU29" i="2" s="1"/>
  <c r="AJ29" i="2"/>
  <c r="AG29" i="2"/>
  <c r="AF29" i="2"/>
  <c r="AH29" i="2" s="1"/>
  <c r="AL28" i="2"/>
  <c r="AJ28" i="2"/>
  <c r="AU28" i="2" s="1"/>
  <c r="AH28" i="2"/>
  <c r="AG28" i="2"/>
  <c r="AF28" i="2"/>
  <c r="AL27" i="2"/>
  <c r="AU27" i="2" s="1"/>
  <c r="AJ27" i="2"/>
  <c r="AG27" i="2"/>
  <c r="AF27" i="2"/>
  <c r="AH27" i="2" s="1"/>
  <c r="AL26" i="2"/>
  <c r="AJ26" i="2"/>
  <c r="AU26" i="2" s="1"/>
  <c r="AH26" i="2"/>
  <c r="AG26" i="2"/>
  <c r="AF26" i="2"/>
  <c r="AL25" i="2"/>
  <c r="AU25" i="2" s="1"/>
  <c r="AJ25" i="2"/>
  <c r="AG25" i="2"/>
  <c r="AF25" i="2"/>
  <c r="AH25" i="2" s="1"/>
  <c r="AL24" i="2"/>
  <c r="AJ24" i="2"/>
  <c r="AU24" i="2" s="1"/>
  <c r="AH24" i="2"/>
  <c r="AG24" i="2"/>
  <c r="AF24" i="2"/>
  <c r="AL23" i="2"/>
  <c r="AU23" i="2" s="1"/>
  <c r="AJ23" i="2"/>
  <c r="AG23" i="2"/>
  <c r="AF23" i="2"/>
  <c r="AH23" i="2" s="1"/>
  <c r="AL22" i="2"/>
  <c r="AJ22" i="2"/>
  <c r="AU22" i="2" s="1"/>
  <c r="AH22" i="2"/>
  <c r="AG22" i="2"/>
  <c r="AF22" i="2"/>
  <c r="AL21" i="2"/>
  <c r="AU21" i="2" s="1"/>
  <c r="AJ21" i="2"/>
  <c r="AG21" i="2"/>
  <c r="AF21" i="2"/>
  <c r="AH21" i="2" s="1"/>
  <c r="AL20" i="2"/>
  <c r="AJ20" i="2"/>
  <c r="AU20" i="2" s="1"/>
  <c r="AH20" i="2"/>
  <c r="AG20" i="2"/>
  <c r="AF20" i="2"/>
  <c r="AL19" i="2"/>
  <c r="AU19" i="2" s="1"/>
  <c r="AJ19" i="2"/>
  <c r="AG19" i="2"/>
  <c r="AF19" i="2"/>
  <c r="AH19" i="2" s="1"/>
  <c r="AL18" i="2"/>
  <c r="AJ18" i="2"/>
  <c r="AU18" i="2" s="1"/>
  <c r="AH18" i="2"/>
  <c r="AG18" i="2"/>
  <c r="AF18" i="2"/>
  <c r="AL17" i="2"/>
  <c r="AU17" i="2" s="1"/>
  <c r="AJ17" i="2"/>
  <c r="AG17" i="2"/>
  <c r="AF17" i="2"/>
  <c r="AH17" i="2" s="1"/>
  <c r="AL16" i="2"/>
  <c r="AJ16" i="2"/>
  <c r="AU16" i="2" s="1"/>
  <c r="AH16" i="2"/>
  <c r="AG16" i="2"/>
  <c r="AF16" i="2"/>
  <c r="AL15" i="2"/>
  <c r="AU15" i="2" s="1"/>
  <c r="AJ15" i="2"/>
  <c r="AG15" i="2"/>
  <c r="AF15" i="2"/>
  <c r="AH15" i="2" s="1"/>
  <c r="AL14" i="2"/>
  <c r="AJ14" i="2"/>
  <c r="AU14" i="2" s="1"/>
  <c r="AH14" i="2"/>
  <c r="AG14" i="2"/>
  <c r="AF14" i="2"/>
  <c r="AL13" i="2"/>
  <c r="AU13" i="2" s="1"/>
  <c r="AJ13" i="2"/>
  <c r="AG13" i="2"/>
  <c r="AF13" i="2"/>
  <c r="AH13" i="2" s="1"/>
  <c r="AL12" i="2"/>
  <c r="AJ12" i="2"/>
  <c r="AU12" i="2" s="1"/>
  <c r="AH12" i="2"/>
  <c r="AG12" i="2"/>
  <c r="AF12" i="2"/>
  <c r="AL10" i="2"/>
  <c r="AL582" i="2" s="1"/>
  <c r="AJ10" i="2"/>
  <c r="AJ582" i="2" s="1"/>
  <c r="AG10" i="2"/>
  <c r="AF10" i="2"/>
  <c r="AH10" i="2" s="1"/>
  <c r="AY18" i="13" l="1" a="1"/>
  <c r="AY18" i="13" s="1"/>
  <c r="AY20" i="13" s="1"/>
  <c r="AP16" i="13"/>
  <c r="AY10" i="12"/>
  <c r="AY16" i="12" s="1" a="1"/>
  <c r="AY16" i="12" s="1"/>
  <c r="AY18" i="12" s="1"/>
  <c r="AY18" i="11" a="1"/>
  <c r="AY18" i="11" s="1"/>
  <c r="AY20" i="11" s="1"/>
  <c r="AY10" i="10"/>
  <c r="AY16" i="10" s="1" a="1"/>
  <c r="AY16" i="10" s="1"/>
  <c r="AY18" i="10" s="1"/>
  <c r="AY18" i="9" a="1"/>
  <c r="AY18" i="9" s="1"/>
  <c r="AY20" i="9" s="1"/>
  <c r="AY10" i="8"/>
  <c r="AY17" i="8" s="1" a="1"/>
  <c r="AY17" i="8" s="1"/>
  <c r="AY19" i="8" s="1"/>
  <c r="AY10" i="6"/>
  <c r="AY16" i="6" s="1" a="1"/>
  <c r="AY16" i="6" s="1"/>
  <c r="AY18" i="6" s="1"/>
  <c r="AY10" i="5"/>
  <c r="AY16" i="5" s="1" a="1"/>
  <c r="AY16" i="5" s="1"/>
  <c r="AY18" i="5" s="1"/>
  <c r="AY11" i="3"/>
  <c r="AY32" i="3" s="1" a="1"/>
  <c r="AY32" i="3" s="1"/>
  <c r="AY34" i="3" s="1"/>
  <c r="AU10" i="2"/>
  <c r="AH150" i="2"/>
  <c r="AH584" i="2" s="1" a="1"/>
  <c r="AH584" i="2" s="1"/>
  <c r="AG588" i="2" s="1"/>
  <c r="AH159" i="2"/>
  <c r="AH167" i="2"/>
  <c r="AH175" i="2"/>
  <c r="AH183" i="2"/>
  <c r="AH193" i="2"/>
  <c r="AH404" i="2"/>
  <c r="AU449" i="2"/>
  <c r="AH452" i="2"/>
  <c r="AH470" i="2"/>
  <c r="AU513" i="2"/>
  <c r="AH516" i="2"/>
  <c r="AH534" i="2"/>
  <c r="AU408" i="2"/>
  <c r="AH411" i="2"/>
  <c r="AU422" i="2"/>
  <c r="AU441" i="2"/>
  <c r="AH444" i="2"/>
  <c r="AU455" i="2"/>
  <c r="AU473" i="2"/>
  <c r="AH476" i="2"/>
  <c r="AU487" i="2"/>
  <c r="AU505" i="2"/>
  <c r="AH508" i="2"/>
  <c r="AU519" i="2"/>
  <c r="AU537" i="2"/>
  <c r="AH540" i="2"/>
  <c r="AU551" i="2"/>
  <c r="AU401" i="2"/>
  <c r="AU410" i="2"/>
  <c r="AU418" i="2"/>
  <c r="AU426" i="2"/>
  <c r="AU435" i="2"/>
  <c r="AU443" i="2"/>
  <c r="AU451" i="2"/>
  <c r="AU459" i="2"/>
  <c r="AU467" i="2"/>
  <c r="AU475" i="2"/>
  <c r="AU483" i="2"/>
  <c r="AU491" i="2"/>
  <c r="AU499" i="2"/>
  <c r="AU507" i="2"/>
  <c r="AU515" i="2"/>
  <c r="AU523" i="2"/>
  <c r="AU531" i="2"/>
  <c r="AU539" i="2"/>
  <c r="AU547" i="2"/>
  <c r="AU555" i="2"/>
  <c r="AU563" i="2"/>
  <c r="AU584" i="2" l="1" a="1"/>
  <c r="AU584" i="2" s="1"/>
  <c r="AU586" i="2" s="1"/>
  <c r="AP13" i="1" l="1"/>
  <c r="AP18" i="1"/>
  <c r="AN13" i="1"/>
  <c r="AN18" i="1"/>
  <c r="AN10" i="1"/>
  <c r="AP10" i="1"/>
  <c r="AY10" i="1"/>
  <c r="AN11" i="1"/>
  <c r="AP11" i="1"/>
  <c r="AY11" i="1"/>
  <c r="AN12" i="1"/>
  <c r="AP12" i="1"/>
  <c r="AY12" i="1"/>
  <c r="AL10" i="1"/>
  <c r="AL11" i="1"/>
  <c r="AL12" i="1"/>
  <c r="AK10" i="1"/>
  <c r="AK11" i="1"/>
  <c r="AK12" i="1"/>
  <c r="AL20" i="1" a="1"/>
  <c r="AL20" i="1"/>
  <c r="AK24" i="1"/>
  <c r="AL23" i="1"/>
  <c r="AK23" i="1"/>
  <c r="AL19" i="1"/>
  <c r="AL9" i="1"/>
  <c r="AX18" i="1"/>
  <c r="AV18" i="1"/>
  <c r="AT18" i="1"/>
  <c r="AR18" i="1"/>
  <c r="AK20" i="1" a="1"/>
  <c r="AK20" i="1"/>
  <c r="AY13" i="1"/>
  <c r="AY20" i="1" a="1"/>
  <c r="AY20" i="1"/>
  <c r="AY22" i="1"/>
</calcChain>
</file>

<file path=xl/sharedStrings.xml><?xml version="1.0" encoding="utf-8"?>
<sst xmlns="http://schemas.openxmlformats.org/spreadsheetml/2006/main" count="5213" uniqueCount="627">
  <si>
    <t>製品価格</t>
  </si>
  <si>
    <t>施工価格</t>
  </si>
  <si>
    <t>合計</t>
  </si>
  <si>
    <t>階数</t>
  </si>
  <si>
    <t>部屋名</t>
  </si>
  <si>
    <t>点灯時間</t>
  </si>
  <si>
    <t>器具記号</t>
  </si>
  <si>
    <t>製品仕様</t>
  </si>
  <si>
    <t>ランプ種別</t>
  </si>
  <si>
    <t>消費電力</t>
  </si>
  <si>
    <t>器具台数</t>
  </si>
  <si>
    <t>ランプ本数</t>
  </si>
  <si>
    <t>消費電力量(kWh)</t>
  </si>
  <si>
    <t>型番</t>
  </si>
  <si>
    <t>メーカー</t>
  </si>
  <si>
    <t>数量</t>
  </si>
  <si>
    <t>小計</t>
  </si>
  <si>
    <t>単価</t>
  </si>
  <si>
    <t>/日</t>
  </si>
  <si>
    <t>/年</t>
  </si>
  <si>
    <t>W/本</t>
  </si>
  <si>
    <t>台</t>
  </si>
  <si>
    <t>本</t>
  </si>
  <si>
    <t>円</t>
  </si>
  <si>
    <t>kWh/年</t>
  </si>
  <si>
    <t>W/台・本</t>
  </si>
  <si>
    <t>台・本</t>
  </si>
  <si>
    <t>材料計</t>
  </si>
  <si>
    <t>工事単価計</t>
  </si>
  <si>
    <t>FL20</t>
  </si>
  <si>
    <t>器具種類</t>
    <phoneticPr fontId="106"/>
  </si>
  <si>
    <t>既存照明　情報</t>
    <rPh sb="5" eb="7">
      <t>ジョウホウ</t>
    </rPh>
    <phoneticPr fontId="106"/>
  </si>
  <si>
    <t>器具寸法</t>
    <rPh sb="0" eb="4">
      <t>キグスンポウ</t>
    </rPh>
    <phoneticPr fontId="106"/>
  </si>
  <si>
    <t>灯数</t>
    <rPh sb="0" eb="2">
      <t>トウスウ</t>
    </rPh>
    <phoneticPr fontId="106"/>
  </si>
  <si>
    <t>既存照明
消費電力量</t>
    <rPh sb="5" eb="10">
      <t>ショウヒデンリョクリョウ</t>
    </rPh>
    <phoneticPr fontId="106"/>
  </si>
  <si>
    <t>kWh/年</t>
    <phoneticPr fontId="106"/>
  </si>
  <si>
    <t>試算期間</t>
    <rPh sb="0" eb="2">
      <t>シサン</t>
    </rPh>
    <rPh sb="2" eb="4">
      <t>キカン</t>
    </rPh>
    <phoneticPr fontId="61"/>
  </si>
  <si>
    <t>稼働日数</t>
    <phoneticPr fontId="106"/>
  </si>
  <si>
    <t>別途工事費①</t>
    <rPh sb="0" eb="2">
      <t>ベット</t>
    </rPh>
    <rPh sb="2" eb="4">
      <t>コウジ</t>
    </rPh>
    <rPh sb="4" eb="5">
      <t>ヒ</t>
    </rPh>
    <phoneticPr fontId="110"/>
  </si>
  <si>
    <t>別途工事費②</t>
    <rPh sb="0" eb="2">
      <t>ベット</t>
    </rPh>
    <rPh sb="2" eb="4">
      <t>コウジ</t>
    </rPh>
    <rPh sb="4" eb="5">
      <t>ヒ</t>
    </rPh>
    <phoneticPr fontId="110"/>
  </si>
  <si>
    <t>別途工事費③</t>
    <rPh sb="0" eb="2">
      <t>ベット</t>
    </rPh>
    <rPh sb="2" eb="4">
      <t>コウジ</t>
    </rPh>
    <rPh sb="4" eb="5">
      <t>ヒ</t>
    </rPh>
    <phoneticPr fontId="110"/>
  </si>
  <si>
    <t>金額</t>
    <rPh sb="0" eb="2">
      <t>キンガク</t>
    </rPh>
    <phoneticPr fontId="110"/>
  </si>
  <si>
    <t>内容</t>
    <rPh sb="0" eb="2">
      <t>ナイヨウ</t>
    </rPh>
    <phoneticPr fontId="110"/>
  </si>
  <si>
    <t>台</t>
    <rPh sb="0" eb="1">
      <t>ダイ</t>
    </rPh>
    <phoneticPr fontId="106"/>
  </si>
  <si>
    <t>本</t>
    <rPh sb="0" eb="1">
      <t>ホン</t>
    </rPh>
    <phoneticPr fontId="106"/>
  </si>
  <si>
    <t>-</t>
    <phoneticPr fontId="106"/>
  </si>
  <si>
    <t>※施工単価には諸経費、産廃 等を含む</t>
    <phoneticPr fontId="106"/>
  </si>
  <si>
    <t>備考</t>
    <phoneticPr fontId="106"/>
  </si>
  <si>
    <t>逆富士ベースライト</t>
  </si>
  <si>
    <t>FHF32</t>
  </si>
  <si>
    <t>色温度</t>
    <rPh sb="0" eb="3">
      <t>イロオンド</t>
    </rPh>
    <phoneticPr fontId="106"/>
  </si>
  <si>
    <t>-</t>
  </si>
  <si>
    <t>口金</t>
    <rPh sb="0" eb="2">
      <t>クチガネ</t>
    </rPh>
    <phoneticPr fontId="106"/>
  </si>
  <si>
    <t>仮設内容</t>
    <rPh sb="0" eb="4">
      <t>カセツナイヨウ</t>
    </rPh>
    <phoneticPr fontId="103"/>
  </si>
  <si>
    <t>仮設費</t>
    <rPh sb="0" eb="3">
      <t>カセツヒ</t>
    </rPh>
    <phoneticPr fontId="110"/>
  </si>
  <si>
    <t>別途工事費</t>
    <phoneticPr fontId="106"/>
  </si>
  <si>
    <t>仮設計</t>
    <rPh sb="0" eb="2">
      <t>カセツ</t>
    </rPh>
    <phoneticPr fontId="106"/>
  </si>
  <si>
    <t>定格光束</t>
    <rPh sb="0" eb="2">
      <t>テイカク</t>
    </rPh>
    <rPh sb="2" eb="3">
      <t>ヒカリ</t>
    </rPh>
    <rPh sb="3" eb="4">
      <t>タバ</t>
    </rPh>
    <phoneticPr fontId="60"/>
  </si>
  <si>
    <t>lm/台・本</t>
  </si>
  <si>
    <t>実際の点灯数</t>
    <rPh sb="0" eb="2">
      <t>ジッサイ</t>
    </rPh>
    <rPh sb="3" eb="6">
      <t>テントウスウ</t>
    </rPh>
    <phoneticPr fontId="106"/>
  </si>
  <si>
    <t>器具仕様詳細①</t>
    <rPh sb="0" eb="2">
      <t>キグ</t>
    </rPh>
    <rPh sb="2" eb="4">
      <t>シヨウ</t>
    </rPh>
    <rPh sb="4" eb="6">
      <t>ショウサイ</t>
    </rPh>
    <phoneticPr fontId="106"/>
  </si>
  <si>
    <t>器具仕様詳細②</t>
    <rPh sb="0" eb="2">
      <t>キグ</t>
    </rPh>
    <rPh sb="2" eb="4">
      <t>シヨウ</t>
    </rPh>
    <rPh sb="4" eb="6">
      <t>ショウサイ</t>
    </rPh>
    <phoneticPr fontId="106"/>
  </si>
  <si>
    <t>器具仕様詳細③</t>
    <rPh sb="0" eb="2">
      <t>キグ</t>
    </rPh>
    <rPh sb="2" eb="4">
      <t>シヨウ</t>
    </rPh>
    <rPh sb="4" eb="6">
      <t>ショウサイ</t>
    </rPh>
    <phoneticPr fontId="106"/>
  </si>
  <si>
    <t>非常灯</t>
    <rPh sb="0" eb="3">
      <t>ヒジョウトウ</t>
    </rPh>
    <phoneticPr fontId="106"/>
  </si>
  <si>
    <t>別途工事費①計</t>
    <rPh sb="0" eb="2">
      <t>ベット</t>
    </rPh>
    <rPh sb="2" eb="5">
      <t>コウジヒ</t>
    </rPh>
    <rPh sb="6" eb="7">
      <t>ケイ</t>
    </rPh>
    <phoneticPr fontId="106"/>
  </si>
  <si>
    <t>別途工事費②計</t>
    <rPh sb="0" eb="2">
      <t>ベット</t>
    </rPh>
    <rPh sb="2" eb="5">
      <t>コウジヒ</t>
    </rPh>
    <rPh sb="6" eb="7">
      <t>ケイ</t>
    </rPh>
    <phoneticPr fontId="106"/>
  </si>
  <si>
    <t>別途工事費③計</t>
    <rPh sb="0" eb="2">
      <t>ベット</t>
    </rPh>
    <rPh sb="2" eb="5">
      <t>コウジヒ</t>
    </rPh>
    <rPh sb="6" eb="7">
      <t>ケイ</t>
    </rPh>
    <phoneticPr fontId="106"/>
  </si>
  <si>
    <t>備考
（既存器具について）</t>
    <rPh sb="0" eb="2">
      <t>ビコウ</t>
    </rPh>
    <rPh sb="4" eb="6">
      <t>キゾン</t>
    </rPh>
    <rPh sb="6" eb="8">
      <t>キグ</t>
    </rPh>
    <phoneticPr fontId="106"/>
  </si>
  <si>
    <t>間引かれている数</t>
    <rPh sb="0" eb="2">
      <t>マビ</t>
    </rPh>
    <rPh sb="7" eb="8">
      <t>カズ</t>
    </rPh>
    <phoneticPr fontId="106"/>
  </si>
  <si>
    <t>電力量料金単価</t>
    <phoneticPr fontId="61"/>
  </si>
  <si>
    <t>男子トイレ</t>
    <rPh sb="0" eb="2">
      <t>ダンシ</t>
    </rPh>
    <phoneticPr fontId="106"/>
  </si>
  <si>
    <t>女子トイレ</t>
    <rPh sb="0" eb="2">
      <t>ジョシ</t>
    </rPh>
    <phoneticPr fontId="106"/>
  </si>
  <si>
    <t>多目的トイレ</t>
    <rPh sb="0" eb="3">
      <t>タモクテキ</t>
    </rPh>
    <phoneticPr fontId="106"/>
  </si>
  <si>
    <t>LED</t>
  </si>
  <si>
    <t>B1</t>
    <phoneticPr fontId="106"/>
  </si>
  <si>
    <t>B2</t>
    <phoneticPr fontId="106"/>
  </si>
  <si>
    <t>B3</t>
    <phoneticPr fontId="106"/>
  </si>
  <si>
    <t>LED更新時</t>
    <rPh sb="3" eb="6">
      <t>コウシンジ</t>
    </rPh>
    <phoneticPr fontId="106"/>
  </si>
  <si>
    <t>仮設必要箇所</t>
    <phoneticPr fontId="106"/>
  </si>
  <si>
    <t>要望事項</t>
    <rPh sb="0" eb="4">
      <t>ヨウボウジコウ</t>
    </rPh>
    <phoneticPr fontId="103"/>
  </si>
  <si>
    <t>人感センサー希望</t>
    <rPh sb="0" eb="2">
      <t>ジンカン</t>
    </rPh>
    <rPh sb="6" eb="8">
      <t>キボウ</t>
    </rPh>
    <phoneticPr fontId="106"/>
  </si>
  <si>
    <t>既存照明・提案LED照明リスト及び省エネ試算表</t>
    <phoneticPr fontId="106"/>
  </si>
  <si>
    <t>LED照明
消費電力量</t>
    <rPh sb="6" eb="11">
      <t>ショウヒデンリョクリョウ</t>
    </rPh>
    <phoneticPr fontId="106"/>
  </si>
  <si>
    <t>指定LED
交換方式</t>
    <rPh sb="0" eb="2">
      <t>シテイ</t>
    </rPh>
    <phoneticPr fontId="106"/>
  </si>
  <si>
    <t>定額電気料金
削減予定額</t>
    <rPh sb="9" eb="11">
      <t>ヨテイ</t>
    </rPh>
    <phoneticPr fontId="106"/>
  </si>
  <si>
    <t>消耗品代（想定額）</t>
    <rPh sb="0" eb="4">
      <t>ショウモウヒンダイ</t>
    </rPh>
    <rPh sb="5" eb="8">
      <t>ソウテイガク</t>
    </rPh>
    <phoneticPr fontId="106"/>
  </si>
  <si>
    <t>単価</t>
    <rPh sb="0" eb="2">
      <t>タンカ</t>
    </rPh>
    <phoneticPr fontId="106"/>
  </si>
  <si>
    <t>提案金額</t>
    <phoneticPr fontId="106"/>
  </si>
  <si>
    <t>提案金額総額(税抜)</t>
    <phoneticPr fontId="106"/>
  </si>
  <si>
    <t>提案金額総額(税込)</t>
    <phoneticPr fontId="106"/>
  </si>
  <si>
    <t>36-1　東深井地区公園（トイレ）</t>
  </si>
  <si>
    <t>200x1250</t>
  </si>
  <si>
    <t>ガード付</t>
  </si>
  <si>
    <t>ランプ交換</t>
  </si>
  <si>
    <t>ブラケット灯</t>
  </si>
  <si>
    <t>防雨・防湿型</t>
  </si>
  <si>
    <t>乳白カバー付</t>
  </si>
  <si>
    <t>LED済</t>
  </si>
  <si>
    <t/>
  </si>
  <si>
    <t xml:space="preserve"> </t>
  </si>
  <si>
    <t>LED照明</t>
    <phoneticPr fontId="106"/>
  </si>
  <si>
    <t>人感センサーのみ対象</t>
    <rPh sb="0" eb="2">
      <t>ジンカン</t>
    </rPh>
    <rPh sb="8" eb="10">
      <t>タイショウ</t>
    </rPh>
    <phoneticPr fontId="106"/>
  </si>
  <si>
    <t>定額電気料金（円）</t>
  </si>
  <si>
    <t>既存照明
定額電気料金（円）</t>
  </si>
  <si>
    <t>LED照明
定額電気料金（円）</t>
  </si>
  <si>
    <t>36-309　公園施設　２３７箇所（トイレ照明除く）</t>
  </si>
  <si>
    <t>既存照明・提案LED照明リスト及び省エネ試算表</t>
  </si>
  <si>
    <t>電力量料金単価</t>
    <phoneticPr fontId="61"/>
  </si>
  <si>
    <t>既存照明　情報</t>
    <phoneticPr fontId="106"/>
  </si>
  <si>
    <t>提案金額</t>
    <rPh sb="0" eb="4">
      <t>テイアンキンガク</t>
    </rPh>
    <phoneticPr fontId="106"/>
  </si>
  <si>
    <t>番号</t>
    <rPh sb="0" eb="2">
      <t>バンゴウ</t>
    </rPh>
    <phoneticPr fontId="106"/>
  </si>
  <si>
    <t>施設名</t>
    <rPh sb="0" eb="2">
      <t>シセツ</t>
    </rPh>
    <phoneticPr fontId="106"/>
  </si>
  <si>
    <t>仮設必要箇所</t>
    <phoneticPr fontId="106"/>
  </si>
  <si>
    <t>1台あたりの需要家料金</t>
    <rPh sb="1" eb="2">
      <t>ダイ</t>
    </rPh>
    <rPh sb="6" eb="9">
      <t>ジュヨウカ</t>
    </rPh>
    <rPh sb="9" eb="11">
      <t>リョウキン</t>
    </rPh>
    <phoneticPr fontId="106"/>
  </si>
  <si>
    <t>1台あたりの電灯料金</t>
    <rPh sb="6" eb="8">
      <t>デントウ</t>
    </rPh>
    <rPh sb="8" eb="10">
      <t>リョウキン</t>
    </rPh>
    <phoneticPr fontId="106"/>
  </si>
  <si>
    <t>電気料金合計</t>
    <rPh sb="0" eb="4">
      <t>デンキリョウキン</t>
    </rPh>
    <rPh sb="4" eb="6">
      <t>ゴウケイ</t>
    </rPh>
    <phoneticPr fontId="106"/>
  </si>
  <si>
    <t>円/月</t>
    <rPh sb="0" eb="1">
      <t>エン</t>
    </rPh>
    <rPh sb="2" eb="3">
      <t>ツキ</t>
    </rPh>
    <phoneticPr fontId="106"/>
  </si>
  <si>
    <t>円/10年</t>
    <rPh sb="0" eb="1">
      <t>エン</t>
    </rPh>
    <rPh sb="4" eb="5">
      <t>ネン</t>
    </rPh>
    <phoneticPr fontId="106"/>
  </si>
  <si>
    <t>東深井１号公園</t>
  </si>
  <si>
    <t>ポール灯</t>
  </si>
  <si>
    <t>HF100</t>
  </si>
  <si>
    <t>鳥籠型</t>
  </si>
  <si>
    <t>器具交換</t>
  </si>
  <si>
    <t>LED済の為対象外</t>
    <rPh sb="3" eb="4">
      <t>スミ</t>
    </rPh>
    <rPh sb="5" eb="9">
      <t>タメタイショウガイ</t>
    </rPh>
    <phoneticPr fontId="106"/>
  </si>
  <si>
    <t>防犯灯</t>
  </si>
  <si>
    <t>対象外</t>
  </si>
  <si>
    <t>東深井２号公園</t>
  </si>
  <si>
    <t>東深井３号公園</t>
  </si>
  <si>
    <t>デザイン灯</t>
  </si>
  <si>
    <t>東深井４号公園</t>
  </si>
  <si>
    <t>東急１号公園</t>
  </si>
  <si>
    <t>クラシックデザイン</t>
  </si>
  <si>
    <t>東急２号公園</t>
  </si>
  <si>
    <t>HF250</t>
  </si>
  <si>
    <t>平方１号公園</t>
  </si>
  <si>
    <t>平方２号公園</t>
  </si>
  <si>
    <t>平方３号公園</t>
  </si>
  <si>
    <t>平方４号公園</t>
  </si>
  <si>
    <t>こうのす台１号公園</t>
  </si>
  <si>
    <t>こうのす台２号公園</t>
  </si>
  <si>
    <t>江戸川台１号公園</t>
  </si>
  <si>
    <t>江戸川台２号公園</t>
  </si>
  <si>
    <t>江戸川台３号公園</t>
  </si>
  <si>
    <t>江戸川台４号公園</t>
  </si>
  <si>
    <t>逆円錐型</t>
  </si>
  <si>
    <t>江戸川台５号公園</t>
  </si>
  <si>
    <t>江戸川台７号公園</t>
  </si>
  <si>
    <t>真球クリアグローブ</t>
  </si>
  <si>
    <t>HF300</t>
  </si>
  <si>
    <t>江戸川台９号公園</t>
  </si>
  <si>
    <t>江戸川台１０号公園</t>
  </si>
  <si>
    <t>江戸川台１１号公園</t>
  </si>
  <si>
    <t>江戸川台１２号公園</t>
  </si>
  <si>
    <t>江戸川台１３号公園</t>
  </si>
  <si>
    <t>江戸川台１４号公園</t>
  </si>
  <si>
    <t>江戸川台１５号公園</t>
  </si>
  <si>
    <t>富士見台１号公園</t>
  </si>
  <si>
    <t>共架型</t>
  </si>
  <si>
    <t>富士見台２号公園</t>
  </si>
  <si>
    <t>アーム式</t>
  </si>
  <si>
    <t>富士見台３号公園</t>
  </si>
  <si>
    <t>乳白グローブ</t>
  </si>
  <si>
    <t>北１号公園</t>
  </si>
  <si>
    <t>時計付</t>
  </si>
  <si>
    <t>北２号公園</t>
  </si>
  <si>
    <t>北３号公園</t>
  </si>
  <si>
    <t>若葉台１号公園</t>
  </si>
  <si>
    <t>CDM-T70</t>
  </si>
  <si>
    <t>ポールヘッド型</t>
  </si>
  <si>
    <t>若葉台２号公園</t>
  </si>
  <si>
    <t>若葉台３号公園</t>
  </si>
  <si>
    <t>若葉台４号公園</t>
  </si>
  <si>
    <t>初石１号公園</t>
  </si>
  <si>
    <t>初石４号公園</t>
  </si>
  <si>
    <t>遮光板付</t>
  </si>
  <si>
    <t>初石５号公園</t>
  </si>
  <si>
    <t>初石６号公園</t>
  </si>
  <si>
    <t>初石７号公園</t>
  </si>
  <si>
    <t>駒木台１号公園</t>
  </si>
  <si>
    <t>駒木台２号公園</t>
  </si>
  <si>
    <t>駒木１号公園</t>
  </si>
  <si>
    <t>美田１号公園</t>
  </si>
  <si>
    <t>美田２号公園</t>
  </si>
  <si>
    <t>野々下１号公園</t>
  </si>
  <si>
    <t>美和１号公園</t>
  </si>
  <si>
    <t>美和２号公園</t>
  </si>
  <si>
    <t>加岸児童公園</t>
  </si>
  <si>
    <t>ｺﾐｭﾆﾃｨ第１児童公園</t>
  </si>
  <si>
    <t>ｺﾐｭﾆﾃｨ第２児童公園</t>
  </si>
  <si>
    <t>平和台１号公園</t>
  </si>
  <si>
    <t>平和台２号公園</t>
  </si>
  <si>
    <t>平和台３号公園</t>
  </si>
  <si>
    <t>平和台４号公園</t>
  </si>
  <si>
    <t>平和台５号公園</t>
  </si>
  <si>
    <t>平和台６号公園</t>
  </si>
  <si>
    <t>流山１号公園</t>
  </si>
  <si>
    <t>流山２号公園</t>
  </si>
  <si>
    <t>流山３号公園</t>
  </si>
  <si>
    <t>西平井１号公園</t>
  </si>
  <si>
    <t>赤城山公園</t>
  </si>
  <si>
    <t>宮園１号公園</t>
  </si>
  <si>
    <t>宮園２号公園</t>
  </si>
  <si>
    <t>南流山１号公園</t>
  </si>
  <si>
    <t>南流山２号公園</t>
  </si>
  <si>
    <t>南流山３号公園</t>
  </si>
  <si>
    <t>FHT32</t>
  </si>
  <si>
    <t>南流山４号公園</t>
  </si>
  <si>
    <t>南流山５号公園</t>
  </si>
  <si>
    <t>南流山６号公園</t>
  </si>
  <si>
    <t>南流山７号公園</t>
  </si>
  <si>
    <t>南流山９号公園</t>
  </si>
  <si>
    <t>鰭ケ崎１号公園</t>
  </si>
  <si>
    <t>鰭ケ崎２号公園</t>
  </si>
  <si>
    <t>センサー付</t>
  </si>
  <si>
    <t>HF200</t>
  </si>
  <si>
    <t>前ヶ崎１号公園</t>
  </si>
  <si>
    <t>前ヶ崎２号公園</t>
  </si>
  <si>
    <t>前ヶ崎３号公園</t>
  </si>
  <si>
    <t>前ヶ崎４号公園</t>
  </si>
  <si>
    <t>松ケ丘公園</t>
  </si>
  <si>
    <t>松ケ丘２号公園</t>
  </si>
  <si>
    <t>松ケ丘３号公園</t>
  </si>
  <si>
    <t>向小金１号公園</t>
  </si>
  <si>
    <t>向小金２号公園</t>
  </si>
  <si>
    <t>不二公園</t>
  </si>
  <si>
    <t>みどり台公園</t>
  </si>
  <si>
    <t>四季野公園</t>
  </si>
  <si>
    <t>南流山中央公園</t>
  </si>
  <si>
    <t>ソーラー</t>
  </si>
  <si>
    <t>駒木３号公園</t>
  </si>
  <si>
    <t>美和３号公園</t>
  </si>
  <si>
    <t>西平井２号公園</t>
  </si>
  <si>
    <t>加岸２号公園</t>
  </si>
  <si>
    <t>八木南１号公園</t>
  </si>
  <si>
    <t>江戸川台１７号公園</t>
  </si>
  <si>
    <t>東深井５号公園</t>
  </si>
  <si>
    <t>東深井６号公園</t>
  </si>
  <si>
    <t>東深井７号公園</t>
  </si>
  <si>
    <t>東深井８号公園</t>
  </si>
  <si>
    <t>東深井９号公園</t>
  </si>
  <si>
    <t>東深井１０号公園</t>
  </si>
  <si>
    <t>こうのす台３号公園</t>
  </si>
  <si>
    <t>野々下３号公園</t>
  </si>
  <si>
    <t>野々下４号公園</t>
  </si>
  <si>
    <t>野々下２号公園</t>
  </si>
  <si>
    <t>自動点滅器</t>
  </si>
  <si>
    <t>塚の腰台公園</t>
  </si>
  <si>
    <t>美田３号公園</t>
  </si>
  <si>
    <t>流山市総合運動公園</t>
  </si>
  <si>
    <t>東深井１１号公園</t>
  </si>
  <si>
    <t>市野谷１号公園</t>
  </si>
  <si>
    <t>東深井１２号公園</t>
  </si>
  <si>
    <t>美和４号公園</t>
  </si>
  <si>
    <t>向小金４号公園</t>
  </si>
  <si>
    <t>野々下５号公園</t>
  </si>
  <si>
    <t>東深井１３号公園</t>
  </si>
  <si>
    <t>初石１０号公園</t>
  </si>
  <si>
    <t>野々下７号公園</t>
  </si>
  <si>
    <t>初石１２号公園</t>
  </si>
  <si>
    <t>初石１１号公園</t>
  </si>
  <si>
    <t>江戸川台１８号公園</t>
  </si>
  <si>
    <t>東深井地区公園</t>
  </si>
  <si>
    <t>角型グローブ</t>
  </si>
  <si>
    <t>駒木台３号公園</t>
  </si>
  <si>
    <t>丸形グローブ</t>
  </si>
  <si>
    <t>上方遮光</t>
  </si>
  <si>
    <t>初石１４号公園</t>
  </si>
  <si>
    <t>東深井１４号公園</t>
  </si>
  <si>
    <t>美原１号公園</t>
  </si>
  <si>
    <t>ハイウェイ灯</t>
  </si>
  <si>
    <t>初石１３号公園</t>
  </si>
  <si>
    <t>松ケ丘４号公園</t>
  </si>
  <si>
    <t>初石１５号公園</t>
  </si>
  <si>
    <t>江戸川台１９号公園</t>
  </si>
  <si>
    <t>江戸川台２０号公園</t>
  </si>
  <si>
    <t>中野久木２号公園</t>
  </si>
  <si>
    <t>東深井１７号公園</t>
  </si>
  <si>
    <t>こうのす台４号公園</t>
  </si>
  <si>
    <t>東深井１５号公園</t>
  </si>
  <si>
    <t>富士見台４号公園</t>
  </si>
  <si>
    <t>富士見台５号公園</t>
  </si>
  <si>
    <t>東部近隣公園</t>
  </si>
  <si>
    <t>運河水辺公園</t>
  </si>
  <si>
    <t>陣笠型</t>
  </si>
  <si>
    <t>東深井１８号公園</t>
  </si>
  <si>
    <t>中野久木３号公園</t>
  </si>
  <si>
    <t>南流山８号公園</t>
  </si>
  <si>
    <t>加３号公園</t>
  </si>
  <si>
    <t>後平井児童公園</t>
  </si>
  <si>
    <t>富士見台６号公園</t>
  </si>
  <si>
    <t>富士見台７号公園</t>
  </si>
  <si>
    <t>笠付</t>
  </si>
  <si>
    <t>富士見台８号公園</t>
  </si>
  <si>
    <t>加２号公園</t>
  </si>
  <si>
    <t>H250</t>
  </si>
  <si>
    <t>多角形グローブ</t>
  </si>
  <si>
    <t>クリア</t>
  </si>
  <si>
    <t>乳白</t>
  </si>
  <si>
    <t>江戸川台２１号公園</t>
  </si>
  <si>
    <t>初石１６号公園</t>
  </si>
  <si>
    <t>松ヶ丘５号公園</t>
  </si>
  <si>
    <t>東深井１６号公園</t>
  </si>
  <si>
    <t>松ケ丘ふるさと公園</t>
  </si>
  <si>
    <t>前ケ崎城址公園</t>
  </si>
  <si>
    <t>平和台７号公園</t>
  </si>
  <si>
    <t>東深井２０号公園</t>
  </si>
  <si>
    <t>中野久木４号公園</t>
  </si>
  <si>
    <t>初石１７号公園</t>
  </si>
  <si>
    <t>初石１９号公園</t>
  </si>
  <si>
    <t>平和台８号公園</t>
  </si>
  <si>
    <t>野々下１０号公園</t>
  </si>
  <si>
    <t>向小金７号公園</t>
  </si>
  <si>
    <t>向小金８号公園</t>
  </si>
  <si>
    <t>駒木台４号公園</t>
  </si>
  <si>
    <t>初石１８号公園</t>
  </si>
  <si>
    <t>前ケ崎６号公園</t>
  </si>
  <si>
    <t>前ケ崎７号公園</t>
  </si>
  <si>
    <t>向小金９号公園</t>
  </si>
  <si>
    <t>平方５号公園</t>
  </si>
  <si>
    <t>東深井２１号公園</t>
  </si>
  <si>
    <t>富士見台９号公園</t>
  </si>
  <si>
    <t>中島ふれあい公園</t>
  </si>
  <si>
    <t>初石２０号公園</t>
  </si>
  <si>
    <t>野々下水辺公園</t>
  </si>
  <si>
    <t>松ヶ丘６号公園</t>
  </si>
  <si>
    <t>東深井２２号公園</t>
  </si>
  <si>
    <t>向小金１１号公園</t>
  </si>
  <si>
    <t>初石２１号公園</t>
  </si>
  <si>
    <t>初石２２号公園</t>
  </si>
  <si>
    <t>反射形</t>
  </si>
  <si>
    <t>東深井２３号公園</t>
  </si>
  <si>
    <t>松ヶ丘７号公園</t>
  </si>
  <si>
    <t>東深井２５号公園</t>
  </si>
  <si>
    <t>初石２３号公園</t>
  </si>
  <si>
    <t>松ヶ丘８号公園</t>
  </si>
  <si>
    <t>東深井２６号公園</t>
  </si>
  <si>
    <t>東深井２７号公園</t>
  </si>
  <si>
    <t>東深井こもれび公園</t>
  </si>
  <si>
    <t>ルーバー付</t>
  </si>
  <si>
    <t>初石２４号公園</t>
  </si>
  <si>
    <t>CDM-T150</t>
  </si>
  <si>
    <t>初石２５号公園</t>
  </si>
  <si>
    <t>初石２６号公園</t>
  </si>
  <si>
    <t>初石２７号公園</t>
  </si>
  <si>
    <t>駒木台５号公園</t>
  </si>
  <si>
    <t>美原３号公園</t>
  </si>
  <si>
    <t>初石２８号公園</t>
  </si>
  <si>
    <t>初石２９号公園</t>
  </si>
  <si>
    <t>西初石近隣公園</t>
  </si>
  <si>
    <t>鳥害対策用</t>
  </si>
  <si>
    <t>東深井２８号公園</t>
  </si>
  <si>
    <t>東深井２９号公園</t>
  </si>
  <si>
    <t>東深井３０号公園</t>
  </si>
  <si>
    <t>富士見台１０号公園</t>
  </si>
  <si>
    <t>初石３０号公園</t>
  </si>
  <si>
    <t>初石３２号公園</t>
  </si>
  <si>
    <t>前ヶ崎９号公園</t>
  </si>
  <si>
    <t>向小金１２号公園</t>
  </si>
  <si>
    <t>江戸川台２２号公園</t>
  </si>
  <si>
    <t>江戸川台２３号公園</t>
  </si>
  <si>
    <t>東深井３１号公園</t>
  </si>
  <si>
    <t>初石３１号公園</t>
  </si>
  <si>
    <t>西平井５号公園</t>
  </si>
  <si>
    <t>名都借４号公園</t>
  </si>
  <si>
    <t>NH70</t>
  </si>
  <si>
    <t>駒木６号公園</t>
  </si>
  <si>
    <t>初石３３号公園</t>
  </si>
  <si>
    <t>西平井６号公園</t>
  </si>
  <si>
    <t>前ヶ崎１０号公園</t>
  </si>
  <si>
    <t>野々下１１号公園</t>
  </si>
  <si>
    <t>駒木５号公園</t>
  </si>
  <si>
    <t>駒木７号公園</t>
  </si>
  <si>
    <t>初石３４号公園</t>
  </si>
  <si>
    <t>初石３５号公園</t>
  </si>
  <si>
    <t>丸型</t>
  </si>
  <si>
    <t>初石３６号公園</t>
  </si>
  <si>
    <t>CM220</t>
  </si>
  <si>
    <t>富士見台１１号公園</t>
  </si>
  <si>
    <t>野々下１２号公園</t>
  </si>
  <si>
    <t>初石３７号公園</t>
  </si>
  <si>
    <t>初石３８号公園</t>
  </si>
  <si>
    <t>青田３号公園</t>
  </si>
  <si>
    <t>平和台９号公園</t>
  </si>
  <si>
    <t>若葉１号緑地</t>
  </si>
  <si>
    <t>若葉２号緑地</t>
  </si>
  <si>
    <t>こんぴら緑地</t>
  </si>
  <si>
    <t>東初石１号緑地</t>
  </si>
  <si>
    <t>東初石２号緑地</t>
  </si>
  <si>
    <t>東初石３号緑地</t>
  </si>
  <si>
    <t>東初石４号緑地</t>
  </si>
  <si>
    <t>青風緑地</t>
  </si>
  <si>
    <t>におどり公園</t>
  </si>
  <si>
    <t>六角型</t>
  </si>
  <si>
    <t>大堀川水辺公園</t>
  </si>
  <si>
    <t>初石８号公園</t>
  </si>
  <si>
    <t>流山４号公園</t>
  </si>
  <si>
    <t>向小金ふれあい公園</t>
  </si>
  <si>
    <t>東深井２４号公園</t>
  </si>
  <si>
    <t>公衆街路灯B（1KVA　8灯）</t>
    <phoneticPr fontId="106"/>
  </si>
  <si>
    <t>公衆街路灯B</t>
    <phoneticPr fontId="106"/>
  </si>
  <si>
    <t>公衆街路灯B（1KVA　11灯）</t>
    <rPh sb="0" eb="5">
      <t>コウシュウガイロトウ</t>
    </rPh>
    <rPh sb="14" eb="15">
      <t>トウ</t>
    </rPh>
    <phoneticPr fontId="106"/>
  </si>
  <si>
    <t>公衆街路灯B（1KVA　15灯）</t>
    <rPh sb="0" eb="5">
      <t>コウシュウガイロトウ</t>
    </rPh>
    <rPh sb="14" eb="15">
      <t>トウ</t>
    </rPh>
    <phoneticPr fontId="106"/>
  </si>
  <si>
    <t>【その他】</t>
    <rPh sb="3" eb="4">
      <t>ホカ</t>
    </rPh>
    <phoneticPr fontId="106"/>
  </si>
  <si>
    <t>南流山駅前公園</t>
    <rPh sb="0" eb="3">
      <t>ミナミナガレヤマ</t>
    </rPh>
    <rPh sb="3" eb="7">
      <t>エキマエコウエン</t>
    </rPh>
    <phoneticPr fontId="106"/>
  </si>
  <si>
    <t>MT150</t>
  </si>
  <si>
    <t>ポール立替</t>
    <rPh sb="3" eb="5">
      <t>タテカエ</t>
    </rPh>
    <phoneticPr fontId="106"/>
  </si>
  <si>
    <t>ポール立替</t>
  </si>
  <si>
    <t>既存照明
電気料金（円）</t>
    <phoneticPr fontId="106"/>
  </si>
  <si>
    <t>LED照明
電気料金（円）</t>
  </si>
  <si>
    <t>提案金額総額(税抜)</t>
    <phoneticPr fontId="106"/>
  </si>
  <si>
    <t>提案金額総額(税込)</t>
    <phoneticPr fontId="106"/>
  </si>
  <si>
    <t>電気料金
削減予定額</t>
    <rPh sb="7" eb="9">
      <t>ヨテイ</t>
    </rPh>
    <phoneticPr fontId="65"/>
  </si>
  <si>
    <t>消耗品代（想定額）</t>
    <rPh sb="0" eb="4">
      <t>ショウモウヒンダイ</t>
    </rPh>
    <rPh sb="5" eb="8">
      <t>ソウテイガク</t>
    </rPh>
    <phoneticPr fontId="65"/>
  </si>
  <si>
    <t>38-1　総合運動公園（トイレ）</t>
  </si>
  <si>
    <t>既存照明・提案LED照明リスト及び省エネ試算表</t>
    <phoneticPr fontId="106"/>
  </si>
  <si>
    <t>※施工単価には諸経費、産廃 等を含む</t>
    <phoneticPr fontId="106"/>
  </si>
  <si>
    <t>LED照明</t>
    <phoneticPr fontId="106"/>
  </si>
  <si>
    <t>別途工事費</t>
    <phoneticPr fontId="106"/>
  </si>
  <si>
    <t>提案金額</t>
    <phoneticPr fontId="106"/>
  </si>
  <si>
    <t>仮設必要箇所</t>
    <phoneticPr fontId="106"/>
  </si>
  <si>
    <t>【トイレ1】</t>
    <phoneticPr fontId="106"/>
  </si>
  <si>
    <t>-</t>
    <phoneticPr fontId="106"/>
  </si>
  <si>
    <t>人感センサー希望</t>
    <rPh sb="0" eb="2">
      <t>ジンカン</t>
    </rPh>
    <rPh sb="6" eb="8">
      <t>キボウ</t>
    </rPh>
    <phoneticPr fontId="59"/>
  </si>
  <si>
    <t>A1</t>
    <phoneticPr fontId="106"/>
  </si>
  <si>
    <t>120x1250</t>
  </si>
  <si>
    <t>SUS製</t>
  </si>
  <si>
    <t>A2</t>
    <phoneticPr fontId="106"/>
  </si>
  <si>
    <t>ミラー灯</t>
  </si>
  <si>
    <t>カバー付</t>
  </si>
  <si>
    <t>-</t>
    <phoneticPr fontId="106"/>
  </si>
  <si>
    <t>入口</t>
    <rPh sb="0" eb="2">
      <t>イリグチ</t>
    </rPh>
    <phoneticPr fontId="106"/>
  </si>
  <si>
    <t>A3</t>
    <phoneticPr fontId="106"/>
  </si>
  <si>
    <t>ダウンライト</t>
  </si>
  <si>
    <t>FDL27</t>
  </si>
  <si>
    <t>Φ150</t>
  </si>
  <si>
    <t>-</t>
    <phoneticPr fontId="106"/>
  </si>
  <si>
    <t>A2</t>
    <phoneticPr fontId="106"/>
  </si>
  <si>
    <t>A4</t>
    <phoneticPr fontId="106"/>
  </si>
  <si>
    <t>-</t>
    <phoneticPr fontId="106"/>
  </si>
  <si>
    <t>A5</t>
    <phoneticPr fontId="106"/>
  </si>
  <si>
    <t>表示灯</t>
  </si>
  <si>
    <t>FL10</t>
  </si>
  <si>
    <t>「使用中」</t>
  </si>
  <si>
    <t>天井直付</t>
  </si>
  <si>
    <t>A1</t>
    <phoneticPr fontId="106"/>
  </si>
  <si>
    <t>-</t>
    <phoneticPr fontId="106"/>
  </si>
  <si>
    <t>A2</t>
    <phoneticPr fontId="106"/>
  </si>
  <si>
    <t>【トイレ2】</t>
    <phoneticPr fontId="106"/>
  </si>
  <si>
    <t>-</t>
    <phoneticPr fontId="106"/>
  </si>
  <si>
    <t>B1</t>
    <phoneticPr fontId="106"/>
  </si>
  <si>
    <t>笠付トラフ形ベースライト</t>
  </si>
  <si>
    <t>FLR40</t>
  </si>
  <si>
    <t>W66</t>
  </si>
  <si>
    <t>B2</t>
    <phoneticPr fontId="106"/>
  </si>
  <si>
    <t>デザインブラケット灯</t>
  </si>
  <si>
    <t>IL40</t>
  </si>
  <si>
    <t>E26</t>
  </si>
  <si>
    <t>L</t>
  </si>
  <si>
    <t>B1</t>
    <phoneticPr fontId="106"/>
  </si>
  <si>
    <t>B1</t>
    <phoneticPr fontId="106"/>
  </si>
  <si>
    <t>B2</t>
    <phoneticPr fontId="106"/>
  </si>
  <si>
    <t>提案金額総額(税抜)</t>
    <phoneticPr fontId="106"/>
  </si>
  <si>
    <t>kWh/年</t>
    <phoneticPr fontId="106"/>
  </si>
  <si>
    <t>kWh/年</t>
    <phoneticPr fontId="106"/>
  </si>
  <si>
    <t>提案金額総額(税込)</t>
    <phoneticPr fontId="106"/>
  </si>
  <si>
    <t>消耗品代（想定額）</t>
    <rPh sb="0" eb="4">
      <t>ショウモウヒンダイ</t>
    </rPh>
    <rPh sb="5" eb="8">
      <t>ソウテイガク</t>
    </rPh>
    <phoneticPr fontId="105"/>
  </si>
  <si>
    <t>39-1　江戸川台七号公園（トイレ）</t>
  </si>
  <si>
    <t>既存照明・提案LED照明リスト及び省エネ試算表</t>
    <phoneticPr fontId="106"/>
  </si>
  <si>
    <t>電力量料金単価</t>
    <phoneticPr fontId="61"/>
  </si>
  <si>
    <t>※施工単価には諸経費、産廃 等を含む</t>
    <phoneticPr fontId="106"/>
  </si>
  <si>
    <t>LED照明</t>
    <phoneticPr fontId="106"/>
  </si>
  <si>
    <t>製品価格</t>
    <phoneticPr fontId="106"/>
  </si>
  <si>
    <t>器具種類</t>
    <phoneticPr fontId="106"/>
  </si>
  <si>
    <t>手洗い</t>
    <rPh sb="0" eb="2">
      <t>テアラ</t>
    </rPh>
    <phoneticPr fontId="106"/>
  </si>
  <si>
    <t>A1</t>
    <phoneticPr fontId="106"/>
  </si>
  <si>
    <t>SUS製/防雨・防湿型</t>
  </si>
  <si>
    <t>壁付</t>
  </si>
  <si>
    <t>-</t>
    <phoneticPr fontId="106"/>
  </si>
  <si>
    <t>A1</t>
    <phoneticPr fontId="106"/>
  </si>
  <si>
    <t>-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</si>
  <si>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</si>
  <si>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</si>
  <si>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</si>
  <si>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40-1　におどり公園（トイレ）</t>
  </si>
  <si>
    <t>別途工事費</t>
    <phoneticPr fontId="106"/>
  </si>
  <si>
    <t>提案金額</t>
    <phoneticPr fontId="106"/>
  </si>
  <si>
    <t>備考</t>
    <phoneticPr fontId="106"/>
  </si>
  <si>
    <t>仮設必要箇所</t>
    <phoneticPr fontId="106"/>
  </si>
  <si>
    <t>器具種類</t>
    <phoneticPr fontId="106"/>
  </si>
  <si>
    <t>-</t>
    <phoneticPr fontId="106"/>
  </si>
  <si>
    <t>トイレ</t>
    <phoneticPr fontId="106"/>
  </si>
  <si>
    <t>BR201</t>
    <phoneticPr fontId="106"/>
  </si>
  <si>
    <t>650×100想定</t>
  </si>
  <si>
    <t>アクリルカバー</t>
  </si>
  <si>
    <t>-</t>
    <phoneticPr fontId="106"/>
  </si>
  <si>
    <t>提案金額総額(税抜)</t>
    <phoneticPr fontId="106"/>
  </si>
  <si>
    <t>kWh/年</t>
    <phoneticPr fontId="106"/>
  </si>
  <si>
    <t>41-1　南流山八号公園（トイレ）</t>
  </si>
  <si>
    <t>既存照明・提案LED照明リスト及び省エネ試算表</t>
    <phoneticPr fontId="106"/>
  </si>
  <si>
    <t>LED照明</t>
    <rPh sb="3" eb="5">
      <t>ショウメイ</t>
    </rPh>
    <phoneticPr fontId="106"/>
  </si>
  <si>
    <t>提案金額</t>
    <phoneticPr fontId="106"/>
  </si>
  <si>
    <t>-</t>
    <phoneticPr fontId="106"/>
  </si>
  <si>
    <t>WC軒下</t>
    <rPh sb="2" eb="4">
      <t>ノキシタ</t>
    </rPh>
    <phoneticPr fontId="106"/>
  </si>
  <si>
    <t>自動点滅器</t>
    <rPh sb="0" eb="2">
      <t>ジドウ</t>
    </rPh>
    <rPh sb="2" eb="5">
      <t>テンメツキ</t>
    </rPh>
    <phoneticPr fontId="106"/>
  </si>
  <si>
    <t>A</t>
    <phoneticPr fontId="106"/>
  </si>
  <si>
    <t>W100</t>
  </si>
  <si>
    <t>防水型</t>
  </si>
  <si>
    <t>提案金額総額(税抜)</t>
    <phoneticPr fontId="106"/>
  </si>
  <si>
    <t>kWh/年</t>
    <phoneticPr fontId="106"/>
  </si>
  <si>
    <t>提案金額総額(税込)</t>
    <phoneticPr fontId="106"/>
  </si>
  <si>
    <t>42-1　南流山九号公園（トイレ）</t>
  </si>
  <si>
    <t>電力量料金単価</t>
    <phoneticPr fontId="61"/>
  </si>
  <si>
    <t>※施工単価には諸経費、産廃 等を含む</t>
    <phoneticPr fontId="106"/>
  </si>
  <si>
    <t>LED照明</t>
    <phoneticPr fontId="106"/>
  </si>
  <si>
    <t>別途工事費</t>
    <phoneticPr fontId="106"/>
  </si>
  <si>
    <t>備考</t>
    <phoneticPr fontId="106"/>
  </si>
  <si>
    <t>仮設必要箇所</t>
    <phoneticPr fontId="106"/>
  </si>
  <si>
    <t>稼働日数</t>
    <phoneticPr fontId="106"/>
  </si>
  <si>
    <t>器具種類</t>
    <phoneticPr fontId="106"/>
  </si>
  <si>
    <t>-</t>
    <phoneticPr fontId="106"/>
  </si>
  <si>
    <t>WC</t>
    <phoneticPr fontId="106"/>
  </si>
  <si>
    <t>A</t>
    <phoneticPr fontId="106"/>
  </si>
  <si>
    <t>WC</t>
    <phoneticPr fontId="106"/>
  </si>
  <si>
    <t>B</t>
    <phoneticPr fontId="106"/>
  </si>
  <si>
    <t>C</t>
    <phoneticPr fontId="106"/>
  </si>
  <si>
    <t>HWC</t>
    <phoneticPr fontId="106"/>
  </si>
  <si>
    <t>D</t>
    <phoneticPr fontId="106"/>
  </si>
  <si>
    <t>提案金額総額(税抜)</t>
    <phoneticPr fontId="106"/>
  </si>
  <si>
    <t>kWh/年</t>
    <phoneticPr fontId="106"/>
  </si>
  <si>
    <t>43-1　平和台一号公園（トイレ）</t>
  </si>
  <si>
    <t>電力量料金単価</t>
    <phoneticPr fontId="61"/>
  </si>
  <si>
    <t>※施工単価には諸経費、産廃 等を含む</t>
    <phoneticPr fontId="106"/>
  </si>
  <si>
    <t>LED照明</t>
    <phoneticPr fontId="106"/>
  </si>
  <si>
    <t>備考</t>
    <phoneticPr fontId="106"/>
  </si>
  <si>
    <t>器具種類</t>
    <phoneticPr fontId="106"/>
  </si>
  <si>
    <t>WC</t>
    <phoneticPr fontId="106"/>
  </si>
  <si>
    <t>650×100</t>
  </si>
  <si>
    <t>WC</t>
  </si>
  <si>
    <t>B</t>
    <phoneticPr fontId="106"/>
  </si>
  <si>
    <t>430×100</t>
  </si>
  <si>
    <t>提案金額総額(税抜)</t>
    <phoneticPr fontId="106"/>
  </si>
  <si>
    <t>44-1　南流山六号公園（トイレ）</t>
  </si>
  <si>
    <t>器具種類</t>
    <phoneticPr fontId="106"/>
  </si>
  <si>
    <t>WC</t>
    <phoneticPr fontId="106"/>
  </si>
  <si>
    <t>自動点滅器</t>
    <rPh sb="0" eb="5">
      <t>ジドウテンメツキ</t>
    </rPh>
    <phoneticPr fontId="106"/>
  </si>
  <si>
    <t>トラフ形ベースライト</t>
  </si>
  <si>
    <t>防湿・防雨型</t>
  </si>
  <si>
    <t>自動点滅器
器具破損・カバーなし</t>
    <rPh sb="0" eb="5">
      <t>ジドウテンメツキ</t>
    </rPh>
    <rPh sb="6" eb="8">
      <t>キグ</t>
    </rPh>
    <rPh sb="8" eb="10">
      <t>ハソン</t>
    </rPh>
    <phoneticPr fontId="106"/>
  </si>
  <si>
    <t>B</t>
    <phoneticPr fontId="106"/>
  </si>
  <si>
    <t>丸型シーリングライト</t>
  </si>
  <si>
    <t>FCL30/28</t>
  </si>
  <si>
    <t>Φ300</t>
  </si>
  <si>
    <t>C</t>
    <phoneticPr fontId="106"/>
  </si>
  <si>
    <t>650×105</t>
  </si>
  <si>
    <t>-</t>
    <phoneticPr fontId="106"/>
  </si>
  <si>
    <t>46-1　流山三号公園（トイレ）</t>
  </si>
  <si>
    <t>既存照明・提案LED照明リスト及び省エネ試算表</t>
    <phoneticPr fontId="106"/>
  </si>
  <si>
    <t>電力量料金単価</t>
    <phoneticPr fontId="61"/>
  </si>
  <si>
    <t>別途工事費</t>
    <phoneticPr fontId="106"/>
  </si>
  <si>
    <t>提案金額</t>
    <phoneticPr fontId="106"/>
  </si>
  <si>
    <t>仮設必要箇所</t>
    <phoneticPr fontId="106"/>
  </si>
  <si>
    <t>稼働日数</t>
    <phoneticPr fontId="106"/>
  </si>
  <si>
    <t>定額電気料金（円）</t>
    <rPh sb="0" eb="2">
      <t>テイガク</t>
    </rPh>
    <phoneticPr fontId="106"/>
  </si>
  <si>
    <t>WC</t>
    <phoneticPr fontId="106"/>
  </si>
  <si>
    <t>LED照明
定額電気料金（円）</t>
    <rPh sb="6" eb="8">
      <t>テイガク</t>
    </rPh>
    <phoneticPr fontId="106"/>
  </si>
  <si>
    <t>提案金額総額(税込)</t>
    <phoneticPr fontId="106"/>
  </si>
  <si>
    <t>定額電気料金
削減予定額</t>
    <rPh sb="0" eb="2">
      <t>テイガク</t>
    </rPh>
    <rPh sb="9" eb="11">
      <t>ヨテイ</t>
    </rPh>
    <phoneticPr fontId="105"/>
  </si>
  <si>
    <t>49-1　三輪野山近隣公園（トイレ）</t>
  </si>
  <si>
    <t>電力量料金単価</t>
    <phoneticPr fontId="61"/>
  </si>
  <si>
    <t>LED照明</t>
    <phoneticPr fontId="106"/>
  </si>
  <si>
    <t>別途工事費</t>
    <phoneticPr fontId="106"/>
  </si>
  <si>
    <t>備考</t>
    <phoneticPr fontId="106"/>
  </si>
  <si>
    <t>仮設必要箇所</t>
    <phoneticPr fontId="106"/>
  </si>
  <si>
    <t>-</t>
    <phoneticPr fontId="106"/>
  </si>
  <si>
    <t>角型ブラケット灯</t>
  </si>
  <si>
    <t>EFD15</t>
  </si>
  <si>
    <t>Φ93</t>
  </si>
  <si>
    <t>乳白ガラスカバー</t>
  </si>
  <si>
    <t>丸型ブラケット灯</t>
  </si>
  <si>
    <t>IL75</t>
  </si>
  <si>
    <t>E17</t>
  </si>
  <si>
    <t>Φ250</t>
  </si>
  <si>
    <t>乳白カバー</t>
  </si>
  <si>
    <t>N</t>
  </si>
  <si>
    <t>提案金額総額(税込)</t>
    <phoneticPr fontId="106"/>
  </si>
  <si>
    <t>50　ながれやま文学の散歩道</t>
  </si>
  <si>
    <t>提案金額</t>
    <phoneticPr fontId="106"/>
  </si>
  <si>
    <t>C1</t>
    <phoneticPr fontId="106"/>
  </si>
  <si>
    <t>密閉形器具</t>
  </si>
  <si>
    <t>L1400</t>
  </si>
  <si>
    <t>-</t>
    <phoneticPr fontId="106"/>
  </si>
  <si>
    <t>51-1　コミュニティ第一児童公園（トイレ）</t>
  </si>
  <si>
    <t>既存照明・提案LED照明リスト及び省エネ試算表</t>
    <phoneticPr fontId="106"/>
  </si>
  <si>
    <t>LED照明</t>
    <phoneticPr fontId="106"/>
  </si>
  <si>
    <t>提案金額</t>
    <phoneticPr fontId="106"/>
  </si>
  <si>
    <t>備考</t>
    <phoneticPr fontId="106"/>
  </si>
  <si>
    <t>仮設必要箇所</t>
    <phoneticPr fontId="106"/>
  </si>
  <si>
    <t>-</t>
    <phoneticPr fontId="106"/>
  </si>
  <si>
    <t>WC</t>
    <phoneticPr fontId="106"/>
  </si>
  <si>
    <t>A</t>
    <phoneticPr fontId="106"/>
  </si>
  <si>
    <t>SUS製ガード付</t>
  </si>
  <si>
    <t>B</t>
    <phoneticPr fontId="106"/>
  </si>
  <si>
    <t>90×405</t>
  </si>
  <si>
    <t>乳白アクリルカバー</t>
  </si>
  <si>
    <t>C</t>
    <phoneticPr fontId="106"/>
  </si>
  <si>
    <t>FPL13</t>
  </si>
  <si>
    <t>100×250</t>
  </si>
  <si>
    <t>防雨型</t>
  </si>
  <si>
    <t>低誘虫UVカットカバー</t>
  </si>
  <si>
    <t>提案金額総額(税抜)</t>
    <phoneticPr fontId="106"/>
  </si>
  <si>
    <t>kWh/年</t>
    <phoneticPr fontId="106"/>
  </si>
  <si>
    <t>kWh/年</t>
    <phoneticPr fontId="106"/>
  </si>
  <si>
    <t>提案金額総額(税込)</t>
    <phoneticPr fontId="106"/>
  </si>
  <si>
    <t>52-1　大堀川水辺公園（トイレ）</t>
  </si>
  <si>
    <t>男子WC</t>
    <rPh sb="0" eb="2">
      <t>ダンシ</t>
    </rPh>
    <phoneticPr fontId="106"/>
  </si>
  <si>
    <t>20W</t>
    <phoneticPr fontId="106"/>
  </si>
  <si>
    <t>120x650</t>
  </si>
  <si>
    <t>-</t>
    <phoneticPr fontId="106"/>
  </si>
  <si>
    <t>多目的WC</t>
    <rPh sb="0" eb="3">
      <t>タモクテキ</t>
    </rPh>
    <phoneticPr fontId="106"/>
  </si>
  <si>
    <t>熱線センサー付</t>
    <rPh sb="0" eb="2">
      <t>ネッセン</t>
    </rPh>
    <rPh sb="6" eb="7">
      <t>ツ</t>
    </rPh>
    <phoneticPr fontId="106"/>
  </si>
  <si>
    <t>20W</t>
    <phoneticPr fontId="106"/>
  </si>
  <si>
    <t>女子WC</t>
    <rPh sb="0" eb="2">
      <t>ジョシ</t>
    </rPh>
    <phoneticPr fontId="106"/>
  </si>
  <si>
    <t>20W</t>
    <phoneticPr fontId="106"/>
  </si>
  <si>
    <t>EE</t>
    <phoneticPr fontId="106"/>
  </si>
  <si>
    <t>点灯照度調整型</t>
  </si>
  <si>
    <t>露出・埋込両用</t>
  </si>
  <si>
    <t>AC100V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</si>
</sst>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灯&quot;"/>
    <numFmt numFmtId="201" formatCode="#,##0&quot;年間&quot;"/>
    <numFmt numFmtId="202" formatCode="0;\-0;;@"/>
    <numFmt numFmtId="203" formatCode="0.0;\-0.0;;@"/>
    <numFmt numFmtId="204" formatCode="#,##0;\-0;;@"/>
    <numFmt numFmtId="205" formatCode="#,##0.0_);[Red]\(#,##0.0\)"/>
    <numFmt numFmtId="206" formatCode="&quot;H=&quot;#.0&quot;m&quot;"/>
    <numFmt numFmtId="207" formatCode="#,##0.00_);[Red]\(#,##0.00\)"/>
    <numFmt numFmtId="208" formatCode="#,##0.00_ ;[Red]\-#,##0.00\ "/>
  </numFmts>
  <fonts count="113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u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u/>
      <sz val="10"/>
      <color indexed="12"/>
      <name val="Arial"/>
      <family val="2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charset val="23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6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3394">
    <xf numFmtId="0" fontId="0" fillId="0" borderId="0">
      <alignment vertical="center"/>
    </xf>
    <xf numFmtId="0" fontId="3" fillId="0" borderId="0"/>
    <xf numFmtId="0" fontId="3" fillId="0" borderId="0"/>
    <xf numFmtId="38" fontId="105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0" borderId="4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>
      <alignment vertical="center"/>
    </xf>
    <xf numFmtId="0" fontId="3" fillId="0" borderId="0"/>
    <xf numFmtId="0" fontId="3" fillId="0" borderId="0"/>
    <xf numFmtId="6" fontId="105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8" fillId="0" borderId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14" borderId="4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50" applyNumberFormat="0" applyFont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4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4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8" fillId="0" borderId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5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3" fillId="0" borderId="0"/>
    <xf numFmtId="0" fontId="27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177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0" fillId="0" borderId="0" applyFont="0" applyFill="0" applyBorder="0" applyAlignment="0" applyProtection="0"/>
    <xf numFmtId="0" fontId="3" fillId="0" borderId="0"/>
    <xf numFmtId="0" fontId="3" fillId="0" borderId="0"/>
    <xf numFmtId="0" fontId="22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5" fillId="0" borderId="52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50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9" borderId="4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5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8" fillId="0" borderId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7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54" fillId="0" borderId="0"/>
    <xf numFmtId="0" fontId="3" fillId="0" borderId="0"/>
    <xf numFmtId="0" fontId="74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25" borderId="0" applyNumberFormat="0" applyBorder="0" applyAlignment="0" applyProtection="0">
      <alignment vertical="center"/>
    </xf>
    <xf numFmtId="0" fontId="3" fillId="0" borderId="0"/>
    <xf numFmtId="182" fontId="4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38" fillId="0" borderId="58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6" borderId="0" applyNumberFormat="0" applyBorder="0" applyAlignment="0" applyProtection="0">
      <alignment vertical="center"/>
    </xf>
    <xf numFmtId="0" fontId="3" fillId="0" borderId="0"/>
    <xf numFmtId="0" fontId="27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14" borderId="4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65" fillId="0" borderId="0" applyFont="0" applyFill="0" applyBorder="0" applyAlignment="0" applyProtection="0">
      <alignment horizontal="right"/>
    </xf>
    <xf numFmtId="0" fontId="3" fillId="0" borderId="0"/>
    <xf numFmtId="0" fontId="78" fillId="0" borderId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65" fillId="0" borderId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3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8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55" applyNumberFormat="0" applyFill="0" applyAlignment="0" applyProtection="0">
      <alignment vertical="center"/>
    </xf>
    <xf numFmtId="0" fontId="3" fillId="0" borderId="0"/>
    <xf numFmtId="0" fontId="3" fillId="0" borderId="0"/>
    <xf numFmtId="0" fontId="46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57" fillId="0" borderId="0" applyBorder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5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0" borderId="0" applyNumberFormat="0" applyBorder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6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9" borderId="4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9" fillId="0" borderId="0" applyFont="0" applyFill="0" applyBorder="0" applyAlignment="0" applyProtection="0"/>
    <xf numFmtId="0" fontId="3" fillId="0" borderId="0"/>
    <xf numFmtId="2" fontId="38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0" borderId="0" applyNumberFormat="0" applyBorder="0" applyAlignment="0" applyProtection="0">
      <alignment vertical="center"/>
    </xf>
    <xf numFmtId="0" fontId="3" fillId="0" borderId="0"/>
    <xf numFmtId="0" fontId="27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0" fontId="5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2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56" fillId="0" borderId="0" applyFont="0" applyFill="0" applyBorder="0" applyAlignment="0" applyProtection="0">
      <alignment vertical="center"/>
    </xf>
    <xf numFmtId="0" fontId="3" fillId="0" borderId="0"/>
    <xf numFmtId="0" fontId="73" fillId="0" borderId="0">
      <alignment vertical="center"/>
    </xf>
    <xf numFmtId="0" fontId="3" fillId="0" borderId="0"/>
    <xf numFmtId="0" fontId="3" fillId="0" borderId="0"/>
    <xf numFmtId="0" fontId="3" fillId="0" borderId="0"/>
    <xf numFmtId="14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7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22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54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9" borderId="4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ont="0" applyFill="0" applyBorder="0" applyAlignment="0" applyProtection="0"/>
    <xf numFmtId="0" fontId="46" fillId="23" borderId="0" applyNumberFormat="0" applyBorder="0" applyAlignment="0" applyProtection="0">
      <alignment vertical="center"/>
    </xf>
    <xf numFmtId="0" fontId="3" fillId="0" borderId="0"/>
    <xf numFmtId="177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>
      <alignment vertical="center"/>
    </xf>
    <xf numFmtId="0" fontId="3" fillId="0" borderId="0"/>
    <xf numFmtId="0" fontId="3" fillId="0" borderId="0"/>
    <xf numFmtId="0" fontId="22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2" fontId="80" fillId="0" borderId="0" applyNumberFormat="0" applyFill="0" applyBorder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83" fillId="0" borderId="8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0" borderId="54">
      <alignment horizontal="left"/>
    </xf>
    <xf numFmtId="0" fontId="63" fillId="0" borderId="10" applyNumberFormat="0" applyBorder="0" applyAlignment="0" applyProtection="0">
      <alignment horizontal="left" vertical="top"/>
      <protection locked="0"/>
    </xf>
    <xf numFmtId="188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77" fontId="52" fillId="0" borderId="0"/>
    <xf numFmtId="177" fontId="54" fillId="0" borderId="0"/>
    <xf numFmtId="177" fontId="54" fillId="0" borderId="0"/>
    <xf numFmtId="177" fontId="54" fillId="0" borderId="0"/>
    <xf numFmtId="198" fontId="3" fillId="0" borderId="0" applyFont="0" applyFill="0" applyBorder="0" applyAlignment="0" applyProtection="0"/>
    <xf numFmtId="190" fontId="38" fillId="0" borderId="58" applyBorder="0" applyAlignment="0">
      <protection locked="0"/>
    </xf>
    <xf numFmtId="0" fontId="24" fillId="0" borderId="0"/>
    <xf numFmtId="184" fontId="3" fillId="0" borderId="0" applyFont="0" applyFill="0" applyBorder="0" applyAlignment="0" applyProtection="0"/>
    <xf numFmtId="14" fontId="71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38" fontId="49" fillId="28" borderId="0" applyNumberFormat="0" applyBorder="0" applyAlignment="0" applyProtection="0"/>
    <xf numFmtId="0" fontId="51" fillId="0" borderId="30" applyNumberFormat="0" applyAlignment="0" applyProtection="0">
      <alignment horizontal="left" vertical="center"/>
    </xf>
    <xf numFmtId="10" fontId="49" fillId="15" borderId="1" applyNumberFormat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38" fontId="35" fillId="0" borderId="0" applyFont="0" applyFill="0" applyBorder="0" applyAlignment="0" applyProtection="0"/>
    <xf numFmtId="0" fontId="105" fillId="0" borderId="0">
      <alignment vertical="center"/>
    </xf>
    <xf numFmtId="40" fontId="35" fillId="0" borderId="0" applyFont="0" applyFill="0" applyBorder="0" applyAlignment="0" applyProtection="0"/>
    <xf numFmtId="185" fontId="3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84" fillId="28" borderId="47" applyNumberFormat="0" applyAlignment="0" applyProtection="0">
      <alignment vertical="center"/>
    </xf>
    <xf numFmtId="18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4" fontId="33" fillId="0" borderId="0">
      <alignment horizontal="right"/>
    </xf>
    <xf numFmtId="15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30" borderId="0" applyNumberFormat="0" applyFont="0" applyBorder="0" applyAlignment="0" applyProtection="0"/>
    <xf numFmtId="4" fontId="85" fillId="0" borderId="0">
      <alignment horizontal="right"/>
    </xf>
    <xf numFmtId="0" fontId="86" fillId="0" borderId="0">
      <alignment horizontal="left"/>
    </xf>
    <xf numFmtId="0" fontId="87" fillId="0" borderId="0"/>
    <xf numFmtId="49" fontId="71" fillId="0" borderId="0" applyFill="0" applyBorder="0" applyAlignment="0"/>
    <xf numFmtId="179" fontId="3" fillId="0" borderId="0" applyFill="0" applyBorder="0" applyAlignment="0"/>
    <xf numFmtId="0" fontId="70" fillId="14" borderId="49" applyNumberFormat="0" applyAlignment="0" applyProtection="0">
      <alignment vertical="center"/>
    </xf>
    <xf numFmtId="196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0" fontId="3" fillId="0" borderId="0"/>
    <xf numFmtId="0" fontId="22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87" fontId="39" fillId="0" borderId="0" applyFont="0" applyFill="0" applyBorder="0" applyAlignment="0" applyProtection="0">
      <alignment vertical="top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0" borderId="0"/>
    <xf numFmtId="0" fontId="31" fillId="2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88" fillId="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/>
    <xf numFmtId="0" fontId="91" fillId="28" borderId="47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0" fontId="24" fillId="0" borderId="0" applyFont="0" applyFill="0" applyBorder="0" applyAlignment="0" applyProtection="0"/>
    <xf numFmtId="181" fontId="3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93" fillId="0" borderId="0">
      <alignment horizontal="center"/>
    </xf>
    <xf numFmtId="0" fontId="94" fillId="4" borderId="0" applyNumberFormat="0" applyBorder="0" applyAlignment="0" applyProtection="0">
      <alignment vertical="center"/>
    </xf>
    <xf numFmtId="0" fontId="95" fillId="0" borderId="5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/>
    <xf numFmtId="0" fontId="63" fillId="0" borderId="0" applyNumberFormat="0" applyFont="0" applyFill="0" applyBorder="0">
      <alignment horizontal="left" vertical="top" wrapText="1"/>
    </xf>
    <xf numFmtId="3" fontId="63" fillId="0" borderId="0">
      <alignment vertical="center"/>
      <protection locked="0"/>
    </xf>
    <xf numFmtId="0" fontId="98" fillId="25" borderId="0" applyNumberFormat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176" fontId="38" fillId="0" borderId="0"/>
    <xf numFmtId="0" fontId="97" fillId="15" borderId="50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105" fillId="0" borderId="0">
      <alignment vertical="center"/>
    </xf>
    <xf numFmtId="0" fontId="73" fillId="0" borderId="0">
      <alignment vertical="center"/>
    </xf>
    <xf numFmtId="0" fontId="56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5" fillId="0" borderId="0">
      <alignment vertical="center"/>
    </xf>
    <xf numFmtId="0" fontId="3" fillId="0" borderId="0"/>
    <xf numFmtId="0" fontId="3" fillId="0" borderId="0">
      <alignment vertical="center"/>
    </xf>
    <xf numFmtId="0" fontId="105" fillId="0" borderId="0">
      <alignment vertical="center"/>
    </xf>
    <xf numFmtId="0" fontId="73" fillId="0" borderId="0">
      <alignment vertical="center"/>
    </xf>
    <xf numFmtId="0" fontId="99" fillId="0" borderId="48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00" fillId="0" borderId="0"/>
    <xf numFmtId="0" fontId="101" fillId="28" borderId="57" applyNumberFormat="0" applyAlignment="0" applyProtection="0">
      <alignment vertical="center"/>
    </xf>
    <xf numFmtId="0" fontId="102" fillId="0" borderId="53" applyNumberFormat="0" applyFill="0" applyAlignment="0" applyProtection="0">
      <alignment vertical="center"/>
    </xf>
    <xf numFmtId="0" fontId="103" fillId="0" borderId="48" applyNumberFormat="0" applyFill="0" applyAlignment="0" applyProtection="0">
      <alignment vertical="center"/>
    </xf>
    <xf numFmtId="0" fontId="40" fillId="0" borderId="0"/>
    <xf numFmtId="0" fontId="31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4" fillId="0" borderId="56" applyNumberFormat="0" applyFill="0" applyAlignment="0" applyProtection="0">
      <alignment vertical="center"/>
    </xf>
    <xf numFmtId="0" fontId="79" fillId="0" borderId="51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0" borderId="0"/>
    <xf numFmtId="0" fontId="66" fillId="0" borderId="0" applyNumberFormat="0" applyFill="0" applyBorder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68" fillId="28" borderId="57" applyNumberForma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10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5" fillId="0" borderId="0">
      <alignment vertical="center"/>
    </xf>
    <xf numFmtId="6" fontId="105" fillId="0" borderId="0" applyFont="0" applyFill="0" applyBorder="0" applyAlignment="0" applyProtection="0">
      <alignment vertical="center"/>
    </xf>
    <xf numFmtId="0" fontId="3" fillId="15" borderId="88" applyNumberFormat="0" applyFont="0" applyAlignment="0" applyProtection="0">
      <alignment vertical="center"/>
    </xf>
    <xf numFmtId="0" fontId="21" fillId="9" borderId="87" applyNumberFormat="0" applyAlignment="0" applyProtection="0">
      <alignment vertical="center"/>
    </xf>
    <xf numFmtId="0" fontId="3" fillId="15" borderId="88" applyNumberFormat="0" applyFont="0" applyAlignment="0" applyProtection="0">
      <alignment vertical="center"/>
    </xf>
    <xf numFmtId="0" fontId="60" fillId="9" borderId="87" applyNumberFormat="0" applyAlignment="0" applyProtection="0">
      <alignment vertical="center"/>
    </xf>
    <xf numFmtId="0" fontId="55" fillId="0" borderId="90" applyNumberFormat="0" applyFill="0" applyAlignment="0" applyProtection="0">
      <alignment vertical="center"/>
    </xf>
    <xf numFmtId="0" fontId="37" fillId="0" borderId="89" applyNumberFormat="0" applyFill="0" applyAlignment="0" applyProtection="0">
      <alignment vertical="center"/>
    </xf>
    <xf numFmtId="0" fontId="21" fillId="9" borderId="87" applyNumberFormat="0" applyAlignment="0" applyProtection="0">
      <alignment vertical="center"/>
    </xf>
    <xf numFmtId="0" fontId="59" fillId="9" borderId="87" applyNumberFormat="0" applyAlignment="0" applyProtection="0">
      <alignment vertical="center"/>
    </xf>
    <xf numFmtId="0" fontId="84" fillId="28" borderId="87" applyNumberFormat="0" applyAlignment="0" applyProtection="0">
      <alignment vertical="center"/>
    </xf>
    <xf numFmtId="0" fontId="91" fillId="28" borderId="87" applyNumberFormat="0" applyAlignment="0" applyProtection="0">
      <alignment vertical="center"/>
    </xf>
    <xf numFmtId="0" fontId="95" fillId="0" borderId="90" applyNumberFormat="0" applyFill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97" fillId="15" borderId="88" applyNumberFormat="0" applyFont="0" applyAlignment="0" applyProtection="0">
      <alignment vertical="center"/>
    </xf>
    <xf numFmtId="0" fontId="101" fillId="28" borderId="91" applyNumberFormat="0" applyAlignment="0" applyProtection="0">
      <alignment vertical="center"/>
    </xf>
    <xf numFmtId="0" fontId="79" fillId="0" borderId="89" applyNumberFormat="0" applyFill="0" applyAlignment="0" applyProtection="0">
      <alignment vertical="center"/>
    </xf>
    <xf numFmtId="0" fontId="62" fillId="0" borderId="90" applyNumberFormat="0" applyFill="0" applyAlignment="0" applyProtection="0">
      <alignment vertical="center"/>
    </xf>
    <xf numFmtId="0" fontId="67" fillId="28" borderId="87" applyNumberFormat="0" applyAlignment="0" applyProtection="0">
      <alignment vertical="center"/>
    </xf>
    <xf numFmtId="0" fontId="68" fillId="28" borderId="91" applyNumberFormat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195" fontId="4" fillId="0" borderId="0" xfId="0" applyNumberFormat="1" applyFont="1" applyAlignment="1">
      <alignment horizontal="center" vertical="center"/>
    </xf>
    <xf numFmtId="195" fontId="5" fillId="0" borderId="0" xfId="0" applyNumberFormat="1" applyFont="1" applyAlignment="1">
      <alignment horizontal="center" vertical="center"/>
    </xf>
    <xf numFmtId="195" fontId="5" fillId="0" borderId="0" xfId="0" applyNumberFormat="1" applyFont="1" applyAlignment="1">
      <alignment horizontal="left" vertical="center"/>
    </xf>
    <xf numFmtId="195" fontId="6" fillId="0" borderId="0" xfId="0" applyNumberFormat="1" applyFont="1" applyAlignment="1">
      <alignment horizontal="left" vertical="center"/>
    </xf>
    <xf numFmtId="195" fontId="5" fillId="0" borderId="0" xfId="0" applyNumberFormat="1" applyFont="1" applyFill="1" applyAlignment="1">
      <alignment horizontal="center" vertical="center"/>
    </xf>
    <xf numFmtId="195" fontId="7" fillId="0" borderId="0" xfId="0" applyNumberFormat="1" applyFont="1" applyAlignment="1">
      <alignment vertical="center"/>
    </xf>
    <xf numFmtId="195" fontId="8" fillId="0" borderId="0" xfId="0" applyNumberFormat="1" applyFont="1" applyAlignment="1">
      <alignment vertical="center"/>
    </xf>
    <xf numFmtId="195" fontId="9" fillId="0" borderId="0" xfId="0" applyNumberFormat="1" applyFont="1" applyAlignment="1">
      <alignment horizontal="center" vertical="center"/>
    </xf>
    <xf numFmtId="195" fontId="10" fillId="0" borderId="0" xfId="0" applyNumberFormat="1" applyFont="1">
      <alignment vertical="center"/>
    </xf>
    <xf numFmtId="195" fontId="5" fillId="0" borderId="0" xfId="0" applyNumberFormat="1" applyFont="1" applyAlignment="1">
      <alignment vertical="center" wrapText="1"/>
    </xf>
    <xf numFmtId="195" fontId="5" fillId="0" borderId="16" xfId="0" applyNumberFormat="1" applyFont="1" applyBorder="1" applyAlignment="1">
      <alignment horizontal="left" vertical="center"/>
    </xf>
    <xf numFmtId="195" fontId="5" fillId="0" borderId="17" xfId="0" applyNumberFormat="1" applyFont="1" applyBorder="1" applyAlignment="1">
      <alignment horizontal="center" vertical="center"/>
    </xf>
    <xf numFmtId="195" fontId="5" fillId="0" borderId="7" xfId="0" applyNumberFormat="1" applyFont="1" applyBorder="1" applyAlignment="1">
      <alignment horizontal="center" vertical="center"/>
    </xf>
    <xf numFmtId="195" fontId="5" fillId="0" borderId="27" xfId="0" applyNumberFormat="1" applyFont="1" applyBorder="1" applyAlignment="1">
      <alignment horizontal="left" vertical="center"/>
    </xf>
    <xf numFmtId="195" fontId="5" fillId="0" borderId="28" xfId="0" applyNumberFormat="1" applyFont="1" applyBorder="1" applyAlignment="1">
      <alignment horizontal="center" vertical="center"/>
    </xf>
    <xf numFmtId="195" fontId="5" fillId="0" borderId="20" xfId="0" applyNumberFormat="1" applyFont="1" applyBorder="1" applyAlignment="1">
      <alignment horizontal="center" vertical="center"/>
    </xf>
    <xf numFmtId="195" fontId="5" fillId="0" borderId="18" xfId="0" applyNumberFormat="1" applyFont="1" applyBorder="1" applyAlignment="1">
      <alignment horizontal="left" vertical="center"/>
    </xf>
    <xf numFmtId="195" fontId="5" fillId="0" borderId="19" xfId="0" applyNumberFormat="1" applyFont="1" applyBorder="1" applyAlignment="1">
      <alignment horizontal="center" vertical="center"/>
    </xf>
    <xf numFmtId="195" fontId="5" fillId="0" borderId="29" xfId="0" applyNumberFormat="1" applyFont="1" applyBorder="1" applyAlignment="1">
      <alignment horizontal="center" vertical="center"/>
    </xf>
    <xf numFmtId="195" fontId="5" fillId="0" borderId="6" xfId="0" applyNumberFormat="1" applyFont="1" applyBorder="1">
      <alignment vertical="center"/>
    </xf>
    <xf numFmtId="195" fontId="5" fillId="0" borderId="0" xfId="0" applyNumberFormat="1" applyFont="1" applyBorder="1" applyAlignment="1">
      <alignment vertical="center" wrapText="1"/>
    </xf>
    <xf numFmtId="195" fontId="5" fillId="0" borderId="1" xfId="0" applyNumberFormat="1" applyFont="1" applyBorder="1" applyAlignment="1">
      <alignment horizontal="center" vertical="center"/>
    </xf>
    <xf numFmtId="195" fontId="5" fillId="0" borderId="22" xfId="0" applyNumberFormat="1" applyFont="1" applyBorder="1" applyAlignment="1">
      <alignment horizontal="center" vertical="center"/>
    </xf>
    <xf numFmtId="195" fontId="5" fillId="0" borderId="36" xfId="0" applyNumberFormat="1" applyFont="1" applyBorder="1" applyAlignment="1">
      <alignment horizontal="center" vertical="center"/>
    </xf>
    <xf numFmtId="195" fontId="5" fillId="0" borderId="31" xfId="0" applyNumberFormat="1" applyFont="1" applyBorder="1" applyAlignment="1">
      <alignment horizontal="center" vertical="center"/>
    </xf>
    <xf numFmtId="195" fontId="5" fillId="0" borderId="23" xfId="0" applyNumberFormat="1" applyFont="1" applyBorder="1" applyAlignment="1">
      <alignment horizontal="center" vertical="center"/>
    </xf>
    <xf numFmtId="195" fontId="11" fillId="0" borderId="6" xfId="0" applyNumberFormat="1" applyFont="1" applyBorder="1" applyAlignment="1">
      <alignment horizontal="center" vertical="center"/>
    </xf>
    <xf numFmtId="195" fontId="5" fillId="0" borderId="15" xfId="0" applyNumberFormat="1" applyFont="1" applyBorder="1" applyAlignment="1">
      <alignment horizontal="center" vertical="center"/>
    </xf>
    <xf numFmtId="195" fontId="5" fillId="8" borderId="24" xfId="0" applyNumberFormat="1" applyFont="1" applyFill="1" applyBorder="1" applyAlignment="1">
      <alignment horizontal="center" vertical="center"/>
    </xf>
    <xf numFmtId="195" fontId="5" fillId="0" borderId="0" xfId="0" applyNumberFormat="1" applyFont="1" applyAlignment="1">
      <alignment horizontal="right" vertical="center"/>
    </xf>
    <xf numFmtId="6" fontId="11" fillId="0" borderId="0" xfId="20" applyFont="1" applyAlignment="1">
      <alignment horizontal="center" vertical="center"/>
    </xf>
    <xf numFmtId="195" fontId="5" fillId="8" borderId="26" xfId="0" applyNumberFormat="1" applyFont="1" applyFill="1" applyBorder="1" applyAlignment="1">
      <alignment horizontal="center" vertical="center"/>
    </xf>
    <xf numFmtId="195" fontId="5" fillId="8" borderId="33" xfId="0" applyNumberFormat="1" applyFont="1" applyFill="1" applyBorder="1" applyAlignment="1">
      <alignment horizontal="center" vertical="center"/>
    </xf>
    <xf numFmtId="195" fontId="5" fillId="0" borderId="16" xfId="0" applyNumberFormat="1" applyFont="1" applyBorder="1" applyAlignment="1">
      <alignment horizontal="center" vertical="center"/>
    </xf>
    <xf numFmtId="195" fontId="5" fillId="0" borderId="27" xfId="0" applyNumberFormat="1" applyFont="1" applyBorder="1" applyAlignment="1">
      <alignment horizontal="center" vertical="center"/>
    </xf>
    <xf numFmtId="195" fontId="5" fillId="0" borderId="25" xfId="0" applyNumberFormat="1" applyFont="1" applyBorder="1" applyAlignment="1">
      <alignment horizontal="center" vertical="center"/>
    </xf>
    <xf numFmtId="195" fontId="5" fillId="0" borderId="18" xfId="0" applyNumberFormat="1" applyFont="1" applyBorder="1" applyAlignment="1">
      <alignment horizontal="center" vertical="center"/>
    </xf>
    <xf numFmtId="195" fontId="4" fillId="0" borderId="0" xfId="0" applyNumberFormat="1" applyFont="1" applyAlignment="1">
      <alignment horizontal="left" vertical="center"/>
    </xf>
    <xf numFmtId="195" fontId="13" fillId="0" borderId="0" xfId="0" applyNumberFormat="1" applyFont="1" applyAlignment="1">
      <alignment horizontal="left" vertical="center"/>
    </xf>
    <xf numFmtId="186" fontId="14" fillId="0" borderId="0" xfId="20" applyNumberFormat="1" applyFont="1" applyAlignment="1">
      <alignment horizontal="center" vertical="center"/>
    </xf>
    <xf numFmtId="195" fontId="15" fillId="0" borderId="0" xfId="0" applyNumberFormat="1" applyFont="1" applyAlignment="1">
      <alignment horizontal="center" vertical="center"/>
    </xf>
    <xf numFmtId="6" fontId="14" fillId="0" borderId="45" xfId="20" applyFont="1" applyBorder="1" applyAlignment="1">
      <alignment horizontal="center" vertical="center"/>
    </xf>
    <xf numFmtId="6" fontId="14" fillId="0" borderId="0" xfId="20" applyFont="1" applyAlignment="1">
      <alignment horizontal="center" vertical="center"/>
    </xf>
    <xf numFmtId="6" fontId="16" fillId="0" borderId="0" xfId="20" applyFont="1" applyAlignment="1">
      <alignment horizontal="center" vertical="center"/>
    </xf>
    <xf numFmtId="6" fontId="14" fillId="0" borderId="0" xfId="20" applyFont="1" applyBorder="1" applyAlignment="1">
      <alignment horizontal="center" vertical="center"/>
    </xf>
    <xf numFmtId="6" fontId="14" fillId="0" borderId="0" xfId="20" applyFont="1" applyAlignment="1">
      <alignment horizontal="right" vertical="center"/>
    </xf>
    <xf numFmtId="6" fontId="17" fillId="0" borderId="0" xfId="20" applyFont="1" applyAlignment="1">
      <alignment horizontal="center" vertical="center"/>
    </xf>
    <xf numFmtId="195" fontId="18" fillId="0" borderId="0" xfId="0" applyNumberFormat="1" applyFont="1">
      <alignment vertical="center"/>
    </xf>
    <xf numFmtId="6" fontId="14" fillId="0" borderId="0" xfId="20" applyFont="1" applyBorder="1" applyAlignment="1">
      <alignment horizontal="right" vertical="center"/>
    </xf>
    <xf numFmtId="195" fontId="15" fillId="0" borderId="0" xfId="0" applyNumberFormat="1" applyFont="1" applyBorder="1" applyAlignment="1">
      <alignment horizontal="center" vertical="center"/>
    </xf>
    <xf numFmtId="195" fontId="5" fillId="0" borderId="0" xfId="0" applyNumberFormat="1" applyFont="1" applyBorder="1" applyAlignment="1">
      <alignment horizontal="center" vertical="center"/>
    </xf>
    <xf numFmtId="195" fontId="5" fillId="7" borderId="2" xfId="0" applyNumberFormat="1" applyFont="1" applyFill="1" applyBorder="1" applyAlignment="1">
      <alignment horizontal="center" vertical="center"/>
    </xf>
    <xf numFmtId="195" fontId="12" fillId="8" borderId="11" xfId="0" applyNumberFormat="1" applyFont="1" applyFill="1" applyBorder="1" applyAlignment="1">
      <alignment horizontal="center" vertical="center" wrapText="1"/>
    </xf>
    <xf numFmtId="195" fontId="5" fillId="5" borderId="59" xfId="0" applyNumberFormat="1" applyFont="1" applyFill="1" applyBorder="1" applyAlignment="1">
      <alignment horizontal="center" vertical="center"/>
    </xf>
    <xf numFmtId="195" fontId="5" fillId="0" borderId="59" xfId="0" applyNumberFormat="1" applyFont="1" applyBorder="1" applyAlignment="1">
      <alignment horizontal="center" vertical="center"/>
    </xf>
    <xf numFmtId="200" fontId="5" fillId="0" borderId="28" xfId="0" applyNumberFormat="1" applyFont="1" applyBorder="1" applyAlignment="1">
      <alignment horizontal="center" vertical="center"/>
    </xf>
    <xf numFmtId="200" fontId="5" fillId="0" borderId="1" xfId="0" applyNumberFormat="1" applyFont="1" applyBorder="1" applyAlignment="1">
      <alignment horizontal="center" vertical="center"/>
    </xf>
    <xf numFmtId="200" fontId="5" fillId="0" borderId="19" xfId="0" applyNumberFormat="1" applyFont="1" applyBorder="1" applyAlignment="1">
      <alignment horizontal="center" vertical="center"/>
    </xf>
    <xf numFmtId="195" fontId="20" fillId="5" borderId="11" xfId="0" applyNumberFormat="1" applyFont="1" applyFill="1" applyBorder="1" applyAlignment="1">
      <alignment horizontal="center" vertical="center" wrapText="1"/>
    </xf>
    <xf numFmtId="195" fontId="20" fillId="5" borderId="14" xfId="0" applyNumberFormat="1" applyFont="1" applyFill="1" applyBorder="1" applyAlignment="1">
      <alignment horizontal="center" vertical="center"/>
    </xf>
    <xf numFmtId="201" fontId="20" fillId="5" borderId="14" xfId="0" applyNumberFormat="1" applyFont="1" applyFill="1" applyBorder="1" applyAlignment="1">
      <alignment horizontal="center" vertical="center"/>
    </xf>
    <xf numFmtId="195" fontId="20" fillId="31" borderId="12" xfId="0" applyNumberFormat="1" applyFont="1" applyFill="1" applyBorder="1" applyAlignment="1">
      <alignment horizontal="center" vertical="center" wrapText="1"/>
    </xf>
    <xf numFmtId="201" fontId="20" fillId="31" borderId="14" xfId="0" applyNumberFormat="1" applyFont="1" applyFill="1" applyBorder="1" applyAlignment="1">
      <alignment horizontal="center" vertical="center"/>
    </xf>
    <xf numFmtId="6" fontId="108" fillId="0" borderId="62" xfId="20" applyFont="1" applyBorder="1" applyAlignment="1">
      <alignment horizontal="center" vertical="center"/>
    </xf>
    <xf numFmtId="195" fontId="109" fillId="0" borderId="0" xfId="0" applyNumberFormat="1" applyFont="1" applyAlignment="1">
      <alignment vertical="center"/>
    </xf>
    <xf numFmtId="195" fontId="0" fillId="2" borderId="9" xfId="0" applyNumberFormat="1" applyFont="1" applyFill="1" applyBorder="1" applyAlignment="1">
      <alignment horizontal="centerContinuous" vertical="center"/>
    </xf>
    <xf numFmtId="195" fontId="5" fillId="6" borderId="61" xfId="0" applyNumberFormat="1" applyFont="1" applyFill="1" applyBorder="1" applyAlignment="1">
      <alignment horizontal="center" vertical="center"/>
    </xf>
    <xf numFmtId="195" fontId="5" fillId="6" borderId="60" xfId="0" applyNumberFormat="1" applyFont="1" applyFill="1" applyBorder="1" applyAlignment="1">
      <alignment horizontal="center" vertical="center"/>
    </xf>
    <xf numFmtId="195" fontId="5" fillId="5" borderId="66" xfId="0" applyNumberFormat="1" applyFont="1" applyFill="1" applyBorder="1" applyAlignment="1">
      <alignment horizontal="center" vertical="center"/>
    </xf>
    <xf numFmtId="195" fontId="5" fillId="5" borderId="61" xfId="0" applyNumberFormat="1" applyFont="1" applyFill="1" applyBorder="1" applyAlignment="1">
      <alignment horizontal="center" vertical="center"/>
    </xf>
    <xf numFmtId="201" fontId="5" fillId="5" borderId="60" xfId="0" applyNumberFormat="1" applyFont="1" applyFill="1" applyBorder="1" applyAlignment="1">
      <alignment horizontal="center" vertical="center"/>
    </xf>
    <xf numFmtId="195" fontId="5" fillId="7" borderId="61" xfId="0" applyNumberFormat="1" applyFont="1" applyFill="1" applyBorder="1" applyAlignment="1">
      <alignment horizontal="center" vertical="center"/>
    </xf>
    <xf numFmtId="195" fontId="5" fillId="8" borderId="61" xfId="0" applyNumberFormat="1" applyFont="1" applyFill="1" applyBorder="1" applyAlignment="1">
      <alignment horizontal="center" vertical="center"/>
    </xf>
    <xf numFmtId="195" fontId="5" fillId="8" borderId="63" xfId="0" applyNumberFormat="1" applyFont="1" applyFill="1" applyBorder="1" applyAlignment="1">
      <alignment horizontal="center" vertical="center"/>
    </xf>
    <xf numFmtId="195" fontId="5" fillId="8" borderId="60" xfId="0" applyNumberFormat="1" applyFont="1" applyFill="1" applyBorder="1" applyAlignment="1">
      <alignment horizontal="center" vertical="center"/>
    </xf>
    <xf numFmtId="195" fontId="5" fillId="6" borderId="17" xfId="0" applyNumberFormat="1" applyFont="1" applyFill="1" applyBorder="1" applyAlignment="1">
      <alignment horizontal="center" vertical="center" shrinkToFit="1"/>
    </xf>
    <xf numFmtId="195" fontId="5" fillId="6" borderId="22" xfId="0" applyNumberFormat="1" applyFont="1" applyFill="1" applyBorder="1" applyAlignment="1">
      <alignment horizontal="center" vertical="center" shrinkToFit="1"/>
    </xf>
    <xf numFmtId="195" fontId="5" fillId="5" borderId="59" xfId="0" applyNumberFormat="1" applyFont="1" applyFill="1" applyBorder="1" applyAlignment="1">
      <alignment horizontal="center" vertical="center" shrinkToFit="1"/>
    </xf>
    <xf numFmtId="202" fontId="5" fillId="0" borderId="17" xfId="0" applyNumberFormat="1" applyFont="1" applyBorder="1" applyAlignment="1">
      <alignment horizontal="center" vertical="center"/>
    </xf>
    <xf numFmtId="202" fontId="5" fillId="0" borderId="1" xfId="0" applyNumberFormat="1" applyFont="1" applyBorder="1" applyAlignment="1">
      <alignment horizontal="center" vertical="center"/>
    </xf>
    <xf numFmtId="195" fontId="6" fillId="0" borderId="0" xfId="0" applyNumberFormat="1" applyFont="1" applyAlignment="1">
      <alignment horizontal="center" vertical="center"/>
    </xf>
    <xf numFmtId="195" fontId="13" fillId="0" borderId="0" xfId="0" applyNumberFormat="1" applyFont="1" applyAlignment="1">
      <alignment horizontal="center" vertical="center"/>
    </xf>
    <xf numFmtId="195" fontId="5" fillId="0" borderId="24" xfId="0" applyNumberFormat="1" applyFont="1" applyBorder="1" applyAlignment="1">
      <alignment horizontal="center" vertical="center"/>
    </xf>
    <xf numFmtId="195" fontId="105" fillId="2" borderId="9" xfId="0" applyNumberFormat="1" applyFont="1" applyFill="1" applyBorder="1" applyAlignment="1">
      <alignment horizontal="centerContinuous" vertical="center"/>
    </xf>
    <xf numFmtId="6" fontId="108" fillId="0" borderId="45" xfId="20" applyFont="1" applyBorder="1" applyAlignment="1">
      <alignment horizontal="center" vertical="center"/>
    </xf>
    <xf numFmtId="38" fontId="107" fillId="0" borderId="0" xfId="3" applyFont="1" applyBorder="1" applyAlignment="1">
      <alignment horizontal="center" vertical="center"/>
    </xf>
    <xf numFmtId="6" fontId="107" fillId="0" borderId="0" xfId="20" applyFont="1" applyBorder="1" applyAlignment="1">
      <alignment horizontal="center" vertical="center"/>
    </xf>
    <xf numFmtId="201" fontId="105" fillId="0" borderId="0" xfId="0" applyNumberFormat="1" applyFont="1" applyFill="1" applyBorder="1" applyAlignment="1">
      <alignment horizontal="center" vertical="center"/>
    </xf>
    <xf numFmtId="8" fontId="105" fillId="0" borderId="0" xfId="20" applyNumberFormat="1" applyFont="1" applyFill="1" applyBorder="1" applyAlignment="1">
      <alignment horizontal="center" vertical="center"/>
    </xf>
    <xf numFmtId="6" fontId="105" fillId="0" borderId="0" xfId="20" applyNumberFormat="1" applyFont="1" applyFill="1" applyBorder="1" applyAlignment="1">
      <alignment horizontal="center" vertical="center"/>
    </xf>
    <xf numFmtId="195" fontId="7" fillId="0" borderId="0" xfId="0" applyNumberFormat="1" applyFont="1" applyFill="1" applyAlignment="1">
      <alignment vertical="center"/>
    </xf>
    <xf numFmtId="195" fontId="6" fillId="0" borderId="0" xfId="0" applyNumberFormat="1" applyFont="1" applyFill="1" applyAlignment="1">
      <alignment horizontal="left" vertical="center"/>
    </xf>
    <xf numFmtId="202" fontId="5" fillId="0" borderId="17" xfId="0" applyNumberFormat="1" applyFont="1" applyBorder="1" applyAlignment="1">
      <alignment horizontal="left" vertical="center" wrapText="1"/>
    </xf>
    <xf numFmtId="202" fontId="5" fillId="0" borderId="28" xfId="0" applyNumberFormat="1" applyFont="1" applyBorder="1" applyAlignment="1">
      <alignment horizontal="left" vertical="center" wrapText="1"/>
    </xf>
    <xf numFmtId="202" fontId="6" fillId="0" borderId="70" xfId="0" applyNumberFormat="1" applyFont="1" applyBorder="1" applyAlignment="1">
      <alignment horizontal="left" vertical="center" wrapText="1"/>
    </xf>
    <xf numFmtId="195" fontId="108" fillId="0" borderId="45" xfId="3" applyNumberFormat="1" applyFont="1" applyBorder="1" applyAlignment="1">
      <alignment horizontal="center" vertical="center"/>
    </xf>
    <xf numFmtId="38" fontId="108" fillId="0" borderId="46" xfId="3" applyNumberFormat="1" applyFont="1" applyBorder="1" applyAlignment="1">
      <alignment horizontal="center" vertical="center"/>
    </xf>
    <xf numFmtId="202" fontId="5" fillId="0" borderId="24" xfId="0" applyNumberFormat="1" applyFont="1" applyBorder="1" applyAlignment="1">
      <alignment horizontal="center" vertical="center"/>
    </xf>
    <xf numFmtId="49" fontId="5" fillId="5" borderId="16" xfId="0" applyNumberFormat="1" applyFont="1" applyFill="1" applyBorder="1" applyAlignment="1">
      <alignment horizontal="center" vertical="center"/>
    </xf>
    <xf numFmtId="49" fontId="5" fillId="5" borderId="27" xfId="0" applyNumberFormat="1" applyFont="1" applyFill="1" applyBorder="1" applyAlignment="1">
      <alignment horizontal="center" vertical="center"/>
    </xf>
    <xf numFmtId="49" fontId="5" fillId="5" borderId="18" xfId="0" applyNumberFormat="1" applyFont="1" applyFill="1" applyBorder="1" applyAlignment="1">
      <alignment horizontal="center" vertical="center"/>
    </xf>
    <xf numFmtId="202" fontId="5" fillId="0" borderId="17" xfId="0" applyNumberFormat="1" applyFont="1" applyBorder="1" applyAlignment="1">
      <alignment horizontal="center" vertical="center" shrinkToFit="1"/>
    </xf>
    <xf numFmtId="202" fontId="5" fillId="0" borderId="28" xfId="0" applyNumberFormat="1" applyFont="1" applyBorder="1" applyAlignment="1">
      <alignment horizontal="center" vertical="center" shrinkToFit="1"/>
    </xf>
    <xf numFmtId="202" fontId="5" fillId="0" borderId="1" xfId="0" applyNumberFormat="1" applyFont="1" applyBorder="1" applyAlignment="1">
      <alignment horizontal="center" vertical="center" shrinkToFit="1"/>
    </xf>
    <xf numFmtId="202" fontId="5" fillId="0" borderId="19" xfId="0" applyNumberFormat="1" applyFont="1" applyBorder="1" applyAlignment="1">
      <alignment horizontal="center" vertical="center" shrinkToFit="1"/>
    </xf>
    <xf numFmtId="203" fontId="5" fillId="0" borderId="17" xfId="0" applyNumberFormat="1" applyFont="1" applyBorder="1" applyAlignment="1">
      <alignment horizontal="center" vertical="center"/>
    </xf>
    <xf numFmtId="203" fontId="5" fillId="0" borderId="28" xfId="0" applyNumberFormat="1" applyFont="1" applyBorder="1" applyAlignment="1">
      <alignment horizontal="center" vertical="center"/>
    </xf>
    <xf numFmtId="203" fontId="5" fillId="0" borderId="1" xfId="0" applyNumberFormat="1" applyFont="1" applyBorder="1" applyAlignment="1">
      <alignment horizontal="center" vertical="center"/>
    </xf>
    <xf numFmtId="203" fontId="5" fillId="0" borderId="19" xfId="0" applyNumberFormat="1" applyFont="1" applyBorder="1" applyAlignment="1">
      <alignment horizontal="center" vertical="center"/>
    </xf>
    <xf numFmtId="202" fontId="5" fillId="0" borderId="71" xfId="0" applyNumberFormat="1" applyFont="1" applyBorder="1" applyAlignment="1">
      <alignment horizontal="center" vertical="center" shrinkToFit="1"/>
    </xf>
    <xf numFmtId="195" fontId="5" fillId="0" borderId="17" xfId="0" applyNumberFormat="1" applyFont="1" applyBorder="1" applyAlignment="1">
      <alignment horizontal="left" vertical="center" shrinkToFit="1"/>
    </xf>
    <xf numFmtId="195" fontId="5" fillId="0" borderId="28" xfId="0" applyNumberFormat="1" applyFont="1" applyBorder="1" applyAlignment="1">
      <alignment horizontal="left" vertical="center" shrinkToFit="1"/>
    </xf>
    <xf numFmtId="195" fontId="5" fillId="0" borderId="19" xfId="0" applyNumberFormat="1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195" fontId="6" fillId="0" borderId="19" xfId="0" applyNumberFormat="1" applyFont="1" applyBorder="1" applyAlignment="1">
      <alignment horizontal="left" vertical="center" shrinkToFit="1"/>
    </xf>
    <xf numFmtId="195" fontId="6" fillId="6" borderId="17" xfId="0" applyNumberFormat="1" applyFont="1" applyFill="1" applyBorder="1" applyAlignment="1">
      <alignment horizontal="centerContinuous" vertical="center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71" xfId="0" applyNumberFormat="1" applyFont="1" applyBorder="1" applyAlignment="1">
      <alignment horizontal="center" vertical="center" wrapText="1"/>
    </xf>
    <xf numFmtId="195" fontId="6" fillId="0" borderId="0" xfId="0" applyNumberFormat="1" applyFont="1" applyBorder="1" applyAlignment="1">
      <alignment horizontal="center" vertical="center"/>
    </xf>
    <xf numFmtId="202" fontId="6" fillId="0" borderId="74" xfId="20" applyNumberFormat="1" applyFont="1" applyBorder="1" applyAlignment="1">
      <alignment horizontal="center" vertical="center"/>
    </xf>
    <xf numFmtId="202" fontId="6" fillId="0" borderId="68" xfId="0" applyNumberFormat="1" applyFont="1" applyBorder="1" applyAlignment="1">
      <alignment horizontal="center" vertical="center"/>
    </xf>
    <xf numFmtId="202" fontId="6" fillId="0" borderId="73" xfId="0" applyNumberFormat="1" applyFont="1" applyBorder="1" applyAlignment="1">
      <alignment horizontal="center" vertical="center"/>
    </xf>
    <xf numFmtId="195" fontId="5" fillId="7" borderId="17" xfId="0" applyNumberFormat="1" applyFont="1" applyFill="1" applyBorder="1" applyAlignment="1">
      <alignment horizontal="center" vertical="center"/>
    </xf>
    <xf numFmtId="195" fontId="5" fillId="7" borderId="71" xfId="0" applyNumberFormat="1" applyFont="1" applyFill="1" applyBorder="1" applyAlignment="1">
      <alignment horizontal="center" vertical="center"/>
    </xf>
    <xf numFmtId="205" fontId="5" fillId="0" borderId="17" xfId="0" applyNumberFormat="1" applyFont="1" applyBorder="1" applyAlignment="1">
      <alignment horizontal="center" vertical="center"/>
    </xf>
    <xf numFmtId="205" fontId="5" fillId="0" borderId="28" xfId="0" applyNumberFormat="1" applyFont="1" applyBorder="1" applyAlignment="1">
      <alignment horizontal="center" vertical="center"/>
    </xf>
    <xf numFmtId="205" fontId="5" fillId="0" borderId="19" xfId="0" applyNumberFormat="1" applyFont="1" applyBorder="1" applyAlignment="1">
      <alignment horizontal="center" vertical="center"/>
    </xf>
    <xf numFmtId="195" fontId="6" fillId="33" borderId="59" xfId="0" applyNumberFormat="1" applyFont="1" applyFill="1" applyBorder="1" applyAlignment="1">
      <alignment horizontal="centerContinuous" vertical="center" shrinkToFit="1"/>
    </xf>
    <xf numFmtId="195" fontId="6" fillId="33" borderId="24" xfId="0" applyNumberFormat="1" applyFont="1" applyFill="1" applyBorder="1" applyAlignment="1">
      <alignment horizontal="centerContinuous" vertical="center" shrinkToFit="1"/>
    </xf>
    <xf numFmtId="195" fontId="6" fillId="33" borderId="61" xfId="0" applyNumberFormat="1" applyFont="1" applyFill="1" applyBorder="1" applyAlignment="1">
      <alignment horizontal="center" vertical="center"/>
    </xf>
    <xf numFmtId="195" fontId="5" fillId="0" borderId="0" xfId="0" quotePrefix="1" applyNumberFormat="1" applyFont="1" applyAlignment="1">
      <alignment horizontal="center" vertical="center"/>
    </xf>
    <xf numFmtId="204" fontId="5" fillId="0" borderId="17" xfId="3" applyNumberFormat="1" applyFont="1" applyBorder="1" applyAlignment="1">
      <alignment horizontal="center" vertical="center"/>
    </xf>
    <xf numFmtId="204" fontId="5" fillId="0" borderId="28" xfId="3" applyNumberFormat="1" applyFont="1" applyBorder="1" applyAlignment="1">
      <alignment horizontal="center" vertical="center"/>
    </xf>
    <xf numFmtId="204" fontId="5" fillId="0" borderId="1" xfId="3" applyNumberFormat="1" applyFont="1" applyBorder="1" applyAlignment="1">
      <alignment horizontal="center" vertical="center"/>
    </xf>
    <xf numFmtId="204" fontId="5" fillId="0" borderId="71" xfId="3" applyNumberFormat="1" applyFont="1" applyBorder="1" applyAlignment="1">
      <alignment horizontal="center" vertical="center"/>
    </xf>
    <xf numFmtId="202" fontId="5" fillId="7" borderId="35" xfId="0" applyNumberFormat="1" applyFont="1" applyFill="1" applyBorder="1" applyAlignment="1">
      <alignment horizontal="center" vertical="center"/>
    </xf>
    <xf numFmtId="202" fontId="5" fillId="7" borderId="37" xfId="0" applyNumberFormat="1" applyFont="1" applyFill="1" applyBorder="1" applyAlignment="1">
      <alignment horizontal="center" vertical="center"/>
    </xf>
    <xf numFmtId="202" fontId="5" fillId="7" borderId="38" xfId="0" applyNumberFormat="1" applyFont="1" applyFill="1" applyBorder="1" applyAlignment="1">
      <alignment horizontal="center" vertical="center"/>
    </xf>
    <xf numFmtId="202" fontId="5" fillId="7" borderId="40" xfId="0" applyNumberFormat="1" applyFont="1" applyFill="1" applyBorder="1" applyAlignment="1">
      <alignment horizontal="center" vertical="center"/>
    </xf>
    <xf numFmtId="181" fontId="5" fillId="0" borderId="17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81" fontId="5" fillId="0" borderId="24" xfId="0" applyNumberFormat="1" applyFont="1" applyBorder="1" applyAlignment="1">
      <alignment horizontal="center" vertical="center"/>
    </xf>
    <xf numFmtId="186" fontId="5" fillId="0" borderId="17" xfId="0" applyNumberFormat="1" applyFont="1" applyBorder="1" applyAlignment="1">
      <alignment horizontal="center" vertical="center"/>
    </xf>
    <xf numFmtId="186" fontId="5" fillId="0" borderId="28" xfId="0" applyNumberFormat="1" applyFont="1" applyBorder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/>
    </xf>
    <xf numFmtId="186" fontId="5" fillId="0" borderId="19" xfId="0" applyNumberFormat="1" applyFont="1" applyBorder="1" applyAlignment="1">
      <alignment horizontal="center" vertical="center"/>
    </xf>
    <xf numFmtId="186" fontId="5" fillId="0" borderId="24" xfId="0" applyNumberFormat="1" applyFont="1" applyBorder="1" applyAlignment="1">
      <alignment horizontal="center" vertical="center"/>
    </xf>
    <xf numFmtId="186" fontId="5" fillId="0" borderId="7" xfId="0" applyNumberFormat="1" applyFont="1" applyBorder="1" applyAlignment="1">
      <alignment horizontal="center" vertical="center"/>
    </xf>
    <xf numFmtId="186" fontId="5" fillId="0" borderId="20" xfId="0" applyNumberFormat="1" applyFont="1" applyBorder="1" applyAlignment="1">
      <alignment horizontal="center" vertical="center"/>
    </xf>
    <xf numFmtId="186" fontId="5" fillId="0" borderId="29" xfId="0" applyNumberFormat="1" applyFont="1" applyBorder="1" applyAlignment="1">
      <alignment horizontal="center" vertical="center"/>
    </xf>
    <xf numFmtId="204" fontId="6" fillId="0" borderId="21" xfId="20" applyNumberFormat="1" applyFont="1" applyBorder="1" applyAlignment="1">
      <alignment horizontal="center" vertical="center"/>
    </xf>
    <xf numFmtId="204" fontId="6" fillId="0" borderId="69" xfId="0" applyNumberFormat="1" applyFont="1" applyBorder="1" applyAlignment="1">
      <alignment horizontal="center" vertical="center"/>
    </xf>
    <xf numFmtId="204" fontId="6" fillId="0" borderId="72" xfId="0" applyNumberFormat="1" applyFont="1" applyBorder="1" applyAlignment="1">
      <alignment horizontal="center" vertical="center"/>
    </xf>
    <xf numFmtId="195" fontId="5" fillId="0" borderId="0" xfId="0" applyNumberFormat="1" applyFont="1" applyAlignment="1">
      <alignment horizontal="right" vertical="center" shrinkToFit="1"/>
    </xf>
    <xf numFmtId="195" fontId="5" fillId="0" borderId="0" xfId="0" applyNumberFormat="1" applyFont="1" applyFill="1" applyBorder="1" applyAlignment="1">
      <alignment horizontal="centerContinuous" vertical="center"/>
    </xf>
    <xf numFmtId="195" fontId="5" fillId="0" borderId="8" xfId="0" applyNumberFormat="1" applyFont="1" applyFill="1" applyBorder="1" applyAlignment="1">
      <alignment horizontal="centerContinuous" vertical="center"/>
    </xf>
    <xf numFmtId="206" fontId="5" fillId="0" borderId="28" xfId="0" applyNumberFormat="1" applyFont="1" applyBorder="1" applyAlignment="1">
      <alignment horizontal="center" vertical="center" wrapText="1"/>
    </xf>
    <xf numFmtId="206" fontId="6" fillId="0" borderId="71" xfId="0" applyNumberFormat="1" applyFont="1" applyBorder="1" applyAlignment="1">
      <alignment horizontal="center" vertical="center" wrapText="1"/>
    </xf>
    <xf numFmtId="195" fontId="7" fillId="0" borderId="0" xfId="0" applyNumberFormat="1" applyFont="1">
      <alignment vertical="center"/>
    </xf>
    <xf numFmtId="6" fontId="105" fillId="0" borderId="0" xfId="20" applyFont="1" applyFill="1" applyBorder="1" applyAlignment="1">
      <alignment horizontal="center" vertical="center"/>
    </xf>
    <xf numFmtId="202" fontId="5" fillId="5" borderId="28" xfId="0" applyNumberFormat="1" applyFont="1" applyFill="1" applyBorder="1" applyAlignment="1">
      <alignment vertical="center" shrinkToFit="1"/>
    </xf>
    <xf numFmtId="202" fontId="5" fillId="5" borderId="1" xfId="0" applyNumberFormat="1" applyFont="1" applyFill="1" applyBorder="1" applyAlignment="1">
      <alignment vertical="center" shrinkToFit="1"/>
    </xf>
    <xf numFmtId="202" fontId="5" fillId="5" borderId="19" xfId="0" applyNumberFormat="1" applyFont="1" applyFill="1" applyBorder="1" applyAlignment="1">
      <alignment vertical="center" shrinkToFit="1"/>
    </xf>
    <xf numFmtId="202" fontId="5" fillId="7" borderId="17" xfId="0" applyNumberFormat="1" applyFont="1" applyFill="1" applyBorder="1" applyAlignment="1">
      <alignment horizontal="center" vertical="center" shrinkToFit="1"/>
    </xf>
    <xf numFmtId="195" fontId="5" fillId="0" borderId="17" xfId="0" applyNumberFormat="1" applyFont="1" applyBorder="1" applyAlignment="1">
      <alignment horizontal="center" vertical="center" shrinkToFit="1"/>
    </xf>
    <xf numFmtId="202" fontId="5" fillId="7" borderId="28" xfId="0" applyNumberFormat="1" applyFont="1" applyFill="1" applyBorder="1" applyAlignment="1">
      <alignment horizontal="center" vertical="center" shrinkToFit="1"/>
    </xf>
    <xf numFmtId="195" fontId="5" fillId="0" borderId="28" xfId="0" applyNumberFormat="1" applyFont="1" applyBorder="1" applyAlignment="1">
      <alignment horizontal="center" vertical="center" shrinkToFit="1"/>
    </xf>
    <xf numFmtId="202" fontId="5" fillId="7" borderId="1" xfId="0" applyNumberFormat="1" applyFont="1" applyFill="1" applyBorder="1" applyAlignment="1">
      <alignment horizontal="center" vertical="center" shrinkToFit="1"/>
    </xf>
    <xf numFmtId="195" fontId="5" fillId="0" borderId="1" xfId="0" applyNumberFormat="1" applyFont="1" applyBorder="1" applyAlignment="1">
      <alignment horizontal="center" vertical="center" shrinkToFit="1"/>
    </xf>
    <xf numFmtId="202" fontId="5" fillId="7" borderId="71" xfId="0" applyNumberFormat="1" applyFont="1" applyFill="1" applyBorder="1" applyAlignment="1">
      <alignment horizontal="center" vertical="center" shrinkToFit="1"/>
    </xf>
    <xf numFmtId="195" fontId="5" fillId="0" borderId="19" xfId="0" applyNumberFormat="1" applyFont="1" applyBorder="1" applyAlignment="1">
      <alignment horizontal="center" vertical="center" shrinkToFit="1"/>
    </xf>
    <xf numFmtId="195" fontId="5" fillId="8" borderId="11" xfId="0" applyNumberFormat="1" applyFont="1" applyFill="1" applyBorder="1" applyAlignment="1">
      <alignment horizontal="center" vertical="center"/>
    </xf>
    <xf numFmtId="202" fontId="6" fillId="0" borderId="80" xfId="20" applyNumberFormat="1" applyFont="1" applyBorder="1" applyAlignment="1">
      <alignment horizontal="center" vertical="center"/>
    </xf>
    <xf numFmtId="202" fontId="6" fillId="0" borderId="81" xfId="0" applyNumberFormat="1" applyFont="1" applyBorder="1" applyAlignment="1">
      <alignment horizontal="center" vertical="center"/>
    </xf>
    <xf numFmtId="202" fontId="6" fillId="0" borderId="79" xfId="0" applyNumberFormat="1" applyFont="1" applyBorder="1" applyAlignment="1">
      <alignment horizontal="center" vertical="center"/>
    </xf>
    <xf numFmtId="195" fontId="5" fillId="8" borderId="82" xfId="0" applyNumberFormat="1" applyFont="1" applyFill="1" applyBorder="1" applyAlignment="1">
      <alignment horizontal="center" vertical="center"/>
    </xf>
    <xf numFmtId="195" fontId="5" fillId="8" borderId="83" xfId="0" applyNumberFormat="1" applyFont="1" applyFill="1" applyBorder="1" applyAlignment="1">
      <alignment horizontal="center" vertical="center"/>
    </xf>
    <xf numFmtId="195" fontId="5" fillId="8" borderId="84" xfId="0" applyNumberFormat="1" applyFont="1" applyFill="1" applyBorder="1" applyAlignment="1">
      <alignment horizontal="center" vertical="center"/>
    </xf>
    <xf numFmtId="195" fontId="5" fillId="8" borderId="85" xfId="0" applyNumberFormat="1" applyFont="1" applyFill="1" applyBorder="1" applyAlignment="1">
      <alignment horizontal="center" vertical="center"/>
    </xf>
    <xf numFmtId="195" fontId="5" fillId="8" borderId="78" xfId="0" applyNumberFormat="1" applyFont="1" applyFill="1" applyBorder="1" applyAlignment="1">
      <alignment horizontal="center" vertical="center"/>
    </xf>
    <xf numFmtId="195" fontId="5" fillId="8" borderId="86" xfId="0" applyNumberFormat="1" applyFont="1" applyFill="1" applyBorder="1" applyAlignment="1">
      <alignment horizontal="center" vertical="center"/>
    </xf>
    <xf numFmtId="195" fontId="6" fillId="8" borderId="7" xfId="0" applyNumberFormat="1" applyFont="1" applyFill="1" applyBorder="1" applyAlignment="1">
      <alignment horizontal="centerContinuous" vertical="center"/>
    </xf>
    <xf numFmtId="195" fontId="6" fillId="8" borderId="44" xfId="0" applyNumberFormat="1" applyFont="1" applyFill="1" applyBorder="1" applyAlignment="1">
      <alignment horizontal="centerContinuous" vertical="center"/>
    </xf>
    <xf numFmtId="195" fontId="6" fillId="8" borderId="39" xfId="0" applyNumberFormat="1" applyFont="1" applyFill="1" applyBorder="1" applyAlignment="1">
      <alignment horizontal="centerContinuous"/>
    </xf>
    <xf numFmtId="195" fontId="6" fillId="8" borderId="1" xfId="0" applyNumberFormat="1" applyFont="1" applyFill="1" applyBorder="1" applyAlignment="1">
      <alignment horizontal="centerContinuous" vertical="center"/>
    </xf>
    <xf numFmtId="6" fontId="6" fillId="8" borderId="72" xfId="20" applyFont="1" applyFill="1" applyBorder="1" applyAlignment="1">
      <alignment horizontal="center" vertical="center"/>
    </xf>
    <xf numFmtId="195" fontId="6" fillId="8" borderId="73" xfId="0" applyNumberFormat="1" applyFont="1" applyFill="1" applyBorder="1" applyAlignment="1">
      <alignment horizontal="center" vertical="center"/>
    </xf>
    <xf numFmtId="195" fontId="6" fillId="8" borderId="75" xfId="0" applyNumberFormat="1" applyFont="1" applyFill="1" applyBorder="1" applyAlignment="1">
      <alignment horizontal="centerContinuous"/>
    </xf>
    <xf numFmtId="195" fontId="6" fillId="8" borderId="15" xfId="0" applyNumberFormat="1" applyFont="1" applyFill="1" applyBorder="1" applyAlignment="1">
      <alignment horizontal="centerContinuous" vertical="center"/>
    </xf>
    <xf numFmtId="195" fontId="6" fillId="8" borderId="79" xfId="0" applyNumberFormat="1" applyFont="1" applyFill="1" applyBorder="1" applyAlignment="1">
      <alignment horizontal="center" vertical="center"/>
    </xf>
    <xf numFmtId="201" fontId="105" fillId="0" borderId="0" xfId="0" applyNumberFormat="1" applyFont="1" applyAlignment="1">
      <alignment horizontal="center" vertical="center"/>
    </xf>
    <xf numFmtId="195" fontId="6" fillId="6" borderId="77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95" fontId="0" fillId="0" borderId="0" xfId="0" applyNumberFormat="1" applyFont="1" applyFill="1" applyBorder="1" applyAlignment="1">
      <alignment horizontal="centerContinuous" vertical="center"/>
    </xf>
    <xf numFmtId="195" fontId="105" fillId="0" borderId="0" xfId="0" applyNumberFormat="1" applyFont="1" applyFill="1" applyBorder="1" applyAlignment="1">
      <alignment horizontal="centerContinuous" vertical="center"/>
    </xf>
    <xf numFmtId="195" fontId="0" fillId="2" borderId="92" xfId="0" applyNumberFormat="1" applyFont="1" applyFill="1" applyBorder="1" applyAlignment="1">
      <alignment horizontal="centerContinuous" vertical="center"/>
    </xf>
    <xf numFmtId="201" fontId="105" fillId="32" borderId="92" xfId="0" applyNumberFormat="1" applyFont="1" applyFill="1" applyBorder="1" applyAlignment="1">
      <alignment horizontal="center" vertical="center"/>
    </xf>
    <xf numFmtId="8" fontId="105" fillId="32" borderId="9" xfId="20" applyNumberFormat="1" applyFont="1" applyFill="1" applyBorder="1" applyAlignment="1">
      <alignment horizontal="center" vertical="center"/>
    </xf>
    <xf numFmtId="195" fontId="20" fillId="3" borderId="11" xfId="0" applyNumberFormat="1" applyFont="1" applyFill="1" applyBorder="1" applyAlignment="1">
      <alignment horizontal="center" vertical="center" wrapText="1"/>
    </xf>
    <xf numFmtId="201" fontId="20" fillId="3" borderId="14" xfId="0" applyNumberFormat="1" applyFont="1" applyFill="1" applyBorder="1" applyAlignment="1">
      <alignment horizontal="center" vertical="center"/>
    </xf>
    <xf numFmtId="195" fontId="5" fillId="0" borderId="93" xfId="0" applyNumberFormat="1" applyFont="1" applyBorder="1" applyAlignment="1">
      <alignment horizontal="right" vertical="center"/>
    </xf>
    <xf numFmtId="195" fontId="5" fillId="0" borderId="13" xfId="0" applyNumberFormat="1" applyFont="1" applyBorder="1" applyAlignment="1">
      <alignment horizontal="right" vertical="center"/>
    </xf>
    <xf numFmtId="6" fontId="14" fillId="0" borderId="13" xfId="20" applyFont="1" applyBorder="1" applyAlignment="1">
      <alignment horizontal="right" vertical="center"/>
    </xf>
    <xf numFmtId="202" fontId="5" fillId="7" borderId="37" xfId="0" applyNumberFormat="1" applyFont="1" applyFill="1" applyBorder="1" applyAlignment="1">
      <alignment horizontal="center" vertical="center" wrapText="1"/>
    </xf>
    <xf numFmtId="195" fontId="5" fillId="7" borderId="94" xfId="0" applyNumberFormat="1" applyFont="1" applyFill="1" applyBorder="1" applyAlignment="1">
      <alignment horizontal="center" vertical="center"/>
    </xf>
    <xf numFmtId="201" fontId="5" fillId="7" borderId="29" xfId="0" applyNumberFormat="1" applyFont="1" applyFill="1" applyBorder="1" applyAlignment="1">
      <alignment horizontal="center" vertical="center"/>
    </xf>
    <xf numFmtId="195" fontId="5" fillId="8" borderId="71" xfId="0" applyNumberFormat="1" applyFont="1" applyFill="1" applyBorder="1" applyAlignment="1">
      <alignment horizontal="center" vertical="center"/>
    </xf>
    <xf numFmtId="195" fontId="12" fillId="8" borderId="11" xfId="0" applyNumberFormat="1" applyFont="1" applyFill="1" applyBorder="1" applyAlignment="1">
      <alignment horizontal="center" vertical="center" wrapText="1"/>
    </xf>
    <xf numFmtId="195" fontId="12" fillId="8" borderId="14" xfId="0" applyNumberFormat="1" applyFont="1" applyFill="1" applyBorder="1" applyAlignment="1">
      <alignment horizontal="center" vertical="center" wrapText="1"/>
    </xf>
    <xf numFmtId="6" fontId="111" fillId="0" borderId="0" xfId="20" applyFont="1" applyBorder="1" applyAlignment="1">
      <alignment horizontal="center" vertical="center"/>
    </xf>
    <xf numFmtId="195" fontId="19" fillId="0" borderId="0" xfId="0" applyNumberFormat="1" applyFont="1" applyAlignment="1">
      <alignment horizontal="right" vertical="center"/>
    </xf>
    <xf numFmtId="195" fontId="5" fillId="5" borderId="59" xfId="0" applyNumberFormat="1" applyFont="1" applyFill="1" applyBorder="1" applyAlignment="1">
      <alignment horizontal="center" vertical="center"/>
    </xf>
    <xf numFmtId="195" fontId="5" fillId="5" borderId="61" xfId="0" applyNumberFormat="1" applyFont="1" applyFill="1" applyBorder="1" applyAlignment="1">
      <alignment horizontal="center" vertical="center"/>
    </xf>
    <xf numFmtId="195" fontId="5" fillId="6" borderId="16" xfId="0" applyNumberFormat="1" applyFont="1" applyFill="1" applyBorder="1" applyAlignment="1">
      <alignment horizontal="left" vertical="center"/>
    </xf>
    <xf numFmtId="195" fontId="5" fillId="6" borderId="63" xfId="0" applyNumberFormat="1" applyFont="1" applyFill="1" applyBorder="1" applyAlignment="1">
      <alignment horizontal="left" vertical="center"/>
    </xf>
    <xf numFmtId="195" fontId="5" fillId="6" borderId="17" xfId="0" applyNumberFormat="1" applyFont="1" applyFill="1" applyBorder="1" applyAlignment="1">
      <alignment horizontal="left" vertical="center"/>
    </xf>
    <xf numFmtId="195" fontId="5" fillId="6" borderId="61" xfId="0" applyNumberFormat="1" applyFont="1" applyFill="1" applyBorder="1" applyAlignment="1">
      <alignment horizontal="left" vertical="center"/>
    </xf>
    <xf numFmtId="195" fontId="6" fillId="6" borderId="5" xfId="0" applyNumberFormat="1" applyFont="1" applyFill="1" applyBorder="1" applyAlignment="1">
      <alignment horizontal="left" vertical="center"/>
    </xf>
    <xf numFmtId="195" fontId="6" fillId="6" borderId="64" xfId="0" applyNumberFormat="1" applyFont="1" applyFill="1" applyBorder="1" applyAlignment="1">
      <alignment horizontal="left" vertical="center"/>
    </xf>
    <xf numFmtId="195" fontId="5" fillId="5" borderId="65" xfId="0" applyNumberFormat="1" applyFont="1" applyFill="1" applyBorder="1" applyAlignment="1">
      <alignment horizontal="center" vertical="center"/>
    </xf>
    <xf numFmtId="195" fontId="5" fillId="5" borderId="63" xfId="0" applyNumberFormat="1" applyFont="1" applyFill="1" applyBorder="1" applyAlignment="1">
      <alignment horizontal="center" vertical="center"/>
    </xf>
    <xf numFmtId="195" fontId="6" fillId="6" borderId="5" xfId="0" applyNumberFormat="1" applyFont="1" applyFill="1" applyBorder="1" applyAlignment="1">
      <alignment horizontal="left" vertical="center" wrapText="1"/>
    </xf>
    <xf numFmtId="195" fontId="5" fillId="8" borderId="4" xfId="0" applyNumberFormat="1" applyFont="1" applyFill="1" applyBorder="1" applyAlignment="1">
      <alignment horizontal="center" vertical="center"/>
    </xf>
    <xf numFmtId="195" fontId="5" fillId="8" borderId="95" xfId="0" applyNumberFormat="1" applyFont="1" applyFill="1" applyBorder="1" applyAlignment="1">
      <alignment horizontal="center" vertical="center"/>
    </xf>
    <xf numFmtId="195" fontId="5" fillId="8" borderId="43" xfId="0" applyNumberFormat="1" applyFont="1" applyFill="1" applyBorder="1" applyAlignment="1">
      <alignment horizontal="center" vertical="center"/>
    </xf>
    <xf numFmtId="195" fontId="5" fillId="8" borderId="41" xfId="0" applyNumberFormat="1" applyFont="1" applyFill="1" applyBorder="1" applyAlignment="1">
      <alignment horizontal="center" vertical="center"/>
    </xf>
    <xf numFmtId="195" fontId="5" fillId="5" borderId="34" xfId="0" applyNumberFormat="1" applyFont="1" applyFill="1" applyBorder="1" applyAlignment="1">
      <alignment horizontal="center" vertical="center"/>
    </xf>
    <xf numFmtId="195" fontId="5" fillId="5" borderId="44" xfId="0" applyNumberFormat="1" applyFont="1" applyFill="1" applyBorder="1" applyAlignment="1">
      <alignment horizontal="center" vertical="center"/>
    </xf>
    <xf numFmtId="195" fontId="5" fillId="5" borderId="42" xfId="0" applyNumberFormat="1" applyFont="1" applyFill="1" applyBorder="1" applyAlignment="1">
      <alignment horizontal="center" vertical="center"/>
    </xf>
    <xf numFmtId="195" fontId="5" fillId="7" borderId="30" xfId="0" applyNumberFormat="1" applyFont="1" applyFill="1" applyBorder="1" applyAlignment="1">
      <alignment horizontal="center" vertical="center"/>
    </xf>
    <xf numFmtId="195" fontId="5" fillId="5" borderId="24" xfId="0" applyNumberFormat="1" applyFont="1" applyFill="1" applyBorder="1" applyAlignment="1">
      <alignment horizontal="center" vertical="center"/>
    </xf>
    <xf numFmtId="195" fontId="5" fillId="5" borderId="64" xfId="0" applyNumberFormat="1" applyFont="1" applyFill="1" applyBorder="1" applyAlignment="1">
      <alignment horizontal="center" vertical="center"/>
    </xf>
    <xf numFmtId="195" fontId="5" fillId="7" borderId="32" xfId="0" applyNumberFormat="1" applyFont="1" applyFill="1" applyBorder="1" applyAlignment="1">
      <alignment horizontal="center" vertical="center" wrapText="1"/>
    </xf>
    <xf numFmtId="195" fontId="5" fillId="7" borderId="67" xfId="0" applyNumberFormat="1" applyFont="1" applyFill="1" applyBorder="1" applyAlignment="1">
      <alignment horizontal="center" vertical="center"/>
    </xf>
    <xf numFmtId="195" fontId="5" fillId="7" borderId="76" xfId="0" applyNumberFormat="1" applyFont="1" applyFill="1" applyBorder="1" applyAlignment="1">
      <alignment horizontal="center" vertical="center"/>
    </xf>
    <xf numFmtId="195" fontId="5" fillId="7" borderId="77" xfId="0" applyNumberFormat="1" applyFont="1" applyFill="1" applyBorder="1" applyAlignment="1">
      <alignment horizontal="center" vertical="center"/>
    </xf>
    <xf numFmtId="195" fontId="5" fillId="7" borderId="64" xfId="0" applyNumberFormat="1" applyFont="1" applyFill="1" applyBorder="1" applyAlignment="1">
      <alignment horizontal="center" vertical="center"/>
    </xf>
    <xf numFmtId="195" fontId="6" fillId="33" borderId="24" xfId="0" applyNumberFormat="1" applyFont="1" applyFill="1" applyBorder="1" applyAlignment="1">
      <alignment horizontal="center" vertical="center" shrinkToFit="1"/>
    </xf>
    <xf numFmtId="195" fontId="6" fillId="33" borderId="64" xfId="0" applyNumberFormat="1" applyFont="1" applyFill="1" applyBorder="1" applyAlignment="1">
      <alignment horizontal="center" vertical="center" shrinkToFit="1"/>
    </xf>
    <xf numFmtId="195" fontId="109" fillId="0" borderId="0" xfId="3372" applyNumberFormat="1" applyFont="1" applyAlignment="1">
      <alignment vertical="center"/>
    </xf>
    <xf numFmtId="195" fontId="7" fillId="0" borderId="0" xfId="3372" applyNumberFormat="1" applyFont="1" applyAlignment="1">
      <alignment vertical="center"/>
    </xf>
    <xf numFmtId="195" fontId="7" fillId="0" borderId="0" xfId="3372" applyNumberFormat="1" applyFont="1">
      <alignment vertical="center"/>
    </xf>
    <xf numFmtId="195" fontId="8" fillId="0" borderId="0" xfId="3372" applyNumberFormat="1" applyFont="1" applyAlignment="1">
      <alignment vertical="center"/>
    </xf>
    <xf numFmtId="195" fontId="5" fillId="0" borderId="0" xfId="3372" applyNumberFormat="1" applyFont="1" applyAlignment="1">
      <alignment horizontal="center" vertical="center"/>
    </xf>
    <xf numFmtId="195" fontId="5" fillId="0" borderId="0" xfId="3372" applyNumberFormat="1" applyFont="1" applyFill="1" applyAlignment="1">
      <alignment horizontal="center" vertical="center"/>
    </xf>
    <xf numFmtId="205" fontId="5" fillId="0" borderId="0" xfId="3372" applyNumberFormat="1" applyFont="1" applyAlignment="1">
      <alignment horizontal="center" vertical="center"/>
    </xf>
    <xf numFmtId="195" fontId="6" fillId="0" borderId="0" xfId="3372" applyNumberFormat="1" applyFont="1" applyAlignment="1">
      <alignment horizontal="center" vertical="center"/>
    </xf>
    <xf numFmtId="195" fontId="7" fillId="0" borderId="0" xfId="3372" applyNumberFormat="1" applyFont="1" applyBorder="1" applyAlignment="1">
      <alignment vertical="center"/>
    </xf>
    <xf numFmtId="195" fontId="5" fillId="0" borderId="0" xfId="3372" quotePrefix="1" applyNumberFormat="1" applyFont="1" applyAlignment="1">
      <alignment horizontal="center" vertical="center"/>
    </xf>
    <xf numFmtId="205" fontId="5" fillId="0" borderId="0" xfId="3372" quotePrefix="1" applyNumberFormat="1" applyFont="1" applyAlignment="1">
      <alignment horizontal="center" vertical="center"/>
    </xf>
    <xf numFmtId="195" fontId="105" fillId="0" borderId="0" xfId="3372" applyNumberFormat="1" applyFont="1" applyFill="1" applyBorder="1" applyAlignment="1">
      <alignment horizontal="centerContinuous" vertical="center"/>
    </xf>
    <xf numFmtId="201" fontId="105" fillId="0" borderId="0" xfId="3372" applyNumberFormat="1" applyFont="1" applyFill="1" applyBorder="1" applyAlignment="1">
      <alignment horizontal="center" vertical="center"/>
    </xf>
    <xf numFmtId="201" fontId="105" fillId="0" borderId="0" xfId="3372" applyNumberFormat="1" applyFont="1" applyAlignment="1">
      <alignment horizontal="center" vertical="center"/>
    </xf>
    <xf numFmtId="195" fontId="5" fillId="0" borderId="0" xfId="3372" applyNumberFormat="1" applyFont="1" applyAlignment="1">
      <alignment vertical="center" wrapText="1"/>
    </xf>
    <xf numFmtId="195" fontId="5" fillId="0" borderId="0" xfId="3372" applyNumberFormat="1" applyFont="1" applyBorder="1" applyAlignment="1">
      <alignment vertical="center" wrapText="1"/>
    </xf>
    <xf numFmtId="195" fontId="105" fillId="2" borderId="96" xfId="3372" applyNumberFormat="1" applyFont="1" applyFill="1" applyBorder="1" applyAlignment="1">
      <alignment horizontal="centerContinuous" vertical="center"/>
    </xf>
    <xf numFmtId="201" fontId="105" fillId="32" borderId="96" xfId="3372" applyNumberFormat="1" applyFont="1" applyFill="1" applyBorder="1" applyAlignment="1">
      <alignment horizontal="center" vertical="center"/>
    </xf>
    <xf numFmtId="195" fontId="105" fillId="2" borderId="9" xfId="3372" applyNumberFormat="1" applyFont="1" applyFill="1" applyBorder="1" applyAlignment="1">
      <alignment horizontal="centerContinuous" vertical="center"/>
    </xf>
    <xf numFmtId="195" fontId="5" fillId="0" borderId="0" xfId="3372" applyNumberFormat="1" applyFont="1" applyFill="1" applyBorder="1" applyAlignment="1">
      <alignment horizontal="centerContinuous" vertical="center"/>
    </xf>
    <xf numFmtId="195" fontId="5" fillId="0" borderId="0" xfId="3372" applyNumberFormat="1" applyFont="1" applyAlignment="1">
      <alignment horizontal="left" vertical="center"/>
    </xf>
    <xf numFmtId="195" fontId="5" fillId="0" borderId="8" xfId="3372" applyNumberFormat="1" applyFont="1" applyFill="1" applyBorder="1" applyAlignment="1">
      <alignment horizontal="centerContinuous" vertical="center"/>
    </xf>
    <xf numFmtId="195" fontId="5" fillId="0" borderId="0" xfId="3372" applyNumberFormat="1" applyFont="1" applyBorder="1" applyAlignment="1">
      <alignment horizontal="left" vertical="center"/>
    </xf>
    <xf numFmtId="195" fontId="6" fillId="0" borderId="0" xfId="3372" applyNumberFormat="1" applyFont="1" applyBorder="1" applyAlignment="1">
      <alignment horizontal="left" vertical="center"/>
    </xf>
    <xf numFmtId="195" fontId="6" fillId="0" borderId="0" xfId="3372" applyNumberFormat="1" applyFont="1" applyAlignment="1">
      <alignment horizontal="left" vertical="center"/>
    </xf>
    <xf numFmtId="195" fontId="5" fillId="5" borderId="34" xfId="3372" applyNumberFormat="1" applyFont="1" applyFill="1" applyBorder="1" applyAlignment="1">
      <alignment horizontal="center" vertical="center"/>
    </xf>
    <xf numFmtId="195" fontId="5" fillId="5" borderId="44" xfId="3372" applyNumberFormat="1" applyFont="1" applyFill="1" applyBorder="1" applyAlignment="1">
      <alignment horizontal="center" vertical="center"/>
    </xf>
    <xf numFmtId="195" fontId="5" fillId="5" borderId="42" xfId="3372" applyNumberFormat="1" applyFont="1" applyFill="1" applyBorder="1" applyAlignment="1">
      <alignment horizontal="center" vertical="center"/>
    </xf>
    <xf numFmtId="195" fontId="5" fillId="7" borderId="30" xfId="3372" applyNumberFormat="1" applyFont="1" applyFill="1" applyBorder="1" applyAlignment="1">
      <alignment horizontal="center" vertical="center"/>
    </xf>
    <xf numFmtId="205" fontId="5" fillId="7" borderId="30" xfId="3372" applyNumberFormat="1" applyFont="1" applyFill="1" applyBorder="1" applyAlignment="1">
      <alignment horizontal="center" vertical="center"/>
    </xf>
    <xf numFmtId="195" fontId="5" fillId="7" borderId="97" xfId="3372" applyNumberFormat="1" applyFont="1" applyFill="1" applyBorder="1" applyAlignment="1">
      <alignment horizontal="center" vertical="center"/>
    </xf>
    <xf numFmtId="195" fontId="5" fillId="8" borderId="4" xfId="3372" applyNumberFormat="1" applyFont="1" applyFill="1" applyBorder="1" applyAlignment="1">
      <alignment horizontal="center" vertical="center"/>
    </xf>
    <xf numFmtId="195" fontId="5" fillId="8" borderId="6" xfId="3372" applyNumberFormat="1" applyFont="1" applyFill="1" applyBorder="1" applyAlignment="1">
      <alignment horizontal="center" vertical="center"/>
    </xf>
    <xf numFmtId="195" fontId="5" fillId="8" borderId="43" xfId="3372" applyNumberFormat="1" applyFont="1" applyFill="1" applyBorder="1" applyAlignment="1">
      <alignment horizontal="center" vertical="center"/>
    </xf>
    <xf numFmtId="195" fontId="5" fillId="8" borderId="41" xfId="3372" applyNumberFormat="1" applyFont="1" applyFill="1" applyBorder="1" applyAlignment="1">
      <alignment horizontal="center" vertical="center"/>
    </xf>
    <xf numFmtId="195" fontId="6" fillId="8" borderId="7" xfId="3372" applyNumberFormat="1" applyFont="1" applyFill="1" applyBorder="1" applyAlignment="1">
      <alignment horizontal="centerContinuous" vertical="center"/>
    </xf>
    <xf numFmtId="195" fontId="6" fillId="8" borderId="44" xfId="3372" applyNumberFormat="1" applyFont="1" applyFill="1" applyBorder="1" applyAlignment="1">
      <alignment horizontal="centerContinuous" vertical="center"/>
    </xf>
    <xf numFmtId="195" fontId="5" fillId="8" borderId="11" xfId="3372" applyNumberFormat="1" applyFont="1" applyFill="1" applyBorder="1" applyAlignment="1">
      <alignment horizontal="center" vertical="center"/>
    </xf>
    <xf numFmtId="195" fontId="5" fillId="6" borderId="16" xfId="3372" applyNumberFormat="1" applyFont="1" applyFill="1" applyBorder="1" applyAlignment="1">
      <alignment horizontal="left" vertical="center"/>
    </xf>
    <xf numFmtId="195" fontId="5" fillId="6" borderId="17" xfId="3372" applyNumberFormat="1" applyFont="1" applyFill="1" applyBorder="1" applyAlignment="1">
      <alignment horizontal="left" vertical="center"/>
    </xf>
    <xf numFmtId="195" fontId="6" fillId="6" borderId="5" xfId="3372" applyNumberFormat="1" applyFont="1" applyFill="1" applyBorder="1" applyAlignment="1">
      <alignment horizontal="left" vertical="center"/>
    </xf>
    <xf numFmtId="195" fontId="6" fillId="6" borderId="17" xfId="3372" applyNumberFormat="1" applyFont="1" applyFill="1" applyBorder="1" applyAlignment="1">
      <alignment horizontal="centerContinuous" vertical="center"/>
    </xf>
    <xf numFmtId="195" fontId="6" fillId="6" borderId="7" xfId="3372" applyNumberFormat="1" applyFont="1" applyFill="1" applyBorder="1" applyAlignment="1">
      <alignment horizontal="centerContinuous" vertical="center"/>
    </xf>
    <xf numFmtId="195" fontId="5" fillId="5" borderId="65" xfId="3372" applyNumberFormat="1" applyFont="1" applyFill="1" applyBorder="1" applyAlignment="1">
      <alignment horizontal="center" vertical="center"/>
    </xf>
    <xf numFmtId="195" fontId="5" fillId="5" borderId="1" xfId="3372" applyNumberFormat="1" applyFont="1" applyFill="1" applyBorder="1" applyAlignment="1">
      <alignment horizontal="center" vertical="center"/>
    </xf>
    <xf numFmtId="195" fontId="5" fillId="5" borderId="24" xfId="3372" applyNumberFormat="1" applyFont="1" applyFill="1" applyBorder="1" applyAlignment="1">
      <alignment horizontal="center" vertical="center"/>
    </xf>
    <xf numFmtId="195" fontId="5" fillId="5" borderId="1" xfId="3372" applyNumberFormat="1" applyFont="1" applyFill="1" applyBorder="1" applyAlignment="1">
      <alignment horizontal="center" vertical="center" shrinkToFit="1"/>
    </xf>
    <xf numFmtId="195" fontId="6" fillId="33" borderId="1" xfId="3372" applyNumberFormat="1" applyFont="1" applyFill="1" applyBorder="1" applyAlignment="1">
      <alignment horizontal="centerContinuous" vertical="center" shrinkToFit="1"/>
    </xf>
    <xf numFmtId="195" fontId="6" fillId="33" borderId="24" xfId="3372" applyNumberFormat="1" applyFont="1" applyFill="1" applyBorder="1" applyAlignment="1">
      <alignment horizontal="centerContinuous" vertical="center" shrinkToFit="1"/>
    </xf>
    <xf numFmtId="195" fontId="5" fillId="5" borderId="1" xfId="3372" applyNumberFormat="1" applyFont="1" applyFill="1" applyBorder="1" applyAlignment="1">
      <alignment horizontal="center" vertical="center"/>
    </xf>
    <xf numFmtId="195" fontId="5" fillId="5" borderId="15" xfId="3372" applyNumberFormat="1" applyFont="1" applyFill="1" applyBorder="1" applyAlignment="1">
      <alignment horizontal="center" vertical="center"/>
    </xf>
    <xf numFmtId="195" fontId="5" fillId="5" borderId="66" xfId="3372" applyNumberFormat="1" applyFont="1" applyFill="1" applyBorder="1" applyAlignment="1">
      <alignment horizontal="center" vertical="center"/>
    </xf>
    <xf numFmtId="195" fontId="5" fillId="7" borderId="32" xfId="3372" applyNumberFormat="1" applyFont="1" applyFill="1" applyBorder="1" applyAlignment="1">
      <alignment horizontal="center" vertical="center" wrapText="1"/>
    </xf>
    <xf numFmtId="195" fontId="5" fillId="7" borderId="76" xfId="3372" applyNumberFormat="1" applyFont="1" applyFill="1" applyBorder="1" applyAlignment="1">
      <alignment horizontal="center" vertical="center"/>
    </xf>
    <xf numFmtId="195" fontId="5" fillId="7" borderId="77" xfId="3372" applyNumberFormat="1" applyFont="1" applyFill="1" applyBorder="1" applyAlignment="1">
      <alignment horizontal="center" vertical="center"/>
    </xf>
    <xf numFmtId="195" fontId="5" fillId="7" borderId="17" xfId="3372" applyNumberFormat="1" applyFont="1" applyFill="1" applyBorder="1" applyAlignment="1">
      <alignment horizontal="center" vertical="center"/>
    </xf>
    <xf numFmtId="195" fontId="5" fillId="7" borderId="2" xfId="3372" applyNumberFormat="1" applyFont="1" applyFill="1" applyBorder="1" applyAlignment="1">
      <alignment horizontal="center" vertical="center"/>
    </xf>
    <xf numFmtId="205" fontId="5" fillId="7" borderId="2" xfId="3372" applyNumberFormat="1" applyFont="1" applyFill="1" applyBorder="1" applyAlignment="1">
      <alignment horizontal="center" vertical="center"/>
    </xf>
    <xf numFmtId="195" fontId="5" fillId="7" borderId="94" xfId="3372" applyNumberFormat="1" applyFont="1" applyFill="1" applyBorder="1" applyAlignment="1">
      <alignment horizontal="center" vertical="center"/>
    </xf>
    <xf numFmtId="195" fontId="5" fillId="7" borderId="98" xfId="3372" applyNumberFormat="1" applyFont="1" applyFill="1" applyBorder="1" applyAlignment="1">
      <alignment horizontal="center" vertical="center"/>
    </xf>
    <xf numFmtId="195" fontId="5" fillId="8" borderId="26" xfId="3372" applyNumberFormat="1" applyFont="1" applyFill="1" applyBorder="1" applyAlignment="1">
      <alignment horizontal="center" vertical="center"/>
    </xf>
    <xf numFmtId="195" fontId="5" fillId="8" borderId="99" xfId="3372" applyNumberFormat="1" applyFont="1" applyFill="1" applyBorder="1" applyAlignment="1">
      <alignment horizontal="center" vertical="center"/>
    </xf>
    <xf numFmtId="195" fontId="5" fillId="8" borderId="24" xfId="3372" applyNumberFormat="1" applyFont="1" applyFill="1" applyBorder="1" applyAlignment="1">
      <alignment horizontal="center" vertical="center"/>
    </xf>
    <xf numFmtId="195" fontId="5" fillId="8" borderId="33" xfId="3372" applyNumberFormat="1" applyFont="1" applyFill="1" applyBorder="1" applyAlignment="1">
      <alignment horizontal="center" vertical="center"/>
    </xf>
    <xf numFmtId="195" fontId="6" fillId="8" borderId="75" xfId="3372" applyNumberFormat="1" applyFont="1" applyFill="1" applyBorder="1" applyAlignment="1">
      <alignment horizontal="centerContinuous"/>
    </xf>
    <xf numFmtId="195" fontId="6" fillId="8" borderId="39" xfId="3372" applyNumberFormat="1" applyFont="1" applyFill="1" applyBorder="1" applyAlignment="1">
      <alignment horizontal="centerContinuous"/>
    </xf>
    <xf numFmtId="195" fontId="6" fillId="8" borderId="1" xfId="3372" applyNumberFormat="1" applyFont="1" applyFill="1" applyBorder="1" applyAlignment="1">
      <alignment horizontal="centerContinuous" vertical="center"/>
    </xf>
    <xf numFmtId="195" fontId="6" fillId="8" borderId="15" xfId="3372" applyNumberFormat="1" applyFont="1" applyFill="1" applyBorder="1" applyAlignment="1">
      <alignment horizontal="centerContinuous" vertical="center"/>
    </xf>
    <xf numFmtId="195" fontId="5" fillId="8" borderId="82" xfId="3372" applyNumberFormat="1" applyFont="1" applyFill="1" applyBorder="1" applyAlignment="1">
      <alignment horizontal="center" vertical="center"/>
    </xf>
    <xf numFmtId="195" fontId="5" fillId="6" borderId="63" xfId="3372" applyNumberFormat="1" applyFont="1" applyFill="1" applyBorder="1" applyAlignment="1">
      <alignment horizontal="left" vertical="center"/>
    </xf>
    <xf numFmtId="195" fontId="5" fillId="6" borderId="71" xfId="3372" applyNumberFormat="1" applyFont="1" applyFill="1" applyBorder="1" applyAlignment="1">
      <alignment horizontal="left" vertical="center"/>
    </xf>
    <xf numFmtId="195" fontId="6" fillId="6" borderId="77" xfId="3372" applyNumberFormat="1" applyFont="1" applyFill="1" applyBorder="1" applyAlignment="1">
      <alignment horizontal="left" vertical="center"/>
    </xf>
    <xf numFmtId="195" fontId="6" fillId="6" borderId="77" xfId="3372" applyNumberFormat="1" applyFont="1" applyFill="1" applyBorder="1" applyAlignment="1">
      <alignment horizontal="center" vertical="center"/>
    </xf>
    <xf numFmtId="195" fontId="6" fillId="6" borderId="100" xfId="3372" applyNumberFormat="1" applyFont="1" applyFill="1" applyBorder="1" applyAlignment="1">
      <alignment horizontal="center" vertical="center"/>
    </xf>
    <xf numFmtId="195" fontId="5" fillId="5" borderId="63" xfId="3372" applyNumberFormat="1" applyFont="1" applyFill="1" applyBorder="1" applyAlignment="1">
      <alignment horizontal="center" vertical="center"/>
    </xf>
    <xf numFmtId="195" fontId="5" fillId="5" borderId="71" xfId="3372" applyNumberFormat="1" applyFont="1" applyFill="1" applyBorder="1" applyAlignment="1">
      <alignment horizontal="center" vertical="center"/>
    </xf>
    <xf numFmtId="195" fontId="5" fillId="5" borderId="77" xfId="3372" applyNumberFormat="1" applyFont="1" applyFill="1" applyBorder="1" applyAlignment="1">
      <alignment horizontal="center" vertical="center"/>
    </xf>
    <xf numFmtId="195" fontId="5" fillId="5" borderId="71" xfId="3372" applyNumberFormat="1" applyFont="1" applyFill="1" applyBorder="1" applyAlignment="1">
      <alignment horizontal="center" vertical="center"/>
    </xf>
    <xf numFmtId="195" fontId="6" fillId="33" borderId="71" xfId="3372" applyNumberFormat="1" applyFont="1" applyFill="1" applyBorder="1" applyAlignment="1">
      <alignment horizontal="center" vertical="center"/>
    </xf>
    <xf numFmtId="201" fontId="5" fillId="5" borderId="29" xfId="3372" applyNumberFormat="1" applyFont="1" applyFill="1" applyBorder="1" applyAlignment="1">
      <alignment horizontal="center" vertical="center"/>
    </xf>
    <xf numFmtId="201" fontId="5" fillId="5" borderId="23" xfId="3372" applyNumberFormat="1" applyFont="1" applyFill="1" applyBorder="1" applyAlignment="1">
      <alignment horizontal="center" vertical="center"/>
    </xf>
    <xf numFmtId="195" fontId="5" fillId="7" borderId="67" xfId="3372" applyNumberFormat="1" applyFont="1" applyFill="1" applyBorder="1" applyAlignment="1">
      <alignment horizontal="center" vertical="center"/>
    </xf>
    <xf numFmtId="195" fontId="5" fillId="7" borderId="71" xfId="3372" applyNumberFormat="1" applyFont="1" applyFill="1" applyBorder="1" applyAlignment="1">
      <alignment horizontal="center" vertical="center"/>
    </xf>
    <xf numFmtId="195" fontId="5" fillId="7" borderId="29" xfId="3372" applyNumberFormat="1" applyFont="1" applyFill="1" applyBorder="1" applyAlignment="1">
      <alignment horizontal="center" vertical="center"/>
    </xf>
    <xf numFmtId="201" fontId="5" fillId="7" borderId="101" xfId="3372" applyNumberFormat="1" applyFont="1" applyFill="1" applyBorder="1" applyAlignment="1">
      <alignment horizontal="center" vertical="center"/>
    </xf>
    <xf numFmtId="195" fontId="5" fillId="8" borderId="18" xfId="3372" applyNumberFormat="1" applyFont="1" applyFill="1" applyBorder="1" applyAlignment="1">
      <alignment horizontal="center" vertical="center"/>
    </xf>
    <xf numFmtId="195" fontId="5" fillId="8" borderId="29" xfId="3372" applyNumberFormat="1" applyFont="1" applyFill="1" applyBorder="1" applyAlignment="1">
      <alignment horizontal="center" vertical="center"/>
    </xf>
    <xf numFmtId="195" fontId="5" fillId="8" borderId="71" xfId="3372" applyNumberFormat="1" applyFont="1" applyFill="1" applyBorder="1" applyAlignment="1">
      <alignment horizontal="center" vertical="center"/>
    </xf>
    <xf numFmtId="195" fontId="5" fillId="8" borderId="23" xfId="3372" applyNumberFormat="1" applyFont="1" applyFill="1" applyBorder="1" applyAlignment="1">
      <alignment horizontal="center" vertical="center"/>
    </xf>
    <xf numFmtId="6" fontId="6" fillId="8" borderId="102" xfId="20" applyFont="1" applyFill="1" applyBorder="1" applyAlignment="1">
      <alignment horizontal="center" vertical="center"/>
    </xf>
    <xf numFmtId="195" fontId="6" fillId="8" borderId="103" xfId="3372" applyNumberFormat="1" applyFont="1" applyFill="1" applyBorder="1" applyAlignment="1">
      <alignment horizontal="center" vertical="center"/>
    </xf>
    <xf numFmtId="195" fontId="6" fillId="8" borderId="104" xfId="3372" applyNumberFormat="1" applyFont="1" applyFill="1" applyBorder="1" applyAlignment="1">
      <alignment horizontal="center" vertical="center"/>
    </xf>
    <xf numFmtId="195" fontId="5" fillId="8" borderId="83" xfId="3372" applyNumberFormat="1" applyFont="1" applyFill="1" applyBorder="1" applyAlignment="1">
      <alignment horizontal="center" vertical="center"/>
    </xf>
    <xf numFmtId="195" fontId="5" fillId="0" borderId="16" xfId="3372" applyNumberFormat="1" applyFont="1" applyBorder="1" applyAlignment="1">
      <alignment horizontal="center" vertical="center"/>
    </xf>
    <xf numFmtId="195" fontId="5" fillId="0" borderId="17" xfId="3372" applyNumberFormat="1" applyFont="1" applyBorder="1" applyAlignment="1">
      <alignment horizontal="left" vertical="center" shrinkToFit="1"/>
    </xf>
    <xf numFmtId="0" fontId="5" fillId="0" borderId="17" xfId="3372" applyFont="1" applyBorder="1" applyAlignment="1">
      <alignment horizontal="left" vertical="center" shrinkToFit="1"/>
    </xf>
    <xf numFmtId="206" fontId="5" fillId="0" borderId="17" xfId="3372" applyNumberFormat="1" applyFont="1" applyBorder="1" applyAlignment="1">
      <alignment horizontal="center" vertical="center" wrapText="1"/>
    </xf>
    <xf numFmtId="0" fontId="5" fillId="0" borderId="7" xfId="3372" applyNumberFormat="1" applyFont="1" applyBorder="1" applyAlignment="1">
      <alignment horizontal="center" vertical="center" wrapText="1"/>
    </xf>
    <xf numFmtId="202" fontId="5" fillId="5" borderId="27" xfId="3372" applyNumberFormat="1" applyFont="1" applyFill="1" applyBorder="1" applyAlignment="1">
      <alignment horizontal="center" vertical="center" shrinkToFit="1"/>
    </xf>
    <xf numFmtId="200" fontId="5" fillId="0" borderId="28" xfId="3372" applyNumberFormat="1" applyFont="1" applyBorder="1" applyAlignment="1">
      <alignment horizontal="center" vertical="center"/>
    </xf>
    <xf numFmtId="202" fontId="5" fillId="0" borderId="17" xfId="3372" applyNumberFormat="1" applyFont="1" applyBorder="1" applyAlignment="1">
      <alignment horizontal="center" vertical="center" shrinkToFit="1"/>
    </xf>
    <xf numFmtId="195" fontId="5" fillId="0" borderId="17" xfId="3372" applyNumberFormat="1" applyFont="1" applyBorder="1" applyAlignment="1">
      <alignment horizontal="center" vertical="center"/>
    </xf>
    <xf numFmtId="202" fontId="5" fillId="0" borderId="17" xfId="3372" applyNumberFormat="1" applyFont="1" applyBorder="1" applyAlignment="1">
      <alignment horizontal="center" vertical="center"/>
    </xf>
    <xf numFmtId="186" fontId="5" fillId="0" borderId="17" xfId="3372" applyNumberFormat="1" applyFont="1" applyBorder="1" applyAlignment="1">
      <alignment horizontal="center" vertical="center"/>
    </xf>
    <xf numFmtId="181" fontId="5" fillId="0" borderId="17" xfId="3372" applyNumberFormat="1" applyFont="1" applyBorder="1" applyAlignment="1">
      <alignment horizontal="center" vertical="center"/>
    </xf>
    <xf numFmtId="207" fontId="5" fillId="0" borderId="17" xfId="3372" applyNumberFormat="1" applyFont="1" applyBorder="1" applyAlignment="1">
      <alignment horizontal="center" vertical="center"/>
    </xf>
    <xf numFmtId="207" fontId="5" fillId="0" borderId="7" xfId="3372" applyNumberFormat="1" applyFont="1" applyBorder="1" applyAlignment="1">
      <alignment horizontal="center" vertical="center"/>
    </xf>
    <xf numFmtId="195" fontId="5" fillId="0" borderId="22" xfId="3372" applyNumberFormat="1" applyFont="1" applyBorder="1" applyAlignment="1">
      <alignment horizontal="center" vertical="center"/>
    </xf>
    <xf numFmtId="202" fontId="5" fillId="7" borderId="35" xfId="3372" applyNumberFormat="1" applyFont="1" applyFill="1" applyBorder="1" applyAlignment="1">
      <alignment horizontal="center" vertical="center"/>
    </xf>
    <xf numFmtId="202" fontId="5" fillId="7" borderId="17" xfId="3372" applyNumberFormat="1" applyFont="1" applyFill="1" applyBorder="1" applyAlignment="1">
      <alignment horizontal="center" vertical="center" shrinkToFit="1"/>
    </xf>
    <xf numFmtId="195" fontId="5" fillId="0" borderId="17" xfId="3372" applyNumberFormat="1" applyFont="1" applyBorder="1" applyAlignment="1">
      <alignment horizontal="center" vertical="center" shrinkToFit="1"/>
    </xf>
    <xf numFmtId="203" fontId="5" fillId="0" borderId="17" xfId="3372" applyNumberFormat="1" applyFont="1" applyBorder="1" applyAlignment="1">
      <alignment horizontal="center" vertical="center"/>
    </xf>
    <xf numFmtId="208" fontId="5" fillId="0" borderId="17" xfId="3372" applyNumberFormat="1" applyFont="1" applyBorder="1" applyAlignment="1">
      <alignment horizontal="center" vertical="center"/>
    </xf>
    <xf numFmtId="208" fontId="5" fillId="0" borderId="7" xfId="3372" applyNumberFormat="1" applyFont="1" applyBorder="1" applyAlignment="1">
      <alignment horizontal="center" vertical="center"/>
    </xf>
    <xf numFmtId="186" fontId="5" fillId="0" borderId="7" xfId="3372" applyNumberFormat="1" applyFont="1" applyBorder="1" applyAlignment="1">
      <alignment horizontal="center" vertical="center"/>
    </xf>
    <xf numFmtId="195" fontId="5" fillId="0" borderId="7" xfId="3372" applyNumberFormat="1" applyFont="1" applyBorder="1" applyAlignment="1">
      <alignment horizontal="center" vertical="center"/>
    </xf>
    <xf numFmtId="195" fontId="5" fillId="8" borderId="84" xfId="3372" applyNumberFormat="1" applyFont="1" applyFill="1" applyBorder="1" applyAlignment="1">
      <alignment horizontal="center" vertical="center"/>
    </xf>
    <xf numFmtId="195" fontId="5" fillId="0" borderId="27" xfId="3372" applyNumberFormat="1" applyFont="1" applyBorder="1" applyAlignment="1">
      <alignment horizontal="center" vertical="center"/>
    </xf>
    <xf numFmtId="195" fontId="5" fillId="0" borderId="28" xfId="3372" applyNumberFormat="1" applyFont="1" applyBorder="1" applyAlignment="1">
      <alignment horizontal="left" vertical="center" shrinkToFit="1"/>
    </xf>
    <xf numFmtId="0" fontId="5" fillId="0" borderId="28" xfId="3372" applyFont="1" applyBorder="1" applyAlignment="1">
      <alignment horizontal="left" vertical="center" shrinkToFit="1"/>
    </xf>
    <xf numFmtId="206" fontId="5" fillId="0" borderId="28" xfId="3372" applyNumberFormat="1" applyFont="1" applyBorder="1" applyAlignment="1">
      <alignment horizontal="center" vertical="center" wrapText="1"/>
    </xf>
    <xf numFmtId="0" fontId="5" fillId="0" borderId="20" xfId="3372" applyNumberFormat="1" applyFont="1" applyBorder="1" applyAlignment="1">
      <alignment horizontal="center" vertical="center" wrapText="1"/>
    </xf>
    <xf numFmtId="202" fontId="5" fillId="0" borderId="28" xfId="3372" applyNumberFormat="1" applyFont="1" applyBorder="1" applyAlignment="1">
      <alignment horizontal="center" vertical="center" shrinkToFit="1"/>
    </xf>
    <xf numFmtId="195" fontId="5" fillId="0" borderId="28" xfId="3372" applyNumberFormat="1" applyFont="1" applyBorder="1" applyAlignment="1">
      <alignment horizontal="center" vertical="center"/>
    </xf>
    <xf numFmtId="202" fontId="5" fillId="0" borderId="1" xfId="3372" applyNumberFormat="1" applyFont="1" applyBorder="1" applyAlignment="1">
      <alignment horizontal="center" vertical="center"/>
    </xf>
    <xf numFmtId="195" fontId="5" fillId="0" borderId="1" xfId="3372" applyNumberFormat="1" applyFont="1" applyBorder="1" applyAlignment="1">
      <alignment horizontal="center" vertical="center"/>
    </xf>
    <xf numFmtId="186" fontId="5" fillId="0" borderId="1" xfId="3372" applyNumberFormat="1" applyFont="1" applyBorder="1" applyAlignment="1">
      <alignment horizontal="center" vertical="center"/>
    </xf>
    <xf numFmtId="181" fontId="5" fillId="0" borderId="1" xfId="3372" applyNumberFormat="1" applyFont="1" applyBorder="1" applyAlignment="1">
      <alignment horizontal="center" vertical="center"/>
    </xf>
    <xf numFmtId="207" fontId="5" fillId="0" borderId="28" xfId="3372" applyNumberFormat="1" applyFont="1" applyBorder="1" applyAlignment="1">
      <alignment horizontal="center" vertical="center"/>
    </xf>
    <xf numFmtId="207" fontId="5" fillId="0" borderId="20" xfId="3372" applyNumberFormat="1" applyFont="1" applyBorder="1" applyAlignment="1">
      <alignment horizontal="center" vertical="center"/>
    </xf>
    <xf numFmtId="195" fontId="5" fillId="0" borderId="36" xfId="3372" applyNumberFormat="1" applyFont="1" applyBorder="1" applyAlignment="1">
      <alignment horizontal="center" vertical="center"/>
    </xf>
    <xf numFmtId="202" fontId="5" fillId="7" borderId="37" xfId="3372" applyNumberFormat="1" applyFont="1" applyFill="1" applyBorder="1" applyAlignment="1">
      <alignment horizontal="center" vertical="center"/>
    </xf>
    <xf numFmtId="202" fontId="5" fillId="7" borderId="28" xfId="3372" applyNumberFormat="1" applyFont="1" applyFill="1" applyBorder="1" applyAlignment="1">
      <alignment horizontal="center" vertical="center" shrinkToFit="1"/>
    </xf>
    <xf numFmtId="195" fontId="5" fillId="0" borderId="28" xfId="3372" applyNumberFormat="1" applyFont="1" applyBorder="1" applyAlignment="1">
      <alignment horizontal="center" vertical="center" shrinkToFit="1"/>
    </xf>
    <xf numFmtId="203" fontId="5" fillId="0" borderId="28" xfId="3372" applyNumberFormat="1" applyFont="1" applyBorder="1" applyAlignment="1">
      <alignment horizontal="center" vertical="center"/>
    </xf>
    <xf numFmtId="186" fontId="5" fillId="0" borderId="28" xfId="3372" applyNumberFormat="1" applyFont="1" applyBorder="1" applyAlignment="1">
      <alignment horizontal="center" vertical="center"/>
    </xf>
    <xf numFmtId="208" fontId="5" fillId="0" borderId="28" xfId="3372" applyNumberFormat="1" applyFont="1" applyBorder="1" applyAlignment="1">
      <alignment horizontal="center" vertical="center"/>
    </xf>
    <xf numFmtId="208" fontId="5" fillId="0" borderId="20" xfId="3372" applyNumberFormat="1" applyFont="1" applyBorder="1" applyAlignment="1">
      <alignment horizontal="center" vertical="center"/>
    </xf>
    <xf numFmtId="186" fontId="5" fillId="0" borderId="20" xfId="3372" applyNumberFormat="1" applyFont="1" applyBorder="1" applyAlignment="1">
      <alignment horizontal="center" vertical="center"/>
    </xf>
    <xf numFmtId="195" fontId="5" fillId="0" borderId="20" xfId="3372" applyNumberFormat="1" applyFont="1" applyBorder="1" applyAlignment="1">
      <alignment horizontal="center" vertical="center"/>
    </xf>
    <xf numFmtId="204" fontId="6" fillId="0" borderId="69" xfId="3372" applyNumberFormat="1" applyFont="1" applyBorder="1" applyAlignment="1">
      <alignment horizontal="center" vertical="center"/>
    </xf>
    <xf numFmtId="202" fontId="6" fillId="0" borderId="68" xfId="3372" applyNumberFormat="1" applyFont="1" applyBorder="1" applyAlignment="1">
      <alignment horizontal="center" vertical="center"/>
    </xf>
    <xf numFmtId="202" fontId="6" fillId="0" borderId="81" xfId="3372" applyNumberFormat="1" applyFont="1" applyBorder="1" applyAlignment="1">
      <alignment horizontal="center" vertical="center"/>
    </xf>
    <xf numFmtId="195" fontId="5" fillId="8" borderId="85" xfId="3372" applyNumberFormat="1" applyFont="1" applyFill="1" applyBorder="1" applyAlignment="1">
      <alignment horizontal="center" vertical="center"/>
    </xf>
    <xf numFmtId="195" fontId="5" fillId="0" borderId="66" xfId="3372" applyNumberFormat="1" applyFont="1" applyBorder="1" applyAlignment="1">
      <alignment horizontal="center" vertical="center"/>
    </xf>
    <xf numFmtId="202" fontId="5" fillId="7" borderId="37" xfId="3372" applyNumberFormat="1" applyFont="1" applyFill="1" applyBorder="1" applyAlignment="1" applyProtection="1">
      <alignment horizontal="center" vertical="center"/>
    </xf>
    <xf numFmtId="202" fontId="5" fillId="0" borderId="28" xfId="3372" applyNumberFormat="1" applyFont="1" applyFill="1" applyBorder="1" applyAlignment="1">
      <alignment horizontal="center" vertical="center" shrinkToFit="1"/>
    </xf>
    <xf numFmtId="0" fontId="5" fillId="0" borderId="28" xfId="3372" applyFont="1" applyFill="1" applyBorder="1" applyAlignment="1">
      <alignment horizontal="left" vertical="center" shrinkToFit="1"/>
    </xf>
    <xf numFmtId="0" fontId="5" fillId="0" borderId="28" xfId="3372" applyFont="1" applyFill="1" applyBorder="1" applyAlignment="1">
      <alignment horizontal="left" vertical="center" wrapText="1" shrinkToFit="1"/>
    </xf>
    <xf numFmtId="195" fontId="20" fillId="0" borderId="27" xfId="3372" applyNumberFormat="1" applyFont="1" applyBorder="1" applyAlignment="1">
      <alignment horizontal="left" vertical="center"/>
    </xf>
    <xf numFmtId="202" fontId="5" fillId="5" borderId="65" xfId="3372" applyNumberFormat="1" applyFont="1" applyFill="1" applyBorder="1" applyAlignment="1">
      <alignment horizontal="center" vertical="center" shrinkToFit="1"/>
    </xf>
    <xf numFmtId="200" fontId="5" fillId="0" borderId="1" xfId="3372" applyNumberFormat="1" applyFont="1" applyBorder="1" applyAlignment="1">
      <alignment horizontal="center" vertical="center"/>
    </xf>
    <xf numFmtId="202" fontId="5" fillId="0" borderId="1" xfId="3372" applyNumberFormat="1" applyFont="1" applyBorder="1" applyAlignment="1">
      <alignment horizontal="center" vertical="center" shrinkToFit="1"/>
    </xf>
    <xf numFmtId="207" fontId="5" fillId="0" borderId="1" xfId="3372" applyNumberFormat="1" applyFont="1" applyBorder="1" applyAlignment="1">
      <alignment horizontal="center" vertical="center"/>
    </xf>
    <xf numFmtId="207" fontId="5" fillId="0" borderId="15" xfId="3372" applyNumberFormat="1" applyFont="1" applyBorder="1" applyAlignment="1">
      <alignment horizontal="center" vertical="center"/>
    </xf>
    <xf numFmtId="202" fontId="5" fillId="7" borderId="38" xfId="3372" applyNumberFormat="1" applyFont="1" applyFill="1" applyBorder="1" applyAlignment="1">
      <alignment horizontal="center" vertical="center"/>
    </xf>
    <xf numFmtId="202" fontId="5" fillId="7" borderId="1" xfId="3372" applyNumberFormat="1" applyFont="1" applyFill="1" applyBorder="1" applyAlignment="1">
      <alignment horizontal="center" vertical="center" shrinkToFit="1"/>
    </xf>
    <xf numFmtId="195" fontId="5" fillId="0" borderId="1" xfId="3372" applyNumberFormat="1" applyFont="1" applyBorder="1" applyAlignment="1">
      <alignment horizontal="center" vertical="center" shrinkToFit="1"/>
    </xf>
    <xf numFmtId="203" fontId="5" fillId="0" borderId="1" xfId="3372" applyNumberFormat="1" applyFont="1" applyBorder="1" applyAlignment="1">
      <alignment horizontal="center" vertical="center"/>
    </xf>
    <xf numFmtId="208" fontId="5" fillId="0" borderId="1" xfId="3372" applyNumberFormat="1" applyFont="1" applyBorder="1" applyAlignment="1">
      <alignment horizontal="center" vertical="center"/>
    </xf>
    <xf numFmtId="186" fontId="5" fillId="0" borderId="15" xfId="3372" applyNumberFormat="1" applyFont="1" applyBorder="1" applyAlignment="1">
      <alignment horizontal="center" vertical="center"/>
    </xf>
    <xf numFmtId="195" fontId="5" fillId="0" borderId="65" xfId="3372" applyNumberFormat="1" applyFont="1" applyBorder="1" applyAlignment="1">
      <alignment horizontal="center" vertical="center"/>
    </xf>
    <xf numFmtId="195" fontId="5" fillId="0" borderId="15" xfId="3372" applyNumberFormat="1" applyFont="1" applyBorder="1" applyAlignment="1">
      <alignment horizontal="center" vertical="center"/>
    </xf>
    <xf numFmtId="195" fontId="5" fillId="8" borderId="78" xfId="3372" applyNumberFormat="1" applyFont="1" applyFill="1" applyBorder="1" applyAlignment="1">
      <alignment horizontal="center" vertical="center"/>
    </xf>
    <xf numFmtId="195" fontId="5" fillId="0" borderId="63" xfId="3372" applyNumberFormat="1" applyFont="1" applyBorder="1" applyAlignment="1">
      <alignment horizontal="center" vertical="center"/>
    </xf>
    <xf numFmtId="195" fontId="5" fillId="0" borderId="71" xfId="3372" applyNumberFormat="1" applyFont="1" applyBorder="1" applyAlignment="1">
      <alignment horizontal="left" vertical="center" shrinkToFit="1"/>
    </xf>
    <xf numFmtId="195" fontId="6" fillId="0" borderId="71" xfId="3372" applyNumberFormat="1" applyFont="1" applyBorder="1" applyAlignment="1">
      <alignment horizontal="left" vertical="center" shrinkToFit="1"/>
    </xf>
    <xf numFmtId="206" fontId="6" fillId="0" borderId="71" xfId="3372" applyNumberFormat="1" applyFont="1" applyBorder="1" applyAlignment="1">
      <alignment horizontal="center" vertical="center" wrapText="1"/>
    </xf>
    <xf numFmtId="0" fontId="6" fillId="0" borderId="29" xfId="3372" applyNumberFormat="1" applyFont="1" applyBorder="1" applyAlignment="1">
      <alignment horizontal="center" vertical="center" wrapText="1"/>
    </xf>
    <xf numFmtId="202" fontId="5" fillId="5" borderId="63" xfId="3372" applyNumberFormat="1" applyFont="1" applyFill="1" applyBorder="1" applyAlignment="1">
      <alignment horizontal="center" vertical="center" shrinkToFit="1"/>
    </xf>
    <xf numFmtId="200" fontId="5" fillId="0" borderId="71" xfId="3372" applyNumberFormat="1" applyFont="1" applyBorder="1" applyAlignment="1">
      <alignment horizontal="center" vertical="center"/>
    </xf>
    <xf numFmtId="202" fontId="5" fillId="0" borderId="71" xfId="3372" applyNumberFormat="1" applyFont="1" applyBorder="1" applyAlignment="1">
      <alignment horizontal="center" vertical="center" shrinkToFit="1"/>
    </xf>
    <xf numFmtId="195" fontId="5" fillId="0" borderId="71" xfId="3372" applyNumberFormat="1" applyFont="1" applyBorder="1" applyAlignment="1">
      <alignment horizontal="center" vertical="center"/>
    </xf>
    <xf numFmtId="195" fontId="5" fillId="0" borderId="24" xfId="3372" applyNumberFormat="1" applyFont="1" applyBorder="1" applyAlignment="1">
      <alignment horizontal="center" vertical="center"/>
    </xf>
    <xf numFmtId="186" fontId="5" fillId="0" borderId="24" xfId="3372" applyNumberFormat="1" applyFont="1" applyBorder="1" applyAlignment="1">
      <alignment horizontal="center" vertical="center"/>
    </xf>
    <xf numFmtId="181" fontId="5" fillId="0" borderId="24" xfId="3372" applyNumberFormat="1" applyFont="1" applyBorder="1" applyAlignment="1">
      <alignment horizontal="center" vertical="center"/>
    </xf>
    <xf numFmtId="207" fontId="5" fillId="0" borderId="24" xfId="3372" applyNumberFormat="1" applyFont="1" applyBorder="1" applyAlignment="1">
      <alignment horizontal="center" vertical="center"/>
    </xf>
    <xf numFmtId="207" fontId="5" fillId="0" borderId="99" xfId="3372" applyNumberFormat="1" applyFont="1" applyBorder="1" applyAlignment="1">
      <alignment horizontal="center" vertical="center"/>
    </xf>
    <xf numFmtId="195" fontId="5" fillId="0" borderId="23" xfId="3372" applyNumberFormat="1" applyFont="1" applyBorder="1" applyAlignment="1">
      <alignment horizontal="center" vertical="center"/>
    </xf>
    <xf numFmtId="202" fontId="5" fillId="7" borderId="105" xfId="3372" applyNumberFormat="1" applyFont="1" applyFill="1" applyBorder="1" applyAlignment="1">
      <alignment horizontal="center" vertical="center"/>
    </xf>
    <xf numFmtId="202" fontId="5" fillId="7" borderId="71" xfId="3372" applyNumberFormat="1" applyFont="1" applyFill="1" applyBorder="1" applyAlignment="1">
      <alignment horizontal="center" vertical="center" shrinkToFit="1"/>
    </xf>
    <xf numFmtId="195" fontId="5" fillId="0" borderId="71" xfId="3372" applyNumberFormat="1" applyFont="1" applyBorder="1" applyAlignment="1">
      <alignment horizontal="center" vertical="center" shrinkToFit="1"/>
    </xf>
    <xf numFmtId="203" fontId="5" fillId="0" borderId="71" xfId="3372" applyNumberFormat="1" applyFont="1" applyBorder="1" applyAlignment="1">
      <alignment horizontal="center" vertical="center"/>
    </xf>
    <xf numFmtId="186" fontId="5" fillId="0" borderId="71" xfId="3372" applyNumberFormat="1" applyFont="1" applyBorder="1" applyAlignment="1">
      <alignment horizontal="center" vertical="center"/>
    </xf>
    <xf numFmtId="208" fontId="5" fillId="0" borderId="24" xfId="3372" applyNumberFormat="1" applyFont="1" applyBorder="1" applyAlignment="1">
      <alignment horizontal="center" vertical="center"/>
    </xf>
    <xf numFmtId="186" fontId="5" fillId="0" borderId="99" xfId="3372" applyNumberFormat="1" applyFont="1" applyBorder="1" applyAlignment="1">
      <alignment horizontal="center" vertical="center"/>
    </xf>
    <xf numFmtId="186" fontId="5" fillId="0" borderId="29" xfId="3372" applyNumberFormat="1" applyFont="1" applyBorder="1" applyAlignment="1">
      <alignment horizontal="center" vertical="center"/>
    </xf>
    <xf numFmtId="195" fontId="5" fillId="0" borderId="29" xfId="3372" applyNumberFormat="1" applyFont="1" applyBorder="1" applyAlignment="1">
      <alignment horizontal="center" vertical="center"/>
    </xf>
    <xf numFmtId="204" fontId="6" fillId="0" borderId="102" xfId="3372" applyNumberFormat="1" applyFont="1" applyBorder="1" applyAlignment="1">
      <alignment horizontal="center" vertical="center"/>
    </xf>
    <xf numFmtId="202" fontId="6" fillId="0" borderId="103" xfId="3372" applyNumberFormat="1" applyFont="1" applyBorder="1" applyAlignment="1">
      <alignment horizontal="center" vertical="center"/>
    </xf>
    <xf numFmtId="202" fontId="6" fillId="0" borderId="104" xfId="3372" applyNumberFormat="1" applyFont="1" applyBorder="1" applyAlignment="1">
      <alignment horizontal="center" vertical="center"/>
    </xf>
    <xf numFmtId="195" fontId="5" fillId="8" borderId="106" xfId="3372" applyNumberFormat="1" applyFont="1" applyFill="1" applyBorder="1" applyAlignment="1">
      <alignment horizontal="center" vertical="center"/>
    </xf>
    <xf numFmtId="195" fontId="5" fillId="0" borderId="6" xfId="3372" applyNumberFormat="1" applyFont="1" applyBorder="1">
      <alignment vertical="center"/>
    </xf>
    <xf numFmtId="195" fontId="20" fillId="0" borderId="6" xfId="3372" applyNumberFormat="1" applyFont="1" applyFill="1" applyBorder="1" applyAlignment="1">
      <alignment horizontal="center" vertical="center" wrapText="1"/>
    </xf>
    <xf numFmtId="195" fontId="20" fillId="0" borderId="107" xfId="3372" applyNumberFormat="1" applyFont="1" applyFill="1" applyBorder="1" applyAlignment="1">
      <alignment horizontal="center" vertical="center" wrapText="1"/>
    </xf>
    <xf numFmtId="195" fontId="20" fillId="5" borderId="108" xfId="3372" applyNumberFormat="1" applyFont="1" applyFill="1" applyBorder="1" applyAlignment="1">
      <alignment horizontal="center" vertical="center" wrapText="1"/>
    </xf>
    <xf numFmtId="195" fontId="11" fillId="0" borderId="6" xfId="3372" applyNumberFormat="1" applyFont="1" applyBorder="1" applyAlignment="1">
      <alignment horizontal="center" vertical="center"/>
    </xf>
    <xf numFmtId="195" fontId="20" fillId="31" borderId="11" xfId="3372" applyNumberFormat="1" applyFont="1" applyFill="1" applyBorder="1" applyAlignment="1">
      <alignment horizontal="center" vertical="center" wrapText="1"/>
    </xf>
    <xf numFmtId="195" fontId="5" fillId="0" borderId="6" xfId="3372" applyNumberFormat="1" applyFont="1" applyBorder="1" applyAlignment="1">
      <alignment horizontal="right" vertical="center"/>
    </xf>
    <xf numFmtId="195" fontId="5" fillId="0" borderId="0" xfId="3372" applyNumberFormat="1" applyFont="1" applyAlignment="1">
      <alignment horizontal="right" vertical="center"/>
    </xf>
    <xf numFmtId="195" fontId="5" fillId="0" borderId="0" xfId="3372" applyNumberFormat="1" applyFont="1" applyAlignment="1">
      <alignment horizontal="right" vertical="center" shrinkToFit="1"/>
    </xf>
    <xf numFmtId="195" fontId="12" fillId="8" borderId="11" xfId="3372" applyNumberFormat="1" applyFont="1" applyFill="1" applyBorder="1" applyAlignment="1">
      <alignment horizontal="center" vertical="center" wrapText="1"/>
    </xf>
    <xf numFmtId="195" fontId="20" fillId="0" borderId="0" xfId="3372" applyNumberFormat="1" applyFont="1" applyFill="1" applyBorder="1" applyAlignment="1">
      <alignment horizontal="center" vertical="center"/>
    </xf>
    <xf numFmtId="195" fontId="20" fillId="0" borderId="109" xfId="3372" applyNumberFormat="1" applyFont="1" applyFill="1" applyBorder="1" applyAlignment="1">
      <alignment horizontal="center" vertical="center"/>
    </xf>
    <xf numFmtId="201" fontId="20" fillId="5" borderId="110" xfId="3372" applyNumberFormat="1" applyFont="1" applyFill="1" applyBorder="1" applyAlignment="1">
      <alignment horizontal="center" vertical="center"/>
    </xf>
    <xf numFmtId="201" fontId="20" fillId="0" borderId="0" xfId="3372" applyNumberFormat="1" applyFont="1" applyFill="1" applyBorder="1" applyAlignment="1">
      <alignment horizontal="center" vertical="center"/>
    </xf>
    <xf numFmtId="201" fontId="20" fillId="31" borderId="14" xfId="3372" applyNumberFormat="1" applyFont="1" applyFill="1" applyBorder="1" applyAlignment="1">
      <alignment horizontal="center" vertical="center"/>
    </xf>
    <xf numFmtId="195" fontId="5" fillId="0" borderId="0" xfId="3372" applyNumberFormat="1" applyFont="1" applyBorder="1" applyAlignment="1">
      <alignment horizontal="right" vertical="center"/>
    </xf>
    <xf numFmtId="195" fontId="12" fillId="8" borderId="14" xfId="3372" applyNumberFormat="1" applyFont="1" applyFill="1" applyBorder="1" applyAlignment="1">
      <alignment horizontal="center" vertical="center" wrapText="1"/>
    </xf>
    <xf numFmtId="195" fontId="4" fillId="0" borderId="0" xfId="3372" applyNumberFormat="1" applyFont="1" applyAlignment="1">
      <alignment horizontal="left" vertical="center"/>
    </xf>
    <xf numFmtId="195" fontId="13" fillId="0" borderId="0" xfId="3372" applyNumberFormat="1" applyFont="1" applyAlignment="1">
      <alignment horizontal="left" vertical="center"/>
    </xf>
    <xf numFmtId="195" fontId="4" fillId="0" borderId="0" xfId="3372" applyNumberFormat="1" applyFont="1" applyAlignment="1">
      <alignment horizontal="center" vertical="center"/>
    </xf>
    <xf numFmtId="195" fontId="108" fillId="0" borderId="0" xfId="3" applyNumberFormat="1" applyFont="1" applyFill="1" applyBorder="1" applyAlignment="1">
      <alignment horizontal="center" vertical="center"/>
    </xf>
    <xf numFmtId="195" fontId="108" fillId="0" borderId="109" xfId="3" applyNumberFormat="1" applyFont="1" applyFill="1" applyBorder="1" applyAlignment="1">
      <alignment horizontal="center" vertical="center"/>
    </xf>
    <xf numFmtId="6" fontId="108" fillId="0" borderId="111" xfId="20" applyFont="1" applyBorder="1" applyAlignment="1">
      <alignment horizontal="center" vertical="center"/>
    </xf>
    <xf numFmtId="38" fontId="108" fillId="0" borderId="0" xfId="3" applyNumberFormat="1" applyFont="1" applyFill="1" applyBorder="1" applyAlignment="1">
      <alignment horizontal="center" vertical="center"/>
    </xf>
    <xf numFmtId="195" fontId="13" fillId="0" borderId="0" xfId="3372" applyNumberFormat="1" applyFont="1" applyAlignment="1">
      <alignment horizontal="center" vertical="center"/>
    </xf>
    <xf numFmtId="38" fontId="107" fillId="0" borderId="0" xfId="3" applyFont="1" applyFill="1" applyBorder="1" applyAlignment="1">
      <alignment horizontal="center" vertical="center"/>
    </xf>
    <xf numFmtId="195" fontId="12" fillId="8" borderId="11" xfId="3372" applyNumberFormat="1" applyFont="1" applyFill="1" applyBorder="1" applyAlignment="1">
      <alignment horizontal="center" vertical="center" wrapText="1"/>
    </xf>
    <xf numFmtId="195" fontId="20" fillId="3" borderId="112" xfId="3372" applyNumberFormat="1" applyFont="1" applyFill="1" applyBorder="1" applyAlignment="1">
      <alignment horizontal="center" vertical="center" wrapText="1"/>
    </xf>
    <xf numFmtId="195" fontId="20" fillId="3" borderId="108" xfId="3372" applyNumberFormat="1" applyFont="1" applyFill="1" applyBorder="1" applyAlignment="1">
      <alignment horizontal="center" vertical="center" wrapText="1"/>
    </xf>
    <xf numFmtId="201" fontId="20" fillId="3" borderId="113" xfId="3372" applyNumberFormat="1" applyFont="1" applyFill="1" applyBorder="1" applyAlignment="1">
      <alignment horizontal="center" vertical="center"/>
    </xf>
    <xf numFmtId="201" fontId="20" fillId="3" borderId="110" xfId="3372" applyNumberFormat="1" applyFont="1" applyFill="1" applyBorder="1" applyAlignment="1">
      <alignment horizontal="center" vertical="center"/>
    </xf>
    <xf numFmtId="195" fontId="15" fillId="0" borderId="0" xfId="3372" applyNumberFormat="1" applyFont="1" applyAlignment="1">
      <alignment horizontal="center" vertical="center"/>
    </xf>
    <xf numFmtId="195" fontId="15" fillId="0" borderId="0" xfId="3372" applyNumberFormat="1" applyFont="1" applyBorder="1" applyAlignment="1">
      <alignment horizontal="center" vertical="center"/>
    </xf>
    <xf numFmtId="195" fontId="18" fillId="0" borderId="0" xfId="3372" applyNumberFormat="1" applyFont="1">
      <alignment vertical="center"/>
    </xf>
    <xf numFmtId="195" fontId="6" fillId="0" borderId="0" xfId="3372" applyNumberFormat="1" applyFont="1" applyBorder="1" applyAlignment="1">
      <alignment horizontal="center" vertical="center"/>
    </xf>
    <xf numFmtId="195" fontId="5" fillId="0" borderId="0" xfId="3372" applyNumberFormat="1" applyFont="1" applyBorder="1" applyAlignment="1">
      <alignment horizontal="center" vertical="center"/>
    </xf>
    <xf numFmtId="195" fontId="7" fillId="0" borderId="0" xfId="3372" applyNumberFormat="1" applyFont="1" applyFill="1" applyAlignment="1">
      <alignment vertical="center"/>
    </xf>
    <xf numFmtId="195" fontId="9" fillId="0" borderId="0" xfId="3372" applyNumberFormat="1" applyFont="1" applyAlignment="1">
      <alignment horizontal="center" vertical="center"/>
    </xf>
    <xf numFmtId="195" fontId="10" fillId="0" borderId="0" xfId="3372" applyNumberFormat="1" applyFont="1">
      <alignment vertical="center"/>
    </xf>
    <xf numFmtId="195" fontId="6" fillId="0" borderId="0" xfId="3372" applyNumberFormat="1" applyFont="1" applyFill="1" applyAlignment="1">
      <alignment horizontal="left" vertical="center"/>
    </xf>
    <xf numFmtId="195" fontId="5" fillId="8" borderId="95" xfId="3372" applyNumberFormat="1" applyFont="1" applyFill="1" applyBorder="1" applyAlignment="1">
      <alignment horizontal="center" vertical="center"/>
    </xf>
    <xf numFmtId="195" fontId="6" fillId="6" borderId="5" xfId="3372" applyNumberFormat="1" applyFont="1" applyFill="1" applyBorder="1" applyAlignment="1">
      <alignment horizontal="left" vertical="center" wrapText="1"/>
    </xf>
    <xf numFmtId="195" fontId="5" fillId="6" borderId="17" xfId="3372" applyNumberFormat="1" applyFont="1" applyFill="1" applyBorder="1" applyAlignment="1">
      <alignment horizontal="center" vertical="center" shrinkToFit="1"/>
    </xf>
    <xf numFmtId="195" fontId="5" fillId="6" borderId="22" xfId="3372" applyNumberFormat="1" applyFont="1" applyFill="1" applyBorder="1" applyAlignment="1">
      <alignment horizontal="center" vertical="center" shrinkToFit="1"/>
    </xf>
    <xf numFmtId="195" fontId="6" fillId="33" borderId="24" xfId="3372" applyNumberFormat="1" applyFont="1" applyFill="1" applyBorder="1" applyAlignment="1">
      <alignment horizontal="center" vertical="center" shrinkToFit="1"/>
    </xf>
    <xf numFmtId="195" fontId="5" fillId="6" borderId="71" xfId="3372" applyNumberFormat="1" applyFont="1" applyFill="1" applyBorder="1" applyAlignment="1">
      <alignment horizontal="center" vertical="center"/>
    </xf>
    <xf numFmtId="195" fontId="5" fillId="6" borderId="23" xfId="3372" applyNumberFormat="1" applyFont="1" applyFill="1" applyBorder="1" applyAlignment="1">
      <alignment horizontal="center" vertical="center"/>
    </xf>
    <xf numFmtId="195" fontId="6" fillId="33" borderId="77" xfId="3372" applyNumberFormat="1" applyFont="1" applyFill="1" applyBorder="1" applyAlignment="1">
      <alignment horizontal="center" vertical="center" shrinkToFit="1"/>
    </xf>
    <xf numFmtId="201" fontId="5" fillId="7" borderId="29" xfId="3372" applyNumberFormat="1" applyFont="1" applyFill="1" applyBorder="1" applyAlignment="1">
      <alignment horizontal="center" vertical="center"/>
    </xf>
    <xf numFmtId="195" fontId="5" fillId="8" borderId="63" xfId="3372" applyNumberFormat="1" applyFont="1" applyFill="1" applyBorder="1" applyAlignment="1">
      <alignment horizontal="center" vertical="center"/>
    </xf>
    <xf numFmtId="195" fontId="20" fillId="0" borderId="16" xfId="3372" applyNumberFormat="1" applyFont="1" applyBorder="1" applyAlignment="1">
      <alignment horizontal="left" vertical="center"/>
    </xf>
    <xf numFmtId="202" fontId="5" fillId="0" borderId="17" xfId="3372" applyNumberFormat="1" applyFont="1" applyBorder="1" applyAlignment="1">
      <alignment horizontal="left" vertical="center" wrapText="1"/>
    </xf>
    <xf numFmtId="0" fontId="5" fillId="0" borderId="17" xfId="3372" applyNumberFormat="1" applyFont="1" applyBorder="1" applyAlignment="1">
      <alignment horizontal="center" vertical="center" wrapText="1"/>
    </xf>
    <xf numFmtId="205" fontId="5" fillId="0" borderId="17" xfId="3372" applyNumberFormat="1" applyFont="1" applyBorder="1" applyAlignment="1">
      <alignment horizontal="center" vertical="center"/>
    </xf>
    <xf numFmtId="49" fontId="5" fillId="5" borderId="16" xfId="3372" applyNumberFormat="1" applyFont="1" applyFill="1" applyBorder="1" applyAlignment="1">
      <alignment horizontal="center" vertical="center"/>
    </xf>
    <xf numFmtId="202" fontId="5" fillId="5" borderId="28" xfId="3372" applyNumberFormat="1" applyFont="1" applyFill="1" applyBorder="1" applyAlignment="1">
      <alignment vertical="center" shrinkToFit="1"/>
    </xf>
    <xf numFmtId="195" fontId="5" fillId="0" borderId="27" xfId="3372" applyNumberFormat="1" applyFont="1" applyBorder="1" applyAlignment="1">
      <alignment horizontal="left" vertical="center"/>
    </xf>
    <xf numFmtId="202" fontId="5" fillId="0" borderId="28" xfId="3372" applyNumberFormat="1" applyFont="1" applyBorder="1" applyAlignment="1">
      <alignment horizontal="left" vertical="center" wrapText="1"/>
    </xf>
    <xf numFmtId="0" fontId="5" fillId="0" borderId="28" xfId="3372" applyNumberFormat="1" applyFont="1" applyBorder="1" applyAlignment="1">
      <alignment horizontal="center" vertical="center" wrapText="1"/>
    </xf>
    <xf numFmtId="205" fontId="5" fillId="0" borderId="28" xfId="3372" applyNumberFormat="1" applyFont="1" applyBorder="1" applyAlignment="1">
      <alignment horizontal="center" vertical="center"/>
    </xf>
    <xf numFmtId="49" fontId="5" fillId="5" borderId="27" xfId="3372" applyNumberFormat="1" applyFont="1" applyFill="1" applyBorder="1" applyAlignment="1">
      <alignment horizontal="center" vertical="center"/>
    </xf>
    <xf numFmtId="202" fontId="5" fillId="5" borderId="1" xfId="3372" applyNumberFormat="1" applyFont="1" applyFill="1" applyBorder="1" applyAlignment="1">
      <alignment vertical="center" shrinkToFit="1"/>
    </xf>
    <xf numFmtId="195" fontId="5" fillId="0" borderId="63" xfId="3372" applyNumberFormat="1" applyFont="1" applyBorder="1" applyAlignment="1">
      <alignment horizontal="left" vertical="center"/>
    </xf>
    <xf numFmtId="202" fontId="6" fillId="0" borderId="71" xfId="3372" applyNumberFormat="1" applyFont="1" applyBorder="1" applyAlignment="1">
      <alignment horizontal="left" vertical="center" wrapText="1"/>
    </xf>
    <xf numFmtId="0" fontId="6" fillId="0" borderId="71" xfId="3372" applyNumberFormat="1" applyFont="1" applyBorder="1" applyAlignment="1">
      <alignment horizontal="center" vertical="center" wrapText="1"/>
    </xf>
    <xf numFmtId="205" fontId="5" fillId="0" borderId="71" xfId="3372" applyNumberFormat="1" applyFont="1" applyBorder="1" applyAlignment="1">
      <alignment horizontal="center" vertical="center"/>
    </xf>
    <xf numFmtId="49" fontId="5" fillId="5" borderId="63" xfId="3372" applyNumberFormat="1" applyFont="1" applyFill="1" applyBorder="1" applyAlignment="1">
      <alignment horizontal="center" vertical="center"/>
    </xf>
    <xf numFmtId="202" fontId="5" fillId="5" borderId="71" xfId="3372" applyNumberFormat="1" applyFont="1" applyFill="1" applyBorder="1" applyAlignment="1">
      <alignment vertical="center" shrinkToFit="1"/>
    </xf>
    <xf numFmtId="202" fontId="5" fillId="0" borderId="24" xfId="3372" applyNumberFormat="1" applyFont="1" applyBorder="1" applyAlignment="1">
      <alignment horizontal="center" vertical="center"/>
    </xf>
    <xf numFmtId="195" fontId="20" fillId="5" borderId="11" xfId="3372" applyNumberFormat="1" applyFont="1" applyFill="1" applyBorder="1" applyAlignment="1">
      <alignment horizontal="center" vertical="center" wrapText="1"/>
    </xf>
    <xf numFmtId="195" fontId="20" fillId="31" borderId="12" xfId="3372" applyNumberFormat="1" applyFont="1" applyFill="1" applyBorder="1" applyAlignment="1">
      <alignment horizontal="center" vertical="center" wrapText="1"/>
    </xf>
    <xf numFmtId="195" fontId="5" fillId="0" borderId="93" xfId="3372" applyNumberFormat="1" applyFont="1" applyBorder="1" applyAlignment="1">
      <alignment horizontal="right" vertical="center"/>
    </xf>
    <xf numFmtId="195" fontId="20" fillId="5" borderId="14" xfId="3372" applyNumberFormat="1" applyFont="1" applyFill="1" applyBorder="1" applyAlignment="1">
      <alignment horizontal="center" vertical="center"/>
    </xf>
    <xf numFmtId="201" fontId="20" fillId="5" borderId="14" xfId="3372" applyNumberFormat="1" applyFont="1" applyFill="1" applyBorder="1" applyAlignment="1">
      <alignment horizontal="center" vertical="center"/>
    </xf>
    <xf numFmtId="195" fontId="5" fillId="0" borderId="13" xfId="3372" applyNumberFormat="1" applyFont="1" applyBorder="1" applyAlignment="1">
      <alignment horizontal="right" vertical="center"/>
    </xf>
    <xf numFmtId="195" fontId="20" fillId="3" borderId="11" xfId="3372" applyNumberFormat="1" applyFont="1" applyFill="1" applyBorder="1" applyAlignment="1">
      <alignment horizontal="center" vertical="center" wrapText="1"/>
    </xf>
    <xf numFmtId="201" fontId="20" fillId="3" borderId="14" xfId="3372" applyNumberFormat="1" applyFont="1" applyFill="1" applyBorder="1" applyAlignment="1">
      <alignment horizontal="center" vertical="center"/>
    </xf>
    <xf numFmtId="195" fontId="19" fillId="0" borderId="0" xfId="3372" applyNumberFormat="1" applyFont="1" applyAlignment="1">
      <alignment horizontal="right" vertical="center"/>
    </xf>
    <xf numFmtId="195" fontId="5" fillId="0" borderId="16" xfId="3372" applyNumberFormat="1" applyFont="1" applyBorder="1" applyAlignment="1">
      <alignment horizontal="left" vertical="center"/>
    </xf>
    <xf numFmtId="0" fontId="112" fillId="0" borderId="28" xfId="3372" applyFont="1" applyBorder="1" applyAlignment="1">
      <alignment horizontal="left" vertical="center" wrapText="1" shrinkToFit="1"/>
    </xf>
    <xf numFmtId="186" fontId="5" fillId="0" borderId="28" xfId="3372" quotePrefix="1" applyNumberFormat="1" applyFont="1" applyBorder="1" applyAlignment="1">
      <alignment horizontal="center" vertical="center"/>
    </xf>
    <xf numFmtId="0" fontId="5" fillId="0" borderId="28" xfId="3372" applyFont="1" applyBorder="1" applyAlignment="1">
      <alignment horizontal="left" vertical="center" wrapText="1" shrinkToFit="1"/>
    </xf>
  </cellXfs>
  <cellStyles count="3394">
    <cellStyle name="〰" xfId="155"/>
    <cellStyle name="〰〰" xfId="157"/>
    <cellStyle name="〰〰　0" xfId="141"/>
    <cellStyle name="〰 2" xfId="3374"/>
    <cellStyle name="?" xfId="149"/>
    <cellStyle name="?_ぱる殿向御見積20110819" xfId="160"/>
    <cellStyle name="?_プレゼ価格決裁ﾌｫｰﾏｯﾄ" xfId="153"/>
    <cellStyle name="?_ミニストップ向御見積" xfId="154"/>
    <cellStyle name="_（仮）OAVｼﾘｰｽﾞ引出つき(ﾌﾞﾗｳﾝ)" xfId="50"/>
    <cellStyle name="_（仮）OAVｼﾘｰｽﾞ引出つき(ﾌﾞﾗｳﾝ)_(正）TOFｼﾘｰｽﾞ商品詳細③" xfId="163"/>
    <cellStyle name="_（仮）OAVｼﾘｰｽﾞ引出つき(ﾌﾞﾗｳﾝ)_【ｺｰﾅﾝ】軽量_【ｺｰﾅﾝ】返品明細_2009事業計画（資材）" xfId="170"/>
    <cellStyle name="_（仮）OAVｼﾘｰｽﾞ引出つき(ﾌﾞﾗｳﾝ)_【ｺｰﾅﾝ】軽量_1007【大口用】コーナン波板導入提案価格一覧_【ｺｰﾅﾝ】返品明細" xfId="176"/>
    <cellStyle name="_（仮）OAVｼﾘｰｽﾞ引出つき(ﾌﾞﾗｳﾝ)_【ｺｰﾅﾝ】軽量_2009事業計画（資材）" xfId="137"/>
    <cellStyle name="_（仮）OAVｼﾘｰｽﾞ引出つき(ﾌﾞﾗｳﾝ)_【ｺｰﾅﾝ】返品明細" xfId="162"/>
    <cellStyle name="_（仮）OAVｼﾘｰｽﾞ引出つき(ﾌﾞﾗｳﾝ)_【ｺｰﾅﾝ】返品明細_2009事業計画（資材）" xfId="177"/>
    <cellStyle name="_（仮）OAVｼﾘｰｽﾞ引出つき(ﾌﾞﾗｳﾝ)_【最終】ｼﾞｮｲ波板提案資料" xfId="143"/>
    <cellStyle name="_（仮）OAVｼﾘｰｽﾞ引出つき(ﾌﾞﾗｳﾝ)_【超重要】波板商談資料" xfId="103"/>
    <cellStyle name="_（仮）OAVｼﾘｰｽﾞ引出つき(ﾌﾞﾗｳﾝ)_【超重要】波板商談資料_【ｺｰﾅﾝ】返品明細" xfId="180"/>
    <cellStyle name="_（仮）OAVｼﾘｰｽﾞ引出つき(ﾌﾞﾗｳﾝ)_【超重要】波板商談資料_【ｺｰﾅﾝ】返品明細_2009事業計画（資材）" xfId="187"/>
    <cellStyle name="_（仮）OAVｼﾘｰｽﾞ引出つき(ﾌﾞﾗｳﾝ)_【超重要】波板商談資料_【最終】ｼﾞｮｲ波板提案資料" xfId="189"/>
    <cellStyle name="_（仮）OAVｼﾘｰｽﾞ引出つき(ﾌﾞﾗｳﾝ)_【超重要】波板商談資料_【副社長】コーナン価格" xfId="191"/>
    <cellStyle name="_（仮）OAVｼﾘｰｽﾞ引出つき(ﾌﾞﾗｳﾝ)_【超重要】波板商談資料_【副社長】コーナン価格_【ｺｰﾅﾝ】返品明細" xfId="192"/>
    <cellStyle name="_（仮）OAVｼﾘｰｽﾞ引出つき(ﾌﾞﾗｳﾝ)_【超重要】波板商談資料_【副社長】コーナン価格_【ｺｰﾅﾝ】返品明細_2009事業計画（資材）" xfId="195"/>
    <cellStyle name="_（仮）OAVｼﾘｰｽﾞ引出つき(ﾌﾞﾗｳﾝ)_【超重要】波板商談資料_【副社長】コーナン価格_2009事業計画（資材）" xfId="165"/>
    <cellStyle name="_（仮）OAVｼﾘｰｽﾞ引出つき(ﾌﾞﾗｳﾝ)_【超重要】波板商談資料_1007【大口用】コーナン波板導入提案価格一覧" xfId="197"/>
    <cellStyle name="_（仮）OAVｼﾘｰｽﾞ引出つき(ﾌﾞﾗｳﾝ)_【超重要】波板商談資料_1007【大口用】コーナン波板導入提案価格一覧_【ｺｰﾅﾝ】返品明細" xfId="198"/>
    <cellStyle name="_（仮）OAVｼﾘｰｽﾞ引出つき(ﾌﾞﾗｳﾝ)_【超重要】波板商談資料_1007【大口用】コーナン波板導入提案価格一覧_【ｺｰﾅﾝ】返品明細_2009事業計画（資材）" xfId="199"/>
    <cellStyle name="_（仮）OAVｼﾘｰｽﾞ引出つき(ﾌﾞﾗｳﾝ)_【超重要】波板商談資料_1007【大口用】コーナン波板導入提案価格一覧_2009事業計画（資材）" xfId="202"/>
    <cellStyle name="_（仮）OAVｼﾘｰｽﾞ引出つき(ﾌﾞﾗｳﾝ)_【超重要】波板商談資料_2009事業計画（資材）" xfId="205"/>
    <cellStyle name="_（仮）OAVｼﾘｰｽﾞ引出つき(ﾌﾞﾗｳﾝ)_【超重要】波板商談資料_軽量ｶﾗｰ提案" xfId="206"/>
    <cellStyle name="_（仮）OAVｼﾘｰｽﾞ引出つき(ﾌﾞﾗｳﾝ)_【超重要】波板商談資料_軽量ｶﾗｰ提案_【ｺｰﾅﾝ】返品明細" xfId="178"/>
    <cellStyle name="_（仮）OAVｼﾘｰｽﾞ引出つき(ﾌﾞﾗｳﾝ)_【超重要】波板商談資料_軽量ｶﾗｰ提案_【ｺｰﾅﾝ】返品明細_2009事業計画（資材）" xfId="145"/>
    <cellStyle name="_（仮）OAVｼﾘｰｽﾞ引出つき(ﾌﾞﾗｳﾝ)_【超重要】波板商談資料_軽量ｶﾗｰ提案_1007【大口用】コーナン波板導入提案価格一覧" xfId="44"/>
    <cellStyle name="_（仮）OAVｼﾘｰｽﾞ引出つき(ﾌﾞﾗｳﾝ)_【超重要】波板商談資料_軽量ｶﾗｰ提案_1007【大口用】コーナン波板導入提案価格一覧_【ｺｰﾅﾝ】返品明細" xfId="208"/>
    <cellStyle name="_（仮）OAVｼﾘｰｽﾞ引出つき(ﾌﾞﾗｳﾝ)_【超重要】波板商談資料_軽量ｶﾗｰ提案_1007【大口用】コーナン波板導入提案価格一覧_【ｺｰﾅﾝ】返品明細_2009事業計画（資材）" xfId="214"/>
    <cellStyle name="_（仮）OAVｼﾘｰｽﾞ引出つき(ﾌﾞﾗｳﾝ)_【超重要】波板商談資料_軽量ｶﾗｰ提案_1007【大口用】コーナン波板導入提案価格一覧_2009事業計画（資材）" xfId="219"/>
    <cellStyle name="_（仮）OAVｼﾘｰｽﾞ引出つき(ﾌﾞﾗｳﾝ)_【超重要】波板商談資料_軽量ｶﾗｰ提案_2009事業計画（資材）" xfId="39"/>
    <cellStyle name="_（仮）OAVｼﾘｰｽﾞ引出つき(ﾌﾞﾗｳﾝ)_【超重要】波板商談資料_島忠" xfId="222"/>
    <cellStyle name="_（仮）OAVｼﾘｰｽﾞ引出つき(ﾌﾞﾗｳﾝ)_【超重要】波板商談資料_島忠_【ｺｰﾅﾝ】返品明細" xfId="225"/>
    <cellStyle name="_（仮）OAVｼﾘｰｽﾞ引出つき(ﾌﾞﾗｳﾝ)_【超重要】波板商談資料_島忠_【ｺｰﾅﾝ】返品明細_2009事業計画（資材）" xfId="226"/>
    <cellStyle name="_（仮）OAVｼﾘｰｽﾞ引出つき(ﾌﾞﾗｳﾝ)_【超重要】波板商談資料_島忠_1007【大口用】コーナン波板導入提案価格一覧" xfId="229"/>
    <cellStyle name="_（仮）OAVｼﾘｰｽﾞ引出つき(ﾌﾞﾗｳﾝ)_【超重要】波板商談資料_島忠_1007【大口用】コーナン波板導入提案価格一覧_【ｺｰﾅﾝ】返品明細" xfId="230"/>
    <cellStyle name="_（仮）OAVｼﾘｰｽﾞ引出つき(ﾌﾞﾗｳﾝ)_【超重要】波板商談資料_島忠_1007【大口用】コーナン波板導入提案価格一覧_【ｺｰﾅﾝ】返品明細_2009事業計画（資材）" xfId="233"/>
    <cellStyle name="_（仮）OAVｼﾘｰｽﾞ引出つき(ﾌﾞﾗｳﾝ)_【超重要】波板商談資料_島忠_1007【大口用】コーナン波板導入提案価格一覧_2009事業計画（資材）" xfId="236"/>
    <cellStyle name="_（仮）OAVｼﾘｰｽﾞ引出つき(ﾌﾞﾗｳﾝ)_【超重要】波板商談資料_島忠_2009事業計画（資材）" xfId="239"/>
    <cellStyle name="_（仮）OAVｼﾘｰｽﾞ引出つき(ﾌﾞﾗｳﾝ)_【副社長】コーナン価格" xfId="242"/>
    <cellStyle name="_（仮）OAVｼﾘｰｽﾞ引出つき(ﾌﾞﾗｳﾝ)_【副社長】コーナン価格_【ｺｰﾅﾝ】返品明細" xfId="244"/>
    <cellStyle name="_（仮）OAVｼﾘｰｽﾞ引出つき(ﾌﾞﾗｳﾝ)_【副社長】コーナン価格_【ｺｰﾅﾝ】返品明細_2009事業計画（資材）" xfId="246"/>
    <cellStyle name="_（仮）OAVｼﾘｰｽﾞ引出つき(ﾌﾞﾗｳﾝ)_【副社長】コーナン価格_2009事業計画（資材）" xfId="252"/>
    <cellStyle name="_（仮）OAVｼﾘｰｽﾞ引出つき(ﾌﾞﾗｳﾝ)_■月別付加額グラフ" xfId="253"/>
    <cellStyle name="_（仮）OAVｼﾘｰｽﾞ引出つき(ﾌﾞﾗｳﾝ)_■月別付加額グラフ_●全体企画会議資料（事業部全体）" xfId="257"/>
    <cellStyle name="_（仮）OAVｼﾘｰｽﾞ引出つき(ﾌﾞﾗｳﾝ)_●全体企画会議資料（事業部全体）" xfId="261"/>
    <cellStyle name="_（仮）OAVｼﾘｰｽﾞ引出つき(ﾌﾞﾗｳﾝ)_０７値上価格表 (2)" xfId="72"/>
    <cellStyle name="_（仮）OAVｼﾘｰｽﾞ引出つき(ﾌﾞﾗｳﾝ)_０７値上価格表 (2)_■月別付加額グラフ" xfId="113"/>
    <cellStyle name="_（仮）OAVｼﾘｰｽﾞ引出つき(ﾌﾞﾗｳﾝ)_０７値上価格表 (2)_■月別付加額グラフ_●全体企画会議資料（事業部全体）" xfId="129"/>
    <cellStyle name="_（仮）OAVｼﾘｰｽﾞ引出つき(ﾌﾞﾗｳﾝ)_０７値上価格表 (2)_●全体企画会議資料（事業部全体）" xfId="263"/>
    <cellStyle name="_（仮）OAVｼﾘｰｽﾞ引出つき(ﾌﾞﾗｳﾝ)_1007【大口用】コーナン波板導入提案価格一覧" xfId="266"/>
    <cellStyle name="_（仮）OAVｼﾘｰｽﾞ引出つき(ﾌﾞﾗｳﾝ)_1007【大口用】コーナン波板導入提案価格一覧_【ｺｰﾅﾝ】返品明細" xfId="267"/>
    <cellStyle name="_（仮）OAVｼﾘｰｽﾞ引出つき(ﾌﾞﾗｳﾝ)_1007【大口用】コーナン波板導入提案価格一覧_【ｺｰﾅﾝ】返品明細_2009事業計画（資材）" xfId="271"/>
    <cellStyle name="_（仮）OAVｼﾘｰｽﾞ引出つき(ﾌﾞﾗｳﾝ)_1007【大口用】コーナン波板導入提案価格一覧_2009事業計画（資材）" xfId="275"/>
    <cellStyle name="_（仮）OAVｼﾘｰｽﾞ引出つき(ﾌﾞﾗｳﾝ)_2007年下期重点新商品ペット" xfId="277"/>
    <cellStyle name="_（仮）OAVｼﾘｰｽﾞ引出つき(ﾌﾞﾗｳﾝ)_2007年下期重点新商品ペット_■月別付加額グラフ" xfId="279"/>
    <cellStyle name="_（仮）OAVｼﾘｰｽﾞ引出つき(ﾌﾞﾗｳﾝ)_2007年下期重点新商品ペット_■月別付加額グラフ_●全体企画会議資料（事業部全体）" xfId="54"/>
    <cellStyle name="_（仮）OAVｼﾘｰｽﾞ引出つき(ﾌﾞﾗｳﾝ)_2007年下期重点新商品ペット_●全体企画会議資料（事業部全体）" xfId="276"/>
    <cellStyle name="_（仮）OAVｼﾘｰｽﾞ引出つき(ﾌﾞﾗｳﾝ)_2007年下期重点新商品リスト" xfId="285"/>
    <cellStyle name="_（仮）OAVｼﾘｰｽﾞ引出つき(ﾌﾞﾗｳﾝ)_2007年下期重点新商品リスト_■月別付加額グラフ" xfId="290"/>
    <cellStyle name="_（仮）OAVｼﾘｰｽﾞ引出つき(ﾌﾞﾗｳﾝ)_2007年下期重点新商品リスト_■月別付加額グラフ_●全体企画会議資料（事業部全体）" xfId="293"/>
    <cellStyle name="_（仮）OAVｼﾘｰｽﾞ引出つき(ﾌﾞﾗｳﾝ)_2007年下期重点新商品リスト_●全体企画会議資料（事業部全体）" xfId="295"/>
    <cellStyle name="_（仮）OAVｼﾘｰｽﾞ引出つき(ﾌﾞﾗｳﾝ)_2007年下期重点新商品リストハード" xfId="296"/>
    <cellStyle name="_（仮）OAVｼﾘｰｽﾞ引出つき(ﾌﾞﾗｳﾝ)_2007年下期重点新商品リストハード_■月別付加額グラフ" xfId="298"/>
    <cellStyle name="_（仮）OAVｼﾘｰｽﾞ引出つき(ﾌﾞﾗｳﾝ)_2007年下期重点新商品リストハード_■月別付加額グラフ_●全体企画会議資料（事業部全体）" xfId="301"/>
    <cellStyle name="_（仮）OAVｼﾘｰｽﾞ引出つき(ﾌﾞﾗｳﾝ)_2007年下期重点新商品リストハード_●全体企画会議資料（事業部全体）" xfId="305"/>
    <cellStyle name="_（仮）OAVｼﾘｰｽﾞ引出つき(ﾌﾞﾗｳﾝ)_2009事業計画（資材）" xfId="307"/>
    <cellStyle name="_（仮）OAVｼﾘｰｽﾞ引出つき(ﾌﾞﾗｳﾝ)_さよならﾌﾞﾗｳﾝ管TVﾗｯｸ企画書" xfId="310"/>
    <cellStyle name="_（仮）OAVｼﾘｰｽﾞ引出つき(ﾌﾞﾗｳﾝ)_さよならﾌﾞﾗｳﾝ管TVﾗｯｸ企画書_(正）TOFｼﾘｰｽﾞ商品詳細③" xfId="312"/>
    <cellStyle name="_（仮）OAVｼﾘｰｽﾞ引出つき(ﾌﾞﾗｳﾝ)_ホーム2007年下期重点新商品リスト" xfId="315"/>
    <cellStyle name="_（仮）OAVｼﾘｰｽﾞ引出つき(ﾌﾞﾗｳﾝ)_ホーム2007年下期重点新商品リスト_■月別付加額グラフ" xfId="318"/>
    <cellStyle name="_（仮）OAVｼﾘｰｽﾞ引出つき(ﾌﾞﾗｳﾝ)_ホーム2007年下期重点新商品リスト_■月別付加額グラフ_●全体企画会議資料（事業部全体）" xfId="320"/>
    <cellStyle name="_（仮）OAVｼﾘｰｽﾞ引出つき(ﾌﾞﾗｳﾝ)_ホーム2007年下期重点新商品リスト_●全体企画会議資料（事業部全体）" xfId="321"/>
    <cellStyle name="_（仮）OAVｼﾘｰｽﾞ引出つき(ﾌﾞﾗｳﾝ)_営業向けレター" xfId="14"/>
    <cellStyle name="_（仮）OAVｼﾘｰｽﾞ引出つき(ﾌﾞﾗｳﾝ)_営業向けレター_■月別付加額グラフ" xfId="32"/>
    <cellStyle name="_（仮）OAVｼﾘｰｽﾞ引出つき(ﾌﾞﾗｳﾝ)_営業向けレター_■月別付加額グラフ_●全体企画会議資料（事業部全体）" xfId="309"/>
    <cellStyle name="_（仮）OAVｼﾘｰｽﾞ引出つき(ﾌﾞﾗｳﾝ)_営業向けレター_●全体企画会議資料（事業部全体）" xfId="323"/>
    <cellStyle name="_（仮）OAVｼﾘｰｽﾞ引出つき(ﾌﾞﾗｳﾝ)_亀鶴依頼押入れ" xfId="291"/>
    <cellStyle name="_（仮）OAVｼﾘｰｽﾞ引出つき(ﾌﾞﾗｳﾝ)_軽量ｶﾗｰ提案" xfId="329"/>
    <cellStyle name="_（仮）OAVｼﾘｰｽﾞ引出つき(ﾌﾞﾗｳﾝ)_軽量ｶﾗｰ提案_【ｺｰﾅﾝ】返品明細" xfId="330"/>
    <cellStyle name="_（仮）OAVｼﾘｰｽﾞ引出つき(ﾌﾞﾗｳﾝ)_軽量ｶﾗｰ提案_【ｺｰﾅﾝ】返品明細_2009事業計画（資材）" xfId="332"/>
    <cellStyle name="_（仮）OAVｼﾘｰｽﾞ引出つき(ﾌﾞﾗｳﾝ)_軽量ｶﾗｰ提案_1007【大口用】コーナン波板導入提案価格一覧" xfId="334"/>
    <cellStyle name="_（仮）OAVｼﾘｰｽﾞ引出つき(ﾌﾞﾗｳﾝ)_軽量ｶﾗｰ提案_1007【大口用】コーナン波板導入提案価格一覧_【ｺｰﾅﾝ】返品明細" xfId="336"/>
    <cellStyle name="_（仮）OAVｼﾘｰｽﾞ引出つき(ﾌﾞﾗｳﾝ)_軽量ｶﾗｰ提案_1007【大口用】コーナン波板導入提案価格一覧_【ｺｰﾅﾝ】返品明細_2009事業計画（資材）" xfId="337"/>
    <cellStyle name="_（仮）OAVｼﾘｰｽﾞ引出つき(ﾌﾞﾗｳﾝ)_軽量ｶﾗｰ提案_1007【大口用】コーナン波板導入提案価格一覧_2009事業計画（資材）" xfId="13"/>
    <cellStyle name="_（仮）OAVｼﾘｰｽﾞ引出つき(ﾌﾞﾗｳﾝ)_軽量ｶﾗｰ提案_2009事業計画（資材）" xfId="316"/>
    <cellStyle name="_（仮）OAVｼﾘｰｽﾞ引出つき(ﾌﾞﾗｳﾝ)_収納・2007年下期重点新商品リスト" xfId="314"/>
    <cellStyle name="_（仮）OAVｼﾘｰｽﾞ引出つき(ﾌﾞﾗｳﾝ)_収納・2007年下期重点新商品リスト_■月別付加額グラフ" xfId="340"/>
    <cellStyle name="_（仮）OAVｼﾘｰｽﾞ引出つき(ﾌﾞﾗｳﾝ)_収納・2007年下期重点新商品リスト_■月別付加額グラフ_●全体企画会議資料（事業部全体）" xfId="288"/>
    <cellStyle name="_（仮）OAVｼﾘｰｽﾞ引出つき(ﾌﾞﾗｳﾝ)_収納・2007年下期重点新商品リスト_●全体企画会議資料（事業部全体）" xfId="341"/>
    <cellStyle name="_（仮）OAVｼﾘｰｽﾞ引出つき(ﾌﾞﾗｳﾝ)_島忠" xfId="117"/>
    <cellStyle name="_（仮）OAVｼﾘｰｽﾞ引出つき(ﾌﾞﾗｳﾝ)_島忠_【ｺｰﾅﾝ】返品明細" xfId="343"/>
    <cellStyle name="_（仮）OAVｼﾘｰｽﾞ引出つき(ﾌﾞﾗｳﾝ)_島忠_【ｺｰﾅﾝ】返品明細_2009事業計画（資材）" xfId="345"/>
    <cellStyle name="_（仮）OAVｼﾘｰｽﾞ引出つき(ﾌﾞﾗｳﾝ)_島忠_1007【大口用】コーナン波板導入提案価格一覧" xfId="348"/>
    <cellStyle name="_（仮）OAVｼﾘｰｽﾞ引出つき(ﾌﾞﾗｳﾝ)_島忠_1007【大口用】コーナン波板導入提案価格一覧_【ｺｰﾅﾝ】返品明細" xfId="354"/>
    <cellStyle name="_（仮）OAVｼﾘｰｽﾞ引出つき(ﾌﾞﾗｳﾝ)_島忠_1007【大口用】コーナン波板導入提案価格一覧_【ｺｰﾅﾝ】返品明細_2009事業計画（資材）" xfId="357"/>
    <cellStyle name="_（仮）OAVｼﾘｰｽﾞ引出つき(ﾌﾞﾗｳﾝ)_島忠_1007【大口用】コーナン波板導入提案価格一覧_2009事業計画（資材）" xfId="74"/>
    <cellStyle name="_（仮）OAVｼﾘｰｽﾞ引出つき(ﾌﾞﾗｳﾝ)_島忠_2009事業計画（資材）" xfId="360"/>
    <cellStyle name="_（仮）OAVﾎﾞｰﾄﾞ" xfId="247"/>
    <cellStyle name="_（仮）OAVﾎﾞｰﾄﾞ_（原本）幹部研修会発表用" xfId="363"/>
    <cellStyle name="_（仮）OAVﾎﾞｰﾄﾞ_(正）TOFｼﾘｰｽﾞ商品詳細③" xfId="131"/>
    <cellStyle name="_（仮）OAVﾎﾞｰﾄﾞ_【ｺｰﾅﾝ】軽量" xfId="317"/>
    <cellStyle name="_（仮）OAVﾎﾞｰﾄﾞ_【ｺｰﾅﾝ】軽量_【ｺｰﾅﾝ】返品明細" xfId="365"/>
    <cellStyle name="_（仮）OAVﾎﾞｰﾄﾞ_【ｺｰﾅﾝ】軽量_【ｺｰﾅﾝ】返品明細_2009事業計画（資材）" xfId="269"/>
    <cellStyle name="_（仮）OAVﾎﾞｰﾄﾞ_【ｺｰﾅﾝ】軽量_1007【大口用】コーナン波板導入提案価格一覧" xfId="240"/>
    <cellStyle name="_（仮）OAVﾎﾞｰﾄﾞ_【ｺｰﾅﾝ】軽量_1007【大口用】コーナン波板導入提案価格一覧_【ｺｰﾅﾝ】返品明細" xfId="366"/>
    <cellStyle name="_（仮）OAVﾎﾞｰﾄﾞ_【ｺｰﾅﾝ】軽量_1007【大口用】コーナン波板導入提案価格一覧_【ｺｰﾅﾝ】返品明細_2009事業計画（資材）" xfId="368"/>
    <cellStyle name="_（仮）OAVﾎﾞｰﾄﾞ_【ｺｰﾅﾝ】軽量_1007【大口用】コーナン波板導入提案価格一覧_2009事業計画（資材）" xfId="372"/>
    <cellStyle name="_（仮）OAVﾎﾞｰﾄﾞ_【ｺｰﾅﾝ】軽量_2009事業計画（資材）" xfId="373"/>
    <cellStyle name="_（仮）OAVﾎﾞｰﾄﾞ_【ｺｰﾅﾝ】返品明細" xfId="319"/>
    <cellStyle name="_（仮）OAVﾎﾞｰﾄﾞ_【ｺｰﾅﾝ】返品明細_2009事業計画（資材）" xfId="379"/>
    <cellStyle name="_（仮）OAVﾎﾞｰﾄﾞ_【最終】ｼﾞｮｲ波板提案資料" xfId="273"/>
    <cellStyle name="_（仮）OAVﾎﾞｰﾄﾞ_【超重要】波板商談資料" xfId="384"/>
    <cellStyle name="_（仮）OAVﾎﾞｰﾄﾞ_【超重要】波板商談資料_【ｺｰﾅﾝ】返品明細" xfId="386"/>
    <cellStyle name="_（仮）OAVﾎﾞｰﾄﾞ_【超重要】波板商談資料_【ｺｰﾅﾝ】返品明細_2009事業計画（資材）" xfId="388"/>
    <cellStyle name="_（仮）OAVﾎﾞｰﾄﾞ_【超重要】波板商談資料_【最終】ｼﾞｮｲ波板提案資料" xfId="392"/>
    <cellStyle name="_（仮）OAVﾎﾞｰﾄﾞ_【超重要】波板商談資料_【副社長】コーナン価格" xfId="350"/>
    <cellStyle name="_（仮）OAVﾎﾞｰﾄﾞ_【超重要】波板商談資料_【副社長】コーナン価格_【ｺｰﾅﾝ】返品明細" xfId="356"/>
    <cellStyle name="_（仮）OAVﾎﾞｰﾄﾞ_【超重要】波板商談資料_【副社長】コーナン価格_【ｺｰﾅﾝ】返品明細_2009事業計画（資材）" xfId="359"/>
    <cellStyle name="_（仮）OAVﾎﾞｰﾄﾞ_【超重要】波板商談資料_【副社長】コーナン価格_2009事業計画（資材）" xfId="77"/>
    <cellStyle name="_（仮）OAVﾎﾞｰﾄﾞ_【超重要】波板商談資料_1007【大口用】コーナン波板導入提案価格一覧" xfId="394"/>
    <cellStyle name="_（仮）OAVﾎﾞｰﾄﾞ_【超重要】波板商談資料_1007【大口用】コーナン波板導入提案価格一覧_【ｺｰﾅﾝ】返品明細" xfId="10"/>
    <cellStyle name="_（仮）OAVﾎﾞｰﾄﾞ_【超重要】波板商談資料_1007【大口用】コーナン波板導入提案価格一覧_【ｺｰﾅﾝ】返品明細_2009事業計画（資材）" xfId="399"/>
    <cellStyle name="_（仮）OAVﾎﾞｰﾄﾞ_【超重要】波板商談資料_1007【大口用】コーナン波板導入提案価格一覧_2009事業計画（資材）" xfId="401"/>
    <cellStyle name="_（仮）OAVﾎﾞｰﾄﾞ_【超重要】波板商談資料_2009事業計画（資材）" xfId="403"/>
    <cellStyle name="_（仮）OAVﾎﾞｰﾄﾞ_【超重要】波板商談資料_軽量ｶﾗｰ提案" xfId="338"/>
    <cellStyle name="_（仮）OAVﾎﾞｰﾄﾞ_【超重要】波板商談資料_軽量ｶﾗｰ提案_【ｺｰﾅﾝ】返品明細" xfId="404"/>
    <cellStyle name="_（仮）OAVﾎﾞｰﾄﾞ_【超重要】波板商談資料_軽量ｶﾗｰ提案_【ｺｰﾅﾝ】返品明細_2009事業計画（資材）" xfId="152"/>
    <cellStyle name="_（仮）OAVﾎﾞｰﾄﾞ_【超重要】波板商談資料_軽量ｶﾗｰ提案_1007【大口用】コーナン波板導入提案価格一覧" xfId="408"/>
    <cellStyle name="_（仮）OAVﾎﾞｰﾄﾞ_【超重要】波板商談資料_軽量ｶﾗｰ提案_1007【大口用】コーナン波板導入提案価格一覧_【ｺｰﾅﾝ】返品明細" xfId="409"/>
    <cellStyle name="_（仮）OAVﾎﾞｰﾄﾞ_【超重要】波板商談資料_軽量ｶﾗｰ提案_1007【大口用】コーナン波板導入提案価格一覧_【ｺｰﾅﾝ】返品明細_2009事業計画（資材）" xfId="413"/>
    <cellStyle name="_（仮）OAVﾎﾞｰﾄﾞ_【超重要】波板商談資料_軽量ｶﾗｰ提案_1007【大口用】コーナン波板導入提案価格一覧_2009事業計画（資材）" xfId="415"/>
    <cellStyle name="_（仮）OAVﾎﾞｰﾄﾞ_【超重要】波板商談資料_軽量ｶﾗｰ提案_2009事業計画（資材）" xfId="420"/>
    <cellStyle name="_（仮）OAVﾎﾞｰﾄﾞ_【超重要】波板商談資料_島忠" xfId="422"/>
    <cellStyle name="_（仮）OAVﾎﾞｰﾄﾞ_【超重要】波板商談資料_島忠_【ｺｰﾅﾝ】返品明細" xfId="424"/>
    <cellStyle name="_（仮）OAVﾎﾞｰﾄﾞ_【超重要】波板商談資料_島忠_【ｺｰﾅﾝ】返品明細_2009事業計画（資材）" xfId="426"/>
    <cellStyle name="_（仮）OAVﾎﾞｰﾄﾞ_【超重要】波板商談資料_島忠_1007【大口用】コーナン波板導入提案価格一覧" xfId="429"/>
    <cellStyle name="_（仮）OAVﾎﾞｰﾄﾞ_【超重要】波板商談資料_島忠_1007【大口用】コーナン波板導入提案価格一覧_【ｺｰﾅﾝ】返品明細" xfId="433"/>
    <cellStyle name="_（仮）OAVﾎﾞｰﾄﾞ_【超重要】波板商談資料_島忠_1007【大口用】コーナン波板導入提案価格一覧_【ｺｰﾅﾝ】返品明細_2009事業計画（資材）" xfId="434"/>
    <cellStyle name="_（仮）OAVﾎﾞｰﾄﾞ_【超重要】波板商談資料_島忠_1007【大口用】コーナン波板導入提案価格一覧_2009事業計画（資材）" xfId="78"/>
    <cellStyle name="_（仮）OAVﾎﾞｰﾄﾞ_【超重要】波板商談資料_島忠_2009事業計画（資材）" xfId="438"/>
    <cellStyle name="_（仮）OAVﾎﾞｰﾄﾞ_【副社長】コーナン価格" xfId="441"/>
    <cellStyle name="_（仮）OAVﾎﾞｰﾄﾞ_【副社長】コーナン価格_【ｺｰﾅﾝ】返品明細" xfId="443"/>
    <cellStyle name="_（仮）OAVﾎﾞｰﾄﾞ_【副社長】コーナン価格_【ｺｰﾅﾝ】返品明細_2009事業計画（資材）" xfId="448"/>
    <cellStyle name="_（仮）OAVﾎﾞｰﾄﾞ_【副社長】コーナン価格_2009事業計画（資材）" xfId="93"/>
    <cellStyle name="_（仮）OAVﾎﾞｰﾄﾞ_■月別付加額グラフ" xfId="454"/>
    <cellStyle name="_（仮）OAVﾎﾞｰﾄﾞ_■月別付加額グラフ_●全体企画会議資料（事業部全体）" xfId="255"/>
    <cellStyle name="_（仮）OAVﾎﾞｰﾄﾞ_●全体企画会議資料（事業部全体）" xfId="456"/>
    <cellStyle name="_（仮）OAVﾎﾞｰﾄﾞ_０７値上価格表 (2)" xfId="146"/>
    <cellStyle name="_（仮）OAVﾎﾞｰﾄﾞ_０７値上価格表 (2)_■月別付加額グラフ" xfId="459"/>
    <cellStyle name="_（仮）OAVﾎﾞｰﾄﾞ_０７値上価格表 (2)_■月別付加額グラフ_●全体企画会議資料（事業部全体）" xfId="95"/>
    <cellStyle name="_（仮）OAVﾎﾞｰﾄﾞ_０７値上価格表 (2)_●全体企画会議資料（事業部全体）" xfId="62"/>
    <cellStyle name="_（仮）OAVﾎﾞｰﾄﾞ_1007【大口用】コーナン波板導入提案価格一覧" xfId="465"/>
    <cellStyle name="_（仮）OAVﾎﾞｰﾄﾞ_1007【大口用】コーナン波板導入提案価格一覧_【ｺｰﾅﾝ】返品明細" xfId="326"/>
    <cellStyle name="_（仮）OAVﾎﾞｰﾄﾞ_1007【大口用】コーナン波板導入提案価格一覧_【ｺｰﾅﾝ】返品明細_2009事業計画（資材）" xfId="467"/>
    <cellStyle name="_（仮）OAVﾎﾞｰﾄﾞ_1007【大口用】コーナン波板導入提案価格一覧_2009事業計画（資材）" xfId="469"/>
    <cellStyle name="_（仮）OAVﾎﾞｰﾄﾞ_2007年下期重点新商品ペット" xfId="346"/>
    <cellStyle name="_（仮）OAVﾎﾞｰﾄﾞ_2007年下期重点新商品ペット_■月別付加額グラフ" xfId="344"/>
    <cellStyle name="_（仮）OAVﾎﾞｰﾄﾞ_2007年下期重点新商品ペット_■月別付加額グラフ_●全体企画会議資料（事業部全体）" xfId="428"/>
    <cellStyle name="_（仮）OAVﾎﾞｰﾄﾞ_2007年下期重点新商品ペット_●全体企画会議資料（事業部全体）" xfId="440"/>
    <cellStyle name="_（仮）OAVﾎﾞｰﾄﾞ_2007年下期重点新商品リスト" xfId="470"/>
    <cellStyle name="_（仮）OAVﾎﾞｰﾄﾞ_2007年下期重点新商品リスト_■月別付加額グラフ" xfId="473"/>
    <cellStyle name="_（仮）OAVﾎﾞｰﾄﾞ_2007年下期重点新商品リスト_■月別付加額グラフ_●全体企画会議資料（事業部全体）" xfId="381"/>
    <cellStyle name="_（仮）OAVﾎﾞｰﾄﾞ_2007年下期重点新商品リスト_●全体企画会議資料（事業部全体）" xfId="476"/>
    <cellStyle name="_（仮）OAVﾎﾞｰﾄﾞ_2007年下期重点新商品リストハード" xfId="421"/>
    <cellStyle name="_（仮）OAVﾎﾞｰﾄﾞ_2007年下期重点新商品リストハード_■月別付加額グラフ" xfId="479"/>
    <cellStyle name="_（仮）OAVﾎﾞｰﾄﾞ_2007年下期重点新商品リストハード_■月別付加額グラフ_●全体企画会議資料（事業部全体）" xfId="485"/>
    <cellStyle name="_（仮）OAVﾎﾞｰﾄﾞ_2007年下期重点新商品リストハード_●全体企画会議資料（事業部全体）" xfId="487"/>
    <cellStyle name="_（仮）OAVﾎﾞｰﾄﾞ_2009事業計画（資材）" xfId="490"/>
    <cellStyle name="_（仮）OAVﾎﾞｰﾄﾞ_OAVｼﾘｰｽﾞ引出つき(ﾌﾞﾗｳﾝ)" xfId="494"/>
    <cellStyle name="_（仮）OAVﾎﾞｰﾄﾞ_OAVｼﾘｰｽﾞ引出つき(ﾌﾞﾗｳﾝ)_(正）TOFｼﾘｰｽﾞ商品詳細③" xfId="497"/>
    <cellStyle name="_（仮）OAVﾎﾞｰﾄﾞ_さよならﾌﾞﾗｳﾝ管TVﾗｯｸ企画書" xfId="498"/>
    <cellStyle name="_（仮）OAVﾎﾞｰﾄﾞ_さよならﾌﾞﾗｳﾝ管TVﾗｯｸ企画書_(正）TOFｼﾘｰｽﾞ商品詳細③" xfId="499"/>
    <cellStyle name="_（仮）OAVﾎﾞｰﾄﾞ_ホーム2007年下期重点新商品リスト" xfId="501"/>
    <cellStyle name="_（仮）OAVﾎﾞｰﾄﾞ_ホーム2007年下期重点新商品リスト_■月別付加額グラフ" xfId="503"/>
    <cellStyle name="_（仮）OAVﾎﾞｰﾄﾞ_ホーム2007年下期重点新商品リスト_■月別付加額グラフ_●全体企画会議資料（事業部全体）" xfId="186"/>
    <cellStyle name="_（仮）OAVﾎﾞｰﾄﾞ_ホーム2007年下期重点新商品リスト_●全体企画会議資料（事業部全体）" xfId="505"/>
    <cellStyle name="_（仮）OAVﾎﾞｰﾄﾞ_営業向けレター" xfId="508"/>
    <cellStyle name="_（仮）OAVﾎﾞｰﾄﾞ_営業向けレター_■月別付加額グラフ" xfId="511"/>
    <cellStyle name="_（仮）OAVﾎﾞｰﾄﾞ_営業向けレター_■月別付加額グラフ_●全体企画会議資料（事業部全体）" xfId="515"/>
    <cellStyle name="_（仮）OAVﾎﾞｰﾄﾞ_営業向けレター_●全体企画会議資料（事業部全体）" xfId="517"/>
    <cellStyle name="_（仮）OAVﾎﾞｰﾄﾞ_亀鶴依頼押入れ" xfId="523"/>
    <cellStyle name="_（仮）OAVﾎﾞｰﾄﾞ_軽量ｶﾗｰ提案" xfId="525"/>
    <cellStyle name="_（仮）OAVﾎﾞｰﾄﾞ_軽量ｶﾗｰ提案_【ｺｰﾅﾝ】返品明細" xfId="526"/>
    <cellStyle name="_（仮）OAVﾎﾞｰﾄﾞ_軽量ｶﾗｰ提案_【ｺｰﾅﾝ】返品明細_2009事業計画（資材）" xfId="528"/>
    <cellStyle name="_（仮）OAVﾎﾞｰﾄﾞ_軽量ｶﾗｰ提案_1007【大口用】コーナン波板導入提案価格一覧" xfId="529"/>
    <cellStyle name="_（仮）OAVﾎﾞｰﾄﾞ_軽量ｶﾗｰ提案_1007【大口用】コーナン波板導入提案価格一覧_【ｺｰﾅﾝ】返品明細" xfId="534"/>
    <cellStyle name="_（仮）OAVﾎﾞｰﾄﾞ_軽量ｶﾗｰ提案_1007【大口用】コーナン波板導入提案価格一覧_【ｺｰﾅﾝ】返品明細_2009事業計画（資材）" xfId="535"/>
    <cellStyle name="_（仮）OAVﾎﾞｰﾄﾞ_軽量ｶﾗｰ提案_1007【大口用】コーナン波板導入提案価格一覧_2009事業計画（資材）" xfId="538"/>
    <cellStyle name="_（仮）OAVﾎﾞｰﾄﾞ_軽量ｶﾗｰ提案_2009事業計画（資材）" xfId="35"/>
    <cellStyle name="_（仮）OAVﾎﾞｰﾄﾞ_収納・2007年下期重点新商品リスト" xfId="148"/>
    <cellStyle name="_（仮）OAVﾎﾞｰﾄﾞ_収納・2007年下期重点新商品リスト_■月別付加額グラフ" xfId="460"/>
    <cellStyle name="_（仮）OAVﾎﾞｰﾄﾞ_収納・2007年下期重点新商品リスト_■月別付加額グラフ_●全体企画会議資料（事業部全体）" xfId="96"/>
    <cellStyle name="_（仮）OAVﾎﾞｰﾄﾞ_収納・2007年下期重点新商品リスト_●全体企画会議資料（事業部全体）" xfId="66"/>
    <cellStyle name="_（仮）OAVﾎﾞｰﾄﾞ_島忠" xfId="258"/>
    <cellStyle name="_（仮）OAVﾎﾞｰﾄﾞ_島忠_【ｺｰﾅﾝ】返品明細" xfId="483"/>
    <cellStyle name="_（仮）OAVﾎﾞｰﾄﾞ_島忠_【ｺｰﾅﾝ】返品明細_2009事業計画（資材）" xfId="539"/>
    <cellStyle name="_（仮）OAVﾎﾞｰﾄﾞ_島忠_1007【大口用】コーナン波板導入提案価格一覧" xfId="540"/>
    <cellStyle name="_（仮）OAVﾎﾞｰﾄﾞ_島忠_1007【大口用】コーナン波板導入提案価格一覧_【ｺｰﾅﾝ】返品明細" xfId="541"/>
    <cellStyle name="_（仮）OAVﾎﾞｰﾄﾞ_島忠_1007【大口用】コーナン波板導入提案価格一覧_【ｺｰﾅﾝ】返品明細_2009事業計画（資材）" xfId="544"/>
    <cellStyle name="_（仮）OAVﾎﾞｰﾄﾞ_島忠_1007【大口用】コーナン波板導入提案価格一覧_2009事業計画（資材）" xfId="431"/>
    <cellStyle name="_（仮）OAVﾎﾞｰﾄﾞ_島忠_2009事業計画（資材）" xfId="516"/>
    <cellStyle name="_(仮)RGﾁｪｽﾄ商品詳細" xfId="545"/>
    <cellStyle name="_（仮）小物ﾁｪｽﾄ" xfId="444"/>
    <cellStyle name="_（仮）小物ﾁｪｽﾄ_【HE】価格改訂0202" xfId="500"/>
    <cellStyle name="_（仮）小物ﾁｪｽﾄ_文具ロング資料【高橋】" xfId="284"/>
    <cellStyle name="_（仮）新型RGｱﾌﾟﾛｰﾁﾚﾎﾟｰﾄ" xfId="45"/>
    <cellStyle name="_（原本）幹部研修会発表用" xfId="406"/>
    <cellStyle name="_（正）OAVｼﾘｰｽﾞ" xfId="546"/>
    <cellStyle name="_（正）OAVｼﾘｰｽﾞ_（原本）幹部研修会発表用" xfId="481"/>
    <cellStyle name="_（正）OAVｼﾘｰｽﾞ_(正）TOFｼﾘｰｽﾞ商品詳細③" xfId="492"/>
    <cellStyle name="_（正）OAVｼﾘｰｽﾞ_【ｺｰﾅﾝ】軽量" xfId="547"/>
    <cellStyle name="_（正）OAVｼﾘｰｽﾞ_【ｺｰﾅﾝ】軽量_【ｺｰﾅﾝ】返品明細" xfId="550"/>
    <cellStyle name="_（正）OAVｼﾘｰｽﾞ_【ｺｰﾅﾝ】軽量_【ｺｰﾅﾝ】返品明細_2009事業計画（資材）" xfId="393"/>
    <cellStyle name="_（正）OAVｼﾘｰｽﾞ_【ｺｰﾅﾝ】軽量_1007【大口用】コーナン波板導入提案価格一覧" xfId="26"/>
    <cellStyle name="_（正）OAVｼﾘｰｽﾞ_【ｺｰﾅﾝ】軽量_1007【大口用】コーナン波板導入提案価格一覧_【ｺｰﾅﾝ】返品明細" xfId="174"/>
    <cellStyle name="_（正）OAVｼﾘｰｽﾞ_【ｺｰﾅﾝ】軽量_1007【大口用】コーナン波板導入提案価格一覧_【ｺｰﾅﾝ】返品明細_2009事業計画（資材）" xfId="555"/>
    <cellStyle name="_（正）OAVｼﾘｰｽﾞ_【ｺｰﾅﾝ】軽量_1007【大口用】コーナン波板導入提案価格一覧_2009事業計画（資材）" xfId="558"/>
    <cellStyle name="_（正）OAVｼﾘｰｽﾞ_【ｺｰﾅﾝ】軽量_2009事業計画（資材）" xfId="53"/>
    <cellStyle name="_（正）OAVｼﾘｰｽﾞ_【ｺｰﾅﾝ】返品明細" xfId="472"/>
    <cellStyle name="_（正）OAVｼﾘｰｽﾞ_【ｺｰﾅﾝ】返品明細_2009事業計画（資材）" xfId="560"/>
    <cellStyle name="_（正）OAVｼﾘｰｽﾞ_【最終】ｼﾞｮｲ波板提案資料" xfId="121"/>
    <cellStyle name="_（正）OAVｼﾘｰｽﾞ_【超重要】波板商談資料" xfId="562"/>
    <cellStyle name="_（正）OAVｼﾘｰｽﾞ_【超重要】波板商談資料_【ｺｰﾅﾝ】返品明細" xfId="364"/>
    <cellStyle name="_（正）OAVｼﾘｰｽﾞ_【超重要】波板商談資料_【ｺｰﾅﾝ】返品明細_2009事業計画（資材）" xfId="565"/>
    <cellStyle name="_（正）OAVｼﾘｰｽﾞ_【超重要】波板商談資料_【最終】ｼﾞｮｲ波板提案資料" xfId="569"/>
    <cellStyle name="_（正）OAVｼﾘｰｽﾞ_【超重要】波板商談資料_【副社長】コーナン価格" xfId="571"/>
    <cellStyle name="_（正）OAVｼﾘｰｽﾞ_【超重要】波板商談資料_【副社長】コーナン価格_【ｺｰﾅﾝ】返品明細" xfId="572"/>
    <cellStyle name="_（正）OAVｼﾘｰｽﾞ_【超重要】波板商談資料_【副社長】コーナン価格_【ｺｰﾅﾝ】返品明細_2009事業計画（資材）" xfId="16"/>
    <cellStyle name="_（正）OAVｼﾘｰｽﾞ_【超重要】波板商談資料_【副社長】コーナン価格_2009事業計画（資材）" xfId="521"/>
    <cellStyle name="_（正）OAVｼﾘｰｽﾞ_【超重要】波板商談資料_1007【大口用】コーナン波板導入提案価格一覧" xfId="361"/>
    <cellStyle name="_（正）OAVｼﾘｰｽﾞ_【超重要】波板商談資料_1007【大口用】コーナン波板導入提案価格一覧_【ｺｰﾅﾝ】返品明細" xfId="574"/>
    <cellStyle name="_（正）OAVｼﾘｰｽﾞ_【超重要】波板商談資料_1007【大口用】コーナン波板導入提案価格一覧_【ｺｰﾅﾝ】返品明細_2009事業計画（資材）" xfId="548"/>
    <cellStyle name="_（正）OAVｼﾘｰｽﾞ_【超重要】波板商談資料_1007【大口用】コーナン波板導入提案価格一覧_2009事業計画（資材）" xfId="575"/>
    <cellStyle name="_（正）OAVｼﾘｰｽﾞ_【超重要】波板商談資料_2009事業計画（資材）" xfId="504"/>
    <cellStyle name="_（正）OAVｼﾘｰｽﾞ_【超重要】波板商談資料_軽量ｶﾗｰ提案" xfId="578"/>
    <cellStyle name="_（正）OAVｼﾘｰｽﾞ_【超重要】波板商談資料_軽量ｶﾗｰ提案_【ｺｰﾅﾝ】返品明細" xfId="201"/>
    <cellStyle name="_（正）OAVｼﾘｰｽﾞ_【超重要】波板商談資料_軽量ｶﾗｰ提案_【ｺｰﾅﾝ】返品明細_2009事業計画（資材）" xfId="579"/>
    <cellStyle name="_（正）OAVｼﾘｰｽﾞ_【超重要】波板商談資料_軽量ｶﾗｰ提案_1007【大口用】コーナン波板導入提案価格一覧" xfId="581"/>
    <cellStyle name="_（正）OAVｼﾘｰｽﾞ_【超重要】波板商談資料_軽量ｶﾗｰ提案_1007【大口用】コーナン波板導入提案価格一覧_【ｺｰﾅﾝ】返品明細" xfId="583"/>
    <cellStyle name="_（正）OAVｼﾘｰｽﾞ_【超重要】波板商談資料_軽量ｶﾗｰ提案_1007【大口用】コーナン波板導入提案価格一覧_【ｺｰﾅﾝ】返品明細_2009事業計画（資材）" xfId="55"/>
    <cellStyle name="_（正）OAVｼﾘｰｽﾞ_【超重要】波板商談資料_軽量ｶﾗｰ提案_1007【大口用】コーナン波板導入提案価格一覧_2009事業計画（資材）" xfId="585"/>
    <cellStyle name="_（正）OAVｼﾘｰｽﾞ_【超重要】波板商談資料_軽量ｶﾗｰ提案_2009事業計画（資材）" xfId="118"/>
    <cellStyle name="_（正）OAVｼﾘｰｽﾞ_【超重要】波板商談資料_島忠" xfId="188"/>
    <cellStyle name="_（正）OAVｼﾘｰｽﾞ_【超重要】波板商談資料_島忠_【ｺｰﾅﾝ】返品明細" xfId="587"/>
    <cellStyle name="_（正）OAVｼﾘｰｽﾞ_【超重要】波板商談資料_島忠_【ｺｰﾅﾝ】返品明細_2009事業計画（資材）" xfId="138"/>
    <cellStyle name="_（正）OAVｼﾘｰｽﾞ_【超重要】波板商談資料_島忠_1007【大口用】コーナン波板導入提案価格一覧" xfId="127"/>
    <cellStyle name="_（正）OAVｼﾘｰｽﾞ_【超重要】波板商談資料_島忠_1007【大口用】コーナン波板導入提案価格一覧_【ｺｰﾅﾝ】返品明細" xfId="286"/>
    <cellStyle name="_（正）OAVｼﾘｰｽﾞ_【超重要】波板商談資料_島忠_1007【大口用】コーナン波板導入提案価格一覧_【ｺｰﾅﾝ】返品明細_2009事業計画（資材）" xfId="590"/>
    <cellStyle name="_（正）OAVｼﾘｰｽﾞ_【超重要】波板商談資料_島忠_1007【大口用】コーナン波板導入提案価格一覧_2009事業計画（資材）" xfId="303"/>
    <cellStyle name="_（正）OAVｼﾘｰｽﾞ_【超重要】波板商談資料_島忠_2009事業計画（資材）" xfId="209"/>
    <cellStyle name="_（正）OAVｼﾘｰｽﾞ_【副社長】コーナン価格" xfId="48"/>
    <cellStyle name="_（正）OAVｼﾘｰｽﾞ_【副社長】コーナン価格_【ｺｰﾅﾝ】返品明細" xfId="168"/>
    <cellStyle name="_（正）OAVｼﾘｰｽﾞ_【副社長】コーナン価格_【ｺｰﾅﾝ】返品明細_2009事業計画（資材）" xfId="591"/>
    <cellStyle name="_（正）OAVｼﾘｰｽﾞ_【副社長】コーナン価格_2009事業計画（資材）" xfId="593"/>
    <cellStyle name="_（正）OAVｼﾘｰｽﾞ_■月別付加額グラフ" xfId="595"/>
    <cellStyle name="_（正）OAVｼﾘｰｽﾞ_■月別付加額グラフ_●全体企画会議資料（事業部全体）" xfId="598"/>
    <cellStyle name="_（正）OAVｼﾘｰｽﾞ_●全体企画会議資料（事業部全体）" xfId="212"/>
    <cellStyle name="_（正）OAVｼﾘｰｽﾞ_０７値上価格表 (2)" xfId="599"/>
    <cellStyle name="_（正）OAVｼﾘｰｽﾞ_０７値上価格表 (2)_■月別付加額グラフ" xfId="601"/>
    <cellStyle name="_（正）OAVｼﾘｰｽﾞ_０７値上価格表 (2)_■月別付加額グラフ_●全体企画会議資料（事業部全体）" xfId="605"/>
    <cellStyle name="_（正）OAVｼﾘｰｽﾞ_０７値上価格表 (2)_●全体企画会議資料（事業部全体）" xfId="608"/>
    <cellStyle name="_（正）OAVｼﾘｰｽﾞ_1007【大口用】コーナン波板導入提案価格一覧" xfId="613"/>
    <cellStyle name="_（正）OAVｼﾘｰｽﾞ_1007【大口用】コーナン波板導入提案価格一覧_【ｺｰﾅﾝ】返品明細" xfId="615"/>
    <cellStyle name="_（正）OAVｼﾘｰｽﾞ_1007【大口用】コーナン波板導入提案価格一覧_【ｺｰﾅﾝ】返品明細_2009事業計画（資材）" xfId="620"/>
    <cellStyle name="_（正）OAVｼﾘｰｽﾞ_1007【大口用】コーナン波板導入提案価格一覧_2009事業計画（資材）" xfId="623"/>
    <cellStyle name="_（正）OAVｼﾘｰｽﾞ_2007年下期重点新商品ペット" xfId="624"/>
    <cellStyle name="_（正）OAVｼﾘｰｽﾞ_2007年下期重点新商品ペット_■月別付加額グラフ" xfId="625"/>
    <cellStyle name="_（正）OAVｼﾘｰｽﾞ_2007年下期重点新商品ペット_■月別付加額グラフ_●全体企画会議資料（事業部全体）" xfId="629"/>
    <cellStyle name="_（正）OAVｼﾘｰｽﾞ_2007年下期重点新商品ペット_●全体企画会議資料（事業部全体）" xfId="630"/>
    <cellStyle name="_（正）OAVｼﾘｰｽﾞ_2007年下期重点新商品リスト" xfId="592"/>
    <cellStyle name="_（正）OAVｼﾘｰｽﾞ_2007年下期重点新商品リスト_■月別付加額グラフ" xfId="632"/>
    <cellStyle name="_（正）OAVｼﾘｰｽﾞ_2007年下期重点新商品リスト_■月別付加額グラフ_●全体企画会議資料（事業部全体）" xfId="156"/>
    <cellStyle name="_（正）OAVｼﾘｰｽﾞ_2007年下期重点新商品リスト_●全体企画会議資料（事業部全体）" xfId="635"/>
    <cellStyle name="_（正）OAVｼﾘｰｽﾞ_2007年下期重点新商品リストハード" xfId="59"/>
    <cellStyle name="_（正）OAVｼﾘｰｽﾞ_2007年下期重点新商品リストハード_■月別付加額グラフ" xfId="637"/>
    <cellStyle name="_（正）OAVｼﾘｰｽﾞ_2007年下期重点新商品リストハード_■月別付加額グラフ_●全体企画会議資料（事業部全体）" xfId="639"/>
    <cellStyle name="_（正）OAVｼﾘｰｽﾞ_2007年下期重点新商品リストハード_●全体企画会議資料（事業部全体）" xfId="171"/>
    <cellStyle name="_（正）OAVｼﾘｰｽﾞ_2009事業計画（資材）" xfId="123"/>
    <cellStyle name="_（正）OAVｼﾘｰｽﾞ_さよならﾌﾞﾗｳﾝ管TVﾗｯｸ企画書" xfId="537"/>
    <cellStyle name="_（正）OAVｼﾘｰｽﾞ_さよならﾌﾞﾗｳﾝ管TVﾗｯｸ企画書_(正）TOFｼﾘｰｽﾞ商品詳細③" xfId="342"/>
    <cellStyle name="_（正）OAVｼﾘｰｽﾞ_ホーム2007年下期重点新商品リスト" xfId="641"/>
    <cellStyle name="_（正）OAVｼﾘｰｽﾞ_ホーム2007年下期重点新商品リスト_■月別付加額グラフ" xfId="642"/>
    <cellStyle name="_（正）OAVｼﾘｰｽﾞ_ホーム2007年下期重点新商品リスト_■月別付加額グラフ_●全体企画会議資料（事業部全体）" xfId="489"/>
    <cellStyle name="_（正）OAVｼﾘｰｽﾞ_ホーム2007年下期重点新商品リスト_●全体企画会議資料（事業部全体）" xfId="643"/>
    <cellStyle name="_（正）OAVｼﾘｰｽﾞ_営業向けレター" xfId="190"/>
    <cellStyle name="_（正）OAVｼﾘｰｽﾞ_営業向けレター_■月別付加額グラフ" xfId="109"/>
    <cellStyle name="_（正）OAVｼﾘｰｽﾞ_営業向けレター_■月別付加額グラフ_●全体企画会議資料（事業部全体）" xfId="644"/>
    <cellStyle name="_（正）OAVｼﾘｰｽﾞ_営業向けレター_●全体企画会議資料（事業部全体）" xfId="612"/>
    <cellStyle name="_（正）OAVｼﾘｰｽﾞ_亀鶴依頼押入れ" xfId="646"/>
    <cellStyle name="_（正）OAVｼﾘｰｽﾞ_軽量ｶﾗｰ提案" xfId="280"/>
    <cellStyle name="_（正）OAVｼﾘｰｽﾞ_軽量ｶﾗｰ提案_【ｺｰﾅﾝ】返品明細" xfId="647"/>
    <cellStyle name="_（正）OAVｼﾘｰｽﾞ_軽量ｶﾗｰ提案_【ｺｰﾅﾝ】返品明細_2009事業計画（資材）" xfId="353"/>
    <cellStyle name="_（正）OAVｼﾘｰｽﾞ_軽量ｶﾗｰ提案_1007【大口用】コーナン波板導入提案価格一覧" xfId="567"/>
    <cellStyle name="_（正）OAVｼﾘｰｽﾞ_軽量ｶﾗｰ提案_1007【大口用】コーナン波板導入提案価格一覧_【ｺｰﾅﾝ】返品明細" xfId="651"/>
    <cellStyle name="_（正）OAVｼﾘｰｽﾞ_軽量ｶﾗｰ提案_1007【大口用】コーナン波板導入提案価格一覧_【ｺｰﾅﾝ】返品明細_2009事業計画（資材）" xfId="652"/>
    <cellStyle name="_（正）OAVｼﾘｰｽﾞ_軽量ｶﾗｰ提案_1007【大口用】コーナン波板導入提案価格一覧_2009事業計画（資材）" xfId="607"/>
    <cellStyle name="_（正）OAVｼﾘｰｽﾞ_軽量ｶﾗｰ提案_2009事業計画（資材）" xfId="398"/>
    <cellStyle name="_（正）OAVｼﾘｰｽﾞ_収納・2007年下期重点新商品リスト" xfId="83"/>
    <cellStyle name="_（正）OAVｼﾘｰｽﾞ_収納・2007年下期重点新商品リスト_■月別付加額グラフ" xfId="79"/>
    <cellStyle name="_（正）OAVｼﾘｰｽﾞ_収納・2007年下期重点新商品リスト_■月別付加額グラフ_●全体企画会議資料（事業部全体）" xfId="237"/>
    <cellStyle name="_（正）OAVｼﾘｰｽﾞ_収納・2007年下期重点新商品リスト_●全体企画会議資料（事業部全体）" xfId="367"/>
    <cellStyle name="_（正）OAVｼﾘｰｽﾞ_島忠" xfId="654"/>
    <cellStyle name="_（正）OAVｼﾘｰｽﾞ_島忠_【ｺｰﾅﾝ】返品明細" xfId="589"/>
    <cellStyle name="_（正）OAVｼﾘｰｽﾞ_島忠_【ｺｰﾅﾝ】返品明細_2009事業計画（資材）" xfId="640"/>
    <cellStyle name="_（正）OAVｼﾘｰｽﾞ_島忠_1007【大口用】コーナン波板導入提案価格一覧" xfId="289"/>
    <cellStyle name="_（正）OAVｼﾘｰｽﾞ_島忠_1007【大口用】コーナン波板導入提案価格一覧_【ｺｰﾅﾝ】返品明細" xfId="655"/>
    <cellStyle name="_（正）OAVｼﾘｰｽﾞ_島忠_1007【大口用】コーナン波板導入提案価格一覧_【ｺｰﾅﾝ】返品明細_2009事業計画（資材）" xfId="656"/>
    <cellStyle name="_（正）OAVｼﾘｰｽﾞ_島忠_1007【大口用】コーナン波板導入提案価格一覧_2009事業計画（資材）" xfId="588"/>
    <cellStyle name="_（正）OAVｼﾘｰｽﾞ_島忠_2009事業計画（資材）" xfId="573"/>
    <cellStyle name="_(正）TOFｼﾘｰｽﾞ商品詳細③" xfId="658"/>
    <cellStyle name="_（正）ﾊｲﾌﾞﾘｯﾄﾞ商品詳細" xfId="660"/>
    <cellStyle name="_（正）ﾊｲﾌﾞﾘｯﾄﾞ商品詳細_(仮)RGﾁｪｽﾄ商品詳細" xfId="662"/>
    <cellStyle name="_（正）ﾊｲﾌﾞﾘｯﾄﾞ商品詳細_（仮）新型RGｱﾌﾟﾛｰﾁﾚﾎﾟｰﾄ" xfId="663"/>
    <cellStyle name="_（正）ﾊｲﾌﾞﾘｯﾄﾞ商品詳細_（原本）幹部研修会発表用" xfId="110"/>
    <cellStyle name="_（正）ﾊｲﾌﾞﾘｯﾄﾞ商品詳細_04.NEW夏の彩り企画書" xfId="451"/>
    <cellStyle name="_（正）ﾊｲﾌﾞﾘｯﾄﾞ商品詳細_04.NEW夏の彩り企画書_(仮)RGﾁｪｽﾄ商品詳細" xfId="142"/>
    <cellStyle name="_（正）ﾊｲﾌﾞﾘｯﾄﾞ商品詳細_04.NEW夏の彩り企画書_（仮）新型RGｱﾌﾟﾛｰﾁﾚﾎﾟｰﾄ" xfId="666"/>
    <cellStyle name="_【HE】価格改訂0202" xfId="468"/>
    <cellStyle name="_【ｺｰﾅﾝ】軽量" xfId="670"/>
    <cellStyle name="_【ｺｰﾅﾝ】軽量_【ｺｰﾅﾝ】返品明細" xfId="673"/>
    <cellStyle name="_【ｺｰﾅﾝ】軽量_【ｺｰﾅﾝ】返品明細_2009事業計画（資材）" xfId="676"/>
    <cellStyle name="_【ｺｰﾅﾝ】軽量_1007【大口用】コーナン波板導入提案価格一覧" xfId="678"/>
    <cellStyle name="_【ｺｰﾅﾝ】軽量_1007【大口用】コーナン波板導入提案価格一覧_【ｺｰﾅﾝ】返品明細" xfId="680"/>
    <cellStyle name="_【ｺｰﾅﾝ】軽量_1007【大口用】コーナン波板導入提案価格一覧_【ｺｰﾅﾝ】返品明細_2009事業計画（資材）" xfId="682"/>
    <cellStyle name="_【ｺｰﾅﾝ】軽量_1007【大口用】コーナン波板導入提案価格一覧_2009事業計画（資材）" xfId="684"/>
    <cellStyle name="_【ｺｰﾅﾝ】軽量_2009事業計画（資材）" xfId="687"/>
    <cellStyle name="_【ｺｰﾅﾝ】返品明細" xfId="689"/>
    <cellStyle name="_【ｺｰﾅﾝ】返品明細_2009事業計画（資材）" xfId="691"/>
    <cellStyle name="_【企画書】ｾﾝｻｰﾗｲﾄ" xfId="120"/>
    <cellStyle name="_【企画書】ｾﾝｻｰﾗｲﾄ_【商品詳細】火災報知器2009" xfId="140"/>
    <cellStyle name="_【最終】ｼﾞｮｲ波板提案資料" xfId="693"/>
    <cellStyle name="_【社外秘】新商品一覧≪ｶﾞｰﾃﾞﾝ≫0726" xfId="696"/>
    <cellStyle name="_【社外秘】新商品一覧≪ｶﾞｰﾃﾞﾝ≫0726_05.プラ鉢スポット企画のご提案" xfId="40"/>
    <cellStyle name="_【社外秘】新商品一覧≪ｶﾞｰﾃﾞﾝ≫0726_05.プラ鉢スポット企画のご提案_06.各企画提案_作成中送信用" xfId="9"/>
    <cellStyle name="_【社外秘】新商品一覧≪ｶﾞｰﾃﾞﾝ≫0726_05.プラ鉢スポット企画のご提案_08-0128-観葉植物売場立上促進企画" xfId="692"/>
    <cellStyle name="_【社外秘】新商品一覧≪ｶﾞｰﾃﾞﾝ≫0726_タカギ分析（2007.10.25）" xfId="699"/>
    <cellStyle name="_【社外秘】新商品一覧≪ﾍﾟｯﾄ≫" xfId="700"/>
    <cellStyle name="_【社外秘】新商品一覧≪ﾍﾟｯﾄ≫_【社外秘】新商品一覧≪ガーデン事業部分≫0125_ｻﾝﾌﾟﾙ出荷予定追加" xfId="702"/>
    <cellStyle name="_【社外秘】新商品一覧≪ﾍﾟｯﾄ≫_【商品詳細】火災報知器2009" xfId="703"/>
    <cellStyle name="_【社外秘】新商品一覧≪ﾍﾟｯﾄ≫_■月別付加額グラフ" xfId="101"/>
    <cellStyle name="_【社外秘】新商品一覧≪ﾍﾟｯﾄ≫_■月別付加額グラフ_●全体企画会議資料（事業部全体）" xfId="411"/>
    <cellStyle name="_【社外秘】新商品一覧≪ﾍﾟｯﾄ≫_●全体企画会議資料（事業部全体）" xfId="462"/>
    <cellStyle name="_【社外秘】新商品一覧≪ﾍﾟｯﾄ≫_★new新商品一覧" xfId="300"/>
    <cellStyle name="_【社外秘】新商品一覧≪ﾍﾟｯﾄ≫_★new新商品一覧_【商品詳細】火災報知器2009" xfId="705"/>
    <cellStyle name="_【社外秘】新商品一覧≪ﾍﾟｯﾄ≫_081224【商品詳細】メディアケース（仮）" xfId="389"/>
    <cellStyle name="_【社外秘】新商品一覧≪ﾍﾟｯﾄ≫_Book3" xfId="41"/>
    <cellStyle name="_【社外秘】新商品一覧≪ﾍﾟｯﾄ≫_new新商品一覧(PET)" xfId="259"/>
    <cellStyle name="_【社外秘】新商品一覧≪ﾍﾟｯﾄ≫_new新商品一覧(PET)_【商品詳細】火災報知器2009" xfId="707"/>
    <cellStyle name="_【社外秘】新商品一覧≪ﾍﾟｯﾄ≫_new新商品一覧(PET)_■月別付加額グラフ" xfId="619"/>
    <cellStyle name="_【社外秘】新商品一覧≪ﾍﾟｯﾄ≫_new新商品一覧(PET)_■月別付加額グラフ_●全体企画会議資料（事業部全体）" xfId="333"/>
    <cellStyle name="_【社外秘】新商品一覧≪ﾍﾟｯﾄ≫_new新商品一覧(PET)_●全体企画会議資料（事業部全体）" xfId="708"/>
    <cellStyle name="_【社外秘】新商品一覧≪ﾍﾟｯﾄ≫_新商品一覧2008" xfId="710"/>
    <cellStyle name="_【社外秘】新商品一覧≪ﾍﾟｯﾄ≫_新商品一覧2008(12.26更新)付加入り" xfId="502"/>
    <cellStyle name="_【社外秘】新商品一覧≪ﾍﾟｯﾄ≫_新商品一覧2008_" xfId="711"/>
    <cellStyle name="_【社外秘】新商品一覧≪ﾍﾟｯﾄ≫_新商品一覧2008__【商品詳細】火災報知器2009" xfId="475"/>
    <cellStyle name="_【社外秘】新商品一覧≪ﾍﾟｯﾄ≫_新商品一覧2008_【商品詳細】火災報知器2009" xfId="158"/>
    <cellStyle name="_【社外秘】新商品一覧≪ﾍﾟｯﾄ≫_新商品一覧2009" xfId="713"/>
    <cellStyle name="_【社外秘】新商品一覧≪ﾍﾟｯﾄ≫_第2ﾌﾞﾗﾝﾄﾞ･ｷｬﾝﾍﾟｰﾝ品0606" xfId="714"/>
    <cellStyle name="_【社外秘】新商品一覧≪ﾍﾟｯﾄ≫_第2ﾌﾞﾗﾝﾄﾞ･ｷｬﾝﾍﾟｰﾝ品0606_【商品詳細】火災報知器2009" xfId="68"/>
    <cellStyle name="_【商品詳細】火災報知器2009" xfId="717"/>
    <cellStyle name="_【商品詳細】火災報知器2009_【商品詳細】火災報知器2009" xfId="480"/>
    <cellStyle name="_【超重要】波板商談資料" xfId="720"/>
    <cellStyle name="_【超重要】波板商談資料_【ｺｰﾅﾝ】返品明細" xfId="722"/>
    <cellStyle name="_【超重要】波板商談資料_【ｺｰﾅﾝ】返品明細_2009事業計画（資材）" xfId="723"/>
    <cellStyle name="_【超重要】波板商談資料_【最終】ｼﾞｮｲ波板提案資料" xfId="86"/>
    <cellStyle name="_【超重要】波板商談資料_【副社長】コーナン価格" xfId="27"/>
    <cellStyle name="_【超重要】波板商談資料_【副社長】コーナン価格_【ｺｰﾅﾝ】返品明細" xfId="173"/>
    <cellStyle name="_【超重要】波板商談資料_【副社長】コーナン価格_【ｺｰﾅﾝ】返品明細_2009事業計画（資材）" xfId="552"/>
    <cellStyle name="_【超重要】波板商談資料_【副社長】コーナン価格_2009事業計画（資材）" xfId="557"/>
    <cellStyle name="_【超重要】波板商談資料_1007【大口用】コーナン波板導入提案価格一覧" xfId="725"/>
    <cellStyle name="_【超重要】波板商談資料_1007【大口用】コーナン波板導入提案価格一覧_【ｺｰﾅﾝ】返品明細" xfId="19"/>
    <cellStyle name="_【超重要】波板商談資料_1007【大口用】コーナン波板導入提案価格一覧_【ｺｰﾅﾝ】返品明細_2009事業計画（資材）" xfId="672"/>
    <cellStyle name="_【超重要】波板商談資料_1007【大口用】コーナン波板導入提案価格一覧_2009事業計画（資材）" xfId="726"/>
    <cellStyle name="_【超重要】波板商談資料_2009事業計画（資材）" xfId="728"/>
    <cellStyle name="_【超重要】波板商談資料_軽量ｶﾗｰ提案" xfId="729"/>
    <cellStyle name="_【超重要】波板商談資料_軽量ｶﾗｰ提案_【ｺｰﾅﾝ】返品明細" xfId="730"/>
    <cellStyle name="_【超重要】波板商談資料_軽量ｶﾗｰ提案_【ｺｰﾅﾝ】返品明細_2009事業計画（資材）" xfId="731"/>
    <cellStyle name="_【超重要】波板商談資料_軽量ｶﾗｰ提案_1007【大口用】コーナン波板導入提案価格一覧" xfId="37"/>
    <cellStyle name="_【超重要】波板商談資料_軽量ｶﾗｰ提案_1007【大口用】コーナン波板導入提案価格一覧_【ｺｰﾅﾝ】返品明細" xfId="732"/>
    <cellStyle name="_【超重要】波板商談資料_軽量ｶﾗｰ提案_1007【大口用】コーナン波板導入提案価格一覧_【ｺｰﾅﾝ】返品明細_2009事業計画（資材）" xfId="734"/>
    <cellStyle name="_【超重要】波板商談資料_軽量ｶﾗｰ提案_1007【大口用】コーナン波板導入提案価格一覧_2009事業計画（資材）" xfId="735"/>
    <cellStyle name="_【超重要】波板商談資料_軽量ｶﾗｰ提案_2009事業計画（資材）" xfId="105"/>
    <cellStyle name="_【超重要】波板商談資料_島忠" xfId="737"/>
    <cellStyle name="_【超重要】波板商談資料_島忠_【ｺｰﾅﾝ】返品明細" xfId="70"/>
    <cellStyle name="_【超重要】波板商談資料_島忠_【ｺｰﾅﾝ】返品明細_2009事業計画（資材）" xfId="57"/>
    <cellStyle name="_【超重要】波板商談資料_島忠_1007【大口用】コーナン波板導入提案価格一覧" xfId="740"/>
    <cellStyle name="_【超重要】波板商談資料_島忠_1007【大口用】コーナン波板導入提案価格一覧_【ｺｰﾅﾝ】返品明細" xfId="486"/>
    <cellStyle name="_【超重要】波板商談資料_島忠_1007【大口用】コーナン波板導入提案価格一覧_【ｺｰﾅﾝ】返品明細_2009事業計画（資材）" xfId="741"/>
    <cellStyle name="_【超重要】波板商談資料_島忠_1007【大口用】コーナン波板導入提案価格一覧_2009事業計画（資材）" xfId="743"/>
    <cellStyle name="_【超重要】波板商談資料_島忠_2009事業計画（資材）" xfId="744"/>
    <cellStyle name="_【副社長】コーナン価格" xfId="704"/>
    <cellStyle name="_【副社長】コーナン価格_【ｺｰﾅﾝ】返品明細" xfId="675"/>
    <cellStyle name="_【副社長】コーナン価格_【ｺｰﾅﾝ】返品明細_2009事業計画（資材）" xfId="633"/>
    <cellStyle name="_【副社長】コーナン価格_2009事業計画（資材）" xfId="746"/>
    <cellStyle name="_【保管】商品マスタ" xfId="80"/>
    <cellStyle name="_【保管】商品マスタ_■月別付加額グラフ" xfId="60"/>
    <cellStyle name="_【保管】商品マスタ_■月別付加額グラフ_●全体企画会議資料（事業部全体）" xfId="175"/>
    <cellStyle name="_【保管】商品マスタ_●全体企画会議資料（事業部全体）" xfId="238"/>
    <cellStyle name="_■2009廃番・デッド・超目・価格改訂一覧" xfId="220"/>
    <cellStyle name="_■月別付加額グラフ" xfId="749"/>
    <cellStyle name="_■月別付加額グラフ_●全体企画会議資料（事業部全体）" xfId="751"/>
    <cellStyle name="_■新店御見積り（最終0607）" xfId="719"/>
    <cellStyle name="_■新店御見積り（最終0607）_ココカラグループとの取引に利用する帳票関係" xfId="369"/>
    <cellStyle name="_■新店御見積り（最終0607）_ココカラグループとの取引に利用する帳票関係_ココカラグループとの取引に利用する帳票関係" xfId="753"/>
    <cellStyle name="_●全体企画会議資料（事業部全体）" xfId="374"/>
    <cellStyle name="_●波板市場" xfId="235"/>
    <cellStyle name="_●波板市場_（原本）幹部研修会発表用" xfId="452"/>
    <cellStyle name="_●波板市場_【ｺｰﾅﾝ】軽量" xfId="754"/>
    <cellStyle name="_●波板市場_【ｺｰﾅﾝ】軽量_【ｺｰﾅﾝ】返品明細" xfId="466"/>
    <cellStyle name="_●波板市場_【ｺｰﾅﾝ】軽量_【ｺｰﾅﾝ】返品明細_2009事業計画（資材）" xfId="457"/>
    <cellStyle name="_●波板市場_【ｺｰﾅﾝ】軽量_1007【大口用】コーナン波板導入提案価格一覧" xfId="30"/>
    <cellStyle name="_●波板市場_【ｺｰﾅﾝ】軽量_1007【大口用】コーナン波板導入提案価格一覧_【ｺｰﾅﾝ】返品明細" xfId="755"/>
    <cellStyle name="_●波板市場_【ｺｰﾅﾝ】軽量_1007【大口用】コーナン波板導入提案価格一覧_【ｺｰﾅﾝ】返品明細_2009事業計画（資材）" xfId="756"/>
    <cellStyle name="_●波板市場_【ｺｰﾅﾝ】軽量_1007【大口用】コーナン波板導入提案価格一覧_2009事業計画（資材）" xfId="757"/>
    <cellStyle name="_●波板市場_【ｺｰﾅﾝ】軽量_2009事業計画（資材）" xfId="758"/>
    <cellStyle name="_●波板市場_【ｺｰﾅﾝ】返品明細" xfId="759"/>
    <cellStyle name="_●波板市場_【ｺｰﾅﾝ】返品明細_2009事業計画（資材）" xfId="762"/>
    <cellStyle name="_●波板市場_1007【大口用】コーナン波板導入提案価格一覧" xfId="512"/>
    <cellStyle name="_●波板市場_1007【大口用】コーナン波板導入提案価格一覧_【ｺｰﾅﾝ】返品明細" xfId="249"/>
    <cellStyle name="_●波板市場_1007【大口用】コーナン波板導入提案価格一覧_【ｺｰﾅﾝ】返品明細_2009事業計画（資材）" xfId="488"/>
    <cellStyle name="_●波板市場_1007【大口用】コーナン波板導入提案価格一覧_2009事業計画（資材）" xfId="764"/>
    <cellStyle name="_●波板市場_2009事業計画（資材）" xfId="765"/>
    <cellStyle name="_●波板市場_軽量ｶﾗｰ提案" xfId="458"/>
    <cellStyle name="_●波板市場_軽量ｶﾗｰ提案_【ｺｰﾅﾝ】返品明細" xfId="370"/>
    <cellStyle name="_●波板市場_軽量ｶﾗｰ提案_【ｺｰﾅﾝ】返品明細_2009事業計画（資材）" xfId="133"/>
    <cellStyle name="_●波板市場_軽量ｶﾗｰ提案_1007【大口用】コーナン波板導入提案価格一覧" xfId="297"/>
    <cellStyle name="_●波板市場_軽量ｶﾗｰ提案_1007【大口用】コーナン波板導入提案価格一覧_【ｺｰﾅﾝ】返品明細" xfId="766"/>
    <cellStyle name="_●波板市場_軽量ｶﾗｰ提案_1007【大口用】コーナン波板導入提案価格一覧_【ｺｰﾅﾝ】返品明細_2009事業計画（資材）" xfId="770"/>
    <cellStyle name="_●波板市場_軽量ｶﾗｰ提案_1007【大口用】コーナン波板導入提案価格一覧_2009事業計画（資材）" xfId="772"/>
    <cellStyle name="_●波板市場_軽量ｶﾗｰ提案_2009事業計画（資材）" xfId="775"/>
    <cellStyle name="_●波板市場_島忠" xfId="609"/>
    <cellStyle name="_●波板市場_島忠_【ｺｰﾅﾝ】返品明細" xfId="614"/>
    <cellStyle name="_●波板市場_島忠_【ｺｰﾅﾝ】返品明細_2009事業計画（資材）" xfId="617"/>
    <cellStyle name="_●波板市場_島忠_1007【大口用】コーナン波板導入提案価格一覧" xfId="777"/>
    <cellStyle name="_●波板市場_島忠_1007【大口用】コーナン波板導入提案価格一覧_【ｺｰﾅﾝ】返品明細" xfId="600"/>
    <cellStyle name="_●波板市場_島忠_1007【大口用】コーナン波板導入提案価格一覧_【ｺｰﾅﾝ】返品明細_2009事業計画（資材）" xfId="281"/>
    <cellStyle name="_●波板市場_島忠_1007【大口用】コーナン波板導入提案価格一覧_2009事業計画（資材）" xfId="779"/>
    <cellStyle name="_●波板市場_島忠_2009事業計画（資材）" xfId="621"/>
    <cellStyle name="_★19.AVﾎﾞｰﾄﾞ(OAV)" xfId="780"/>
    <cellStyle name="_★19.AVﾎﾞｰﾄﾞ(OAV)_（原本）幹部研修会発表用" xfId="418"/>
    <cellStyle name="_★19.AVﾎﾞｰﾄﾞ(OAV)_(正）TOFｼﾘｰｽﾞ商品詳細③" xfId="781"/>
    <cellStyle name="_★19.AVﾎﾞｰﾄﾞ(OAV)_【ｺｰﾅﾝ】軽量" xfId="262"/>
    <cellStyle name="_★19.AVﾎﾞｰﾄﾞ(OAV)_【ｺｰﾅﾝ】軽量_【ｺｰﾅﾝ】返品明細" xfId="376"/>
    <cellStyle name="_★19.AVﾎﾞｰﾄﾞ(OAV)_【ｺｰﾅﾝ】軽量_【ｺｰﾅﾝ】返品明細_2009事業計画（資材）" xfId="89"/>
    <cellStyle name="_★19.AVﾎﾞｰﾄﾞ(OAV)_【ｺｰﾅﾝ】軽量_1007【大口用】コーナン波板導入提案価格一覧" xfId="627"/>
    <cellStyle name="_★19.AVﾎﾞｰﾄﾞ(OAV)_【ｺｰﾅﾝ】軽量_1007【大口用】コーナン波板導入提案価格一覧_【ｺｰﾅﾝ】返品明細" xfId="782"/>
    <cellStyle name="_★19.AVﾎﾞｰﾄﾞ(OAV)_【ｺｰﾅﾝ】軽量_1007【大口用】コーナン波板導入提案価格一覧_【ｺｰﾅﾝ】返品明細_2009事業計画（資材）" xfId="783"/>
    <cellStyle name="_★19.AVﾎﾞｰﾄﾞ(OAV)_【ｺｰﾅﾝ】軽量_1007【大口用】コーナン波板導入提案価格一覧_2009事業計画（資材）" xfId="785"/>
    <cellStyle name="_★19.AVﾎﾞｰﾄﾞ(OAV)_【ｺｰﾅﾝ】軽量_2009事業計画（資材）" xfId="786"/>
    <cellStyle name="_★19.AVﾎﾞｰﾄﾞ(OAV)_【ｺｰﾅﾝ】返品明細" xfId="747"/>
    <cellStyle name="_★19.AVﾎﾞｰﾄﾞ(OAV)_【ｺｰﾅﾝ】返品明細_2009事業計画（資材）" xfId="787"/>
    <cellStyle name="_★19.AVﾎﾞｰﾄﾞ(OAV)_【最終】ｼﾞｮｲ波板提案資料" xfId="97"/>
    <cellStyle name="_★19.AVﾎﾞｰﾄﾞ(OAV)_【超重要】波板商談資料" xfId="788"/>
    <cellStyle name="_★19.AVﾎﾞｰﾄﾞ(OAV)_【超重要】波板商談資料_【ｺｰﾅﾝ】返品明細" xfId="791"/>
    <cellStyle name="_★19.AVﾎﾞｰﾄﾞ(OAV)_【超重要】波板商談資料_【ｺｰﾅﾝ】返品明細_2009事業計画（資材）" xfId="793"/>
    <cellStyle name="_★19.AVﾎﾞｰﾄﾞ(OAV)_【超重要】波板商談資料_【最終】ｼﾞｮｲ波板提案資料" xfId="436"/>
    <cellStyle name="_★19.AVﾎﾞｰﾄﾞ(OAV)_【超重要】波板商談資料_【副社長】コーナン価格" xfId="794"/>
    <cellStyle name="_★19.AVﾎﾞｰﾄﾞ(OAV)_【超重要】波板商談資料_【副社長】コーナン価格_【ｺｰﾅﾝ】返品明細" xfId="795"/>
    <cellStyle name="_★19.AVﾎﾞｰﾄﾞ(OAV)_【超重要】波板商談資料_【副社長】コーナン価格_【ｺｰﾅﾝ】返品明細_2009事業計画（資材）" xfId="796"/>
    <cellStyle name="_★19.AVﾎﾞｰﾄﾞ(OAV)_【超重要】波板商談資料_【副社長】コーナン価格_2009事業計画（資材）" xfId="799"/>
    <cellStyle name="_★19.AVﾎﾞｰﾄﾞ(OAV)_【超重要】波板商談資料_1007【大口用】コーナン波板導入提案価格一覧" xfId="800"/>
    <cellStyle name="_★19.AVﾎﾞｰﾄﾞ(OAV)_【超重要】波板商談資料_1007【大口用】コーナン波板導入提案価格一覧_【ｺｰﾅﾝ】返品明細" xfId="802"/>
    <cellStyle name="_★19.AVﾎﾞｰﾄﾞ(OAV)_【超重要】波板商談資料_1007【大口用】コーナン波板導入提案価格一覧_【ｺｰﾅﾝ】返品明細_2009事業計画（資材）" xfId="375"/>
    <cellStyle name="_★19.AVﾎﾞｰﾄﾞ(OAV)_【超重要】波板商談資料_1007【大口用】コーナン波板導入提案価格一覧_2009事業計画（資材）" xfId="806"/>
    <cellStyle name="_★19.AVﾎﾞｰﾄﾞ(OAV)_【超重要】波板商談資料_2009事業計画（資材）" xfId="810"/>
    <cellStyle name="_★19.AVﾎﾞｰﾄﾞ(OAV)_【超重要】波板商談資料_軽量ｶﾗｰ提案" xfId="815"/>
    <cellStyle name="_★19.AVﾎﾞｰﾄﾞ(OAV)_【超重要】波板商談資料_軽量ｶﾗｰ提案_【ｺｰﾅﾝ】返品明細" xfId="816"/>
    <cellStyle name="_★19.AVﾎﾞｰﾄﾞ(OAV)_【超重要】波板商談資料_軽量ｶﾗｰ提案_【ｺｰﾅﾝ】返品明細_2009事業計画（資材）" xfId="817"/>
    <cellStyle name="_★19.AVﾎﾞｰﾄﾞ(OAV)_【超重要】波板商談資料_軽量ｶﾗｰ提案_1007【大口用】コーナン波板導入提案価格一覧" xfId="256"/>
    <cellStyle name="_★19.AVﾎﾞｰﾄﾞ(OAV)_【超重要】波板商談資料_軽量ｶﾗｰ提案_1007【大口用】コーナン波板導入提案価格一覧_【ｺｰﾅﾝ】返品明細" xfId="820"/>
    <cellStyle name="_★19.AVﾎﾞｰﾄﾞ(OAV)_【超重要】波板商談資料_軽量ｶﾗｰ提案_1007【大口用】コーナン波板導入提案価格一覧_【ｺｰﾅﾝ】返品明細_2009事業計画（資材）" xfId="822"/>
    <cellStyle name="_★19.AVﾎﾞｰﾄﾞ(OAV)_【超重要】波板商談資料_軽量ｶﾗｰ提案_1007【大口用】コーナン波板導入提案価格一覧_2009事業計画（資材）" xfId="518"/>
    <cellStyle name="_★19.AVﾎﾞｰﾄﾞ(OAV)_【超重要】波板商談資料_軽量ｶﾗｰ提案_2009事業計画（資材）" xfId="823"/>
    <cellStyle name="_★19.AVﾎﾞｰﾄﾞ(OAV)_【超重要】波板商談資料_島忠" xfId="824"/>
    <cellStyle name="_★19.AVﾎﾞｰﾄﾞ(OAV)_【超重要】波板商談資料_島忠_【ｺｰﾅﾝ】返品明細" xfId="826"/>
    <cellStyle name="_★19.AVﾎﾞｰﾄﾞ(OAV)_【超重要】波板商談資料_島忠_【ｺｰﾅﾝ】返品明細_2009事業計画（資材）" xfId="829"/>
    <cellStyle name="_★19.AVﾎﾞｰﾄﾞ(OAV)_【超重要】波板商談資料_島忠_1007【大口用】コーナン波板導入提案価格一覧" xfId="519"/>
    <cellStyle name="_★19.AVﾎﾞｰﾄﾞ(OAV)_【超重要】波板商談資料_島忠_1007【大口用】コーナン波板導入提案価格一覧_【ｺｰﾅﾝ】返品明細" xfId="830"/>
    <cellStyle name="_★19.AVﾎﾞｰﾄﾞ(OAV)_【超重要】波板商談資料_島忠_1007【大口用】コーナン波板導入提案価格一覧_【ｺｰﾅﾝ】返品明細_2009事業計画（資材）" xfId="832"/>
    <cellStyle name="_★19.AVﾎﾞｰﾄﾞ(OAV)_【超重要】波板商談資料_島忠_1007【大口用】コーナン波板導入提案価格一覧_2009事業計画（資材）" xfId="833"/>
    <cellStyle name="_★19.AVﾎﾞｰﾄﾞ(OAV)_【超重要】波板商談資料_島忠_2009事業計画（資材）" xfId="834"/>
    <cellStyle name="_★19.AVﾎﾞｰﾄﾞ(OAV)_【副社長】コーナン価格" xfId="835"/>
    <cellStyle name="_★19.AVﾎﾞｰﾄﾞ(OAV)_【副社長】コーナン価格_【ｺｰﾅﾝ】返品明細" xfId="837"/>
    <cellStyle name="_★19.AVﾎﾞｰﾄﾞ(OAV)_【副社長】コーナン価格_【ｺｰﾅﾝ】返品明細_2009事業計画（資材）" xfId="839"/>
    <cellStyle name="_★19.AVﾎﾞｰﾄﾞ(OAV)_【副社長】コーナン価格_2009事業計画（資材）" xfId="842"/>
    <cellStyle name="_★19.AVﾎﾞｰﾄﾞ(OAV)_■月別付加額グラフ" xfId="845"/>
    <cellStyle name="_★19.AVﾎﾞｰﾄﾞ(OAV)_■月別付加額グラフ_●全体企画会議資料（事業部全体）" xfId="846"/>
    <cellStyle name="_★19.AVﾎﾞｰﾄﾞ(OAV)_●全体企画会議資料（事業部全体）" xfId="847"/>
    <cellStyle name="_★19.AVﾎﾞｰﾄﾞ(OAV)_０７値上価格表 (2)" xfId="848"/>
    <cellStyle name="_★19.AVﾎﾞｰﾄﾞ(OAV)_０７値上価格表 (2)_■月別付加額グラフ" xfId="851"/>
    <cellStyle name="_★19.AVﾎﾞｰﾄﾞ(OAV)_０７値上価格表 (2)_■月別付加額グラフ_●全体企画会議資料（事業部全体）" xfId="853"/>
    <cellStyle name="_★19.AVﾎﾞｰﾄﾞ(OAV)_０７値上価格表 (2)_●全体企画会議資料（事業部全体）" xfId="854"/>
    <cellStyle name="_★19.AVﾎﾞｰﾄﾞ(OAV)_1007【大口用】コーナン波板導入提案価格一覧" xfId="858"/>
    <cellStyle name="_★19.AVﾎﾞｰﾄﾞ(OAV)_1007【大口用】コーナン波板導入提案価格一覧_【ｺｰﾅﾝ】返品明細" xfId="859"/>
    <cellStyle name="_★19.AVﾎﾞｰﾄﾞ(OAV)_1007【大口用】コーナン波板導入提案価格一覧_【ｺｰﾅﾝ】返品明細_2009事業計画（資材）" xfId="860"/>
    <cellStyle name="_★19.AVﾎﾞｰﾄﾞ(OAV)_1007【大口用】コーナン波板導入提案価格一覧_2009事業計画（資材）" xfId="862"/>
    <cellStyle name="_★19.AVﾎﾞｰﾄﾞ(OAV)_2007年下期重点新商品ペット" xfId="863"/>
    <cellStyle name="_★19.AVﾎﾞｰﾄﾞ(OAV)_2007年下期重点新商品ペット_■月別付加額グラフ" xfId="204"/>
    <cellStyle name="_★19.AVﾎﾞｰﾄﾞ(OAV)_2007年下期重点新商品ペット_■月別付加額グラフ_●全体企画会議資料（事業部全体）" xfId="865"/>
    <cellStyle name="_★19.AVﾎﾞｰﾄﾞ(OAV)_2007年下期重点新商品ペット_●全体企画会議資料（事業部全体）" xfId="801"/>
    <cellStyle name="_★19.AVﾎﾞｰﾄﾞ(OAV)_2007年下期重点新商品リスト" xfId="867"/>
    <cellStyle name="_★19.AVﾎﾞｰﾄﾞ(OAV)_2007年下期重点新商品リスト_■月別付加額グラフ" xfId="868"/>
    <cellStyle name="_★19.AVﾎﾞｰﾄﾞ(OAV)_2007年下期重点新商品リスト_■月別付加額グラフ_●全体企画会議資料（事業部全体）" xfId="870"/>
    <cellStyle name="_★19.AVﾎﾞｰﾄﾞ(OAV)_2007年下期重点新商品リスト_●全体企画会議資料（事業部全体）" xfId="872"/>
    <cellStyle name="_★19.AVﾎﾞｰﾄﾞ(OAV)_2007年下期重点新商品リストハード" xfId="873"/>
    <cellStyle name="_★19.AVﾎﾞｰﾄﾞ(OAV)_2007年下期重点新商品リストハード_■月別付加額グラフ" xfId="331"/>
    <cellStyle name="_★19.AVﾎﾞｰﾄﾞ(OAV)_2007年下期重点新商品リストハード_■月別付加額グラフ_●全体企画会議資料（事業部全体）" xfId="875"/>
    <cellStyle name="_★19.AVﾎﾞｰﾄﾞ(OAV)_2007年下期重点新商品リストハード_●全体企画会議資料（事業部全体）" xfId="876"/>
    <cellStyle name="_★19.AVﾎﾞｰﾄﾞ(OAV)_2009事業計画（資材）" xfId="878"/>
    <cellStyle name="_★19.AVﾎﾞｰﾄﾞ(OAV)_OAVｼﾘｰｽﾞ引出つき(ﾌﾞﾗｳﾝ)" xfId="879"/>
    <cellStyle name="_★19.AVﾎﾞｰﾄﾞ(OAV)_OAVｼﾘｰｽﾞ引出つき(ﾌﾞﾗｳﾝ)_(正）TOFｼﾘｰｽﾞ商品詳細③" xfId="880"/>
    <cellStyle name="_★19.AVﾎﾞｰﾄﾞ(OAV)_さよならﾌﾞﾗｳﾝ管TVﾗｯｸ企画書" xfId="47"/>
    <cellStyle name="_★19.AVﾎﾞｰﾄﾞ(OAV)_さよならﾌﾞﾗｳﾝ管TVﾗｯｸ企画書_(正）TOFｼﾘｰｽﾞ商品詳細③" xfId="882"/>
    <cellStyle name="_★19.AVﾎﾞｰﾄﾞ(OAV)_ホーム2007年下期重点新商品リスト" xfId="67"/>
    <cellStyle name="_★19.AVﾎﾞｰﾄﾞ(OAV)_ホーム2007年下期重点新商品リスト_■月別付加額グラフ" xfId="883"/>
    <cellStyle name="_★19.AVﾎﾞｰﾄﾞ(OAV)_ホーム2007年下期重点新商品リスト_■月別付加額グラフ_●全体企画会議資料（事業部全体）" xfId="884"/>
    <cellStyle name="_★19.AVﾎﾞｰﾄﾞ(OAV)_ホーム2007年下期重点新商品リスト_●全体企画会議資料（事業部全体）" xfId="888"/>
    <cellStyle name="_★19.AVﾎﾞｰﾄﾞ(OAV)_営業向けレター" xfId="893"/>
    <cellStyle name="_★19.AVﾎﾞｰﾄﾞ(OAV)_営業向けレター_■月別付加額グラフ" xfId="894"/>
    <cellStyle name="_★19.AVﾎﾞｰﾄﾞ(OAV)_営業向けレター_■月別付加額グラフ_●全体企画会議資料（事業部全体）" xfId="895"/>
    <cellStyle name="_★19.AVﾎﾞｰﾄﾞ(OAV)_営業向けレター_●全体企画会議資料（事業部全体）" xfId="897"/>
    <cellStyle name="_★19.AVﾎﾞｰﾄﾞ(OAV)_亀鶴依頼押入れ" xfId="898"/>
    <cellStyle name="_★19.AVﾎﾞｰﾄﾞ(OAV)_軽量ｶﾗｰ提案" xfId="899"/>
    <cellStyle name="_★19.AVﾎﾞｰﾄﾞ(OAV)_軽量ｶﾗｰ提案_【ｺｰﾅﾝ】返品明細" xfId="900"/>
    <cellStyle name="_★19.AVﾎﾞｰﾄﾞ(OAV)_軽量ｶﾗｰ提案_【ｺｰﾅﾝ】返品明細_2009事業計画（資材）" xfId="903"/>
    <cellStyle name="_★19.AVﾎﾞｰﾄﾞ(OAV)_軽量ｶﾗｰ提案_1007【大口用】コーナン波板導入提案価格一覧" xfId="904"/>
    <cellStyle name="_★19.AVﾎﾞｰﾄﾞ(OAV)_軽量ｶﾗｰ提案_1007【大口用】コーナン波板導入提案価格一覧_【ｺｰﾅﾝ】返品明細" xfId="906"/>
    <cellStyle name="_★19.AVﾎﾞｰﾄﾞ(OAV)_軽量ｶﾗｰ提案_1007【大口用】コーナン波板導入提案価格一覧_【ｺｰﾅﾝ】返品明細_2009事業計画（資材）" xfId="584"/>
    <cellStyle name="_★19.AVﾎﾞｰﾄﾞ(OAV)_軽量ｶﾗｰ提案_1007【大口用】コーナン波板導入提案価格一覧_2009事業計画（資材）" xfId="855"/>
    <cellStyle name="_★19.AVﾎﾞｰﾄﾞ(OAV)_軽量ｶﾗｰ提案_2009事業計画（資材）" xfId="907"/>
    <cellStyle name="_★19.AVﾎﾞｰﾄﾞ(OAV)_収納・2007年下期重点新商品リスト" xfId="908"/>
    <cellStyle name="_★19.AVﾎﾞｰﾄﾞ(OAV)_収納・2007年下期重点新商品リスト_■月別付加額グラフ" xfId="910"/>
    <cellStyle name="_★19.AVﾎﾞｰﾄﾞ(OAV)_収納・2007年下期重点新商品リスト_■月別付加額グラフ_●全体企画会議資料（事業部全体）" xfId="913"/>
    <cellStyle name="_★19.AVﾎﾞｰﾄﾞ(OAV)_収納・2007年下期重点新商品リスト_●全体企画会議資料（事業部全体）" xfId="916"/>
    <cellStyle name="_★19.AVﾎﾞｰﾄﾞ(OAV)_島忠" xfId="919"/>
    <cellStyle name="_★19.AVﾎﾞｰﾄﾞ(OAV)_島忠_【ｺｰﾅﾝ】返品明細" xfId="920"/>
    <cellStyle name="_★19.AVﾎﾞｰﾄﾞ(OAV)_島忠_【ｺｰﾅﾝ】返品明細_2009事業計画（資材）" xfId="921"/>
    <cellStyle name="_★19.AVﾎﾞｰﾄﾞ(OAV)_島忠_1007【大口用】コーナン波板導入提案価格一覧" xfId="923"/>
    <cellStyle name="_★19.AVﾎﾞｰﾄﾞ(OAV)_島忠_1007【大口用】コーナン波板導入提案価格一覧_【ｺｰﾅﾝ】返品明細" xfId="925"/>
    <cellStyle name="_★19.AVﾎﾞｰﾄﾞ(OAV)_島忠_1007【大口用】コーナン波板導入提案価格一覧_【ｺｰﾅﾝ】返品明細_2009事業計画（資材）" xfId="926"/>
    <cellStyle name="_★19.AVﾎﾞｰﾄﾞ(OAV)_島忠_1007【大口用】コーナン波板導入提案価格一覧_2009事業計画（資材）" xfId="4"/>
    <cellStyle name="_★19.AVﾎﾞｰﾄﾞ(OAV)_島忠_2009事業計画（資材）" xfId="380"/>
    <cellStyle name="_0124 【社外秘】新商品一覧表≪ＨＫ≫" xfId="927"/>
    <cellStyle name="_0307 SABCDランク価格表（ｼｭﾚｯﾀﾞｰ）" xfId="325"/>
    <cellStyle name="_0307 SABCDランク価格表（ｾｷｭﾘﾃｨ）" xfId="928"/>
    <cellStyle name="_0307 SABCDランク価格表（資材）" xfId="931"/>
    <cellStyle name="_04.NEW夏の彩り企画書" xfId="932"/>
    <cellStyle name="_04.NEW夏の彩り企画書_(仮)RGﾁｪｽﾄ商品詳細" xfId="934"/>
    <cellStyle name="_04.NEW夏の彩り企画書_（仮）新型RGｱﾌﾟﾛｰﾁﾚﾎﾟｰﾄ" xfId="935"/>
    <cellStyle name="_05.プラ鉢スポット企画のご提案" xfId="937"/>
    <cellStyle name="_05.プラ鉢スポット企画のご提案_06.各企画提案_作成中送信用" xfId="941"/>
    <cellStyle name="_05.プラ鉢スポット企画のご提案_08-0128-観葉植物売場立上促進企画" xfId="943"/>
    <cellStyle name="_06-11-15SABCD価格表" xfId="944"/>
    <cellStyle name="_06-11-15SABCD価格表_（原本）幹部研修会発表用" xfId="946"/>
    <cellStyle name="_06-11-15SABCD価格表_【商品詳細】火災報知器2009" xfId="948"/>
    <cellStyle name="_06-11-15SABCD価格表_【大山＆柳沢チェック後】ＳＡＢＣＤランク価格表0723提案アイテム" xfId="949"/>
    <cellStyle name="_06-11-15SABCD価格表_【保管】商品マスタ" xfId="952"/>
    <cellStyle name="_06-11-15SABCD価格表_【保管】商品マスタ_■月別付加額グラフ" xfId="953"/>
    <cellStyle name="_06-11-15SABCD価格表_【保管】商品マスタ_■月別付加額グラフ_●全体企画会議資料（事業部全体）" xfId="954"/>
    <cellStyle name="_06-11-15SABCD価格表_【保管】商品マスタ_●全体企画会議資料（事業部全体）" xfId="955"/>
    <cellStyle name="_06-11-15SABCD価格表_■ホーム0708" xfId="957"/>
    <cellStyle name="_06-11-15SABCD価格表_■ホーム0708_■月別付加額グラフ" xfId="960"/>
    <cellStyle name="_06-11-15SABCD価格表_■ホーム0708_■月別付加額グラフ_●全体企画会議資料（事業部全体）" xfId="961"/>
    <cellStyle name="_06-11-15SABCD価格表_■ホーム0708_●全体企画会議資料（事業部全体）" xfId="962"/>
    <cellStyle name="_06-11-15SABCD価格表_■ホーム0708_9月SABCDﾗﾝｸ" xfId="852"/>
    <cellStyle name="_06-11-15SABCD価格表_■ホーム0708_9月SABCDﾗﾝｸ_9月SABCDﾗﾝｸ" xfId="963"/>
    <cellStyle name="_06-11-15SABCD価格表_■月別付加額グラフ" xfId="966"/>
    <cellStyle name="_06-11-15SABCD価格表_■月別付加額グラフ_●全体企画会議資料（事業部全体）" xfId="967"/>
    <cellStyle name="_06-11-15SABCD価格表_●全体企画会議資料（事業部全体）" xfId="968"/>
    <cellStyle name="_06-11-15SABCD価格表_0126SABCD（試算済）" xfId="15"/>
    <cellStyle name="_06-11-15SABCD価格表_0126SABCD（試算済）_9月SABCDﾗﾝｸ" xfId="970"/>
    <cellStyle name="_06-11-15SABCD価格表_0126SABCD（試算済）_9月SABCDﾗﾝｸ_9月SABCDﾗﾝｸ" xfId="971"/>
    <cellStyle name="_06-11-15SABCD価格表_０７値上価格表 (2)" xfId="972"/>
    <cellStyle name="_06-11-15SABCD価格表_０７値上価格表 (2)_■月別付加額グラフ" xfId="43"/>
    <cellStyle name="_06-11-15SABCD価格表_０７値上価格表 (2)_■月別付加額グラフ_●全体企画会議資料（事業部全体）" xfId="973"/>
    <cellStyle name="_06-11-15SABCD価格表_０７値上価格表 (2)_●全体企画会議資料（事業部全体）" xfId="974"/>
    <cellStyle name="_06-11-15SABCD価格表_0809Wシュレッダー事業部" xfId="975"/>
    <cellStyle name="_06-11-15SABCD価格表_1018" xfId="976"/>
    <cellStyle name="_06-11-15SABCD価格表_1018_9月SABCDﾗﾝｸ" xfId="977"/>
    <cellStyle name="_06-11-15SABCD価格表_1018_9月SABCDﾗﾝｸ_9月SABCDﾗﾝｸ" xfId="978"/>
    <cellStyle name="_06-11-15SABCD価格表_1-チェック" xfId="980"/>
    <cellStyle name="_06-11-15SABCD価格表_⑤A納価違い" xfId="111"/>
    <cellStyle name="_06-11-15SABCD価格表_9月SABCDﾗﾝｸ" xfId="981"/>
    <cellStyle name="_06-11-15SABCD価格表_ＳＡＢＣＤランク価格表０７０３" xfId="982"/>
    <cellStyle name="_06-11-15SABCD価格表_ガーデン" xfId="984"/>
    <cellStyle name="_06-11-15SABCD価格表_ガーデン_■月別付加額グラフ" xfId="185"/>
    <cellStyle name="_06-11-15SABCD価格表_ガーデン_■月別付加額グラフ_●全体企画会議資料（事業部全体）" xfId="985"/>
    <cellStyle name="_06-11-15SABCD価格表_ガーデン_●全体企画会議資料（事業部全体）" xfId="988"/>
    <cellStyle name="_06-11-15SABCD価格表_ガーデン_０７値上価格表 (2)" xfId="308"/>
    <cellStyle name="_06-11-15SABCD価格表_ガーデン_０７値上価格表 (2)_■月別付加額グラフ" xfId="990"/>
    <cellStyle name="_06-11-15SABCD価格表_ガーデン_０７値上価格表 (2)_■月別付加額グラフ_●全体企画会議資料（事業部全体）" xfId="992"/>
    <cellStyle name="_06-11-15SABCD価格表_ガーデン_０７値上価格表 (2)_●全体企画会議資料（事業部全体）" xfId="994"/>
    <cellStyle name="_06-11-15SABCD価格表_ガーデン_営業向けレター" xfId="827"/>
    <cellStyle name="_06-11-15SABCD価格表_ガーデン_営業向けレター_■月別付加額グラフ" xfId="995"/>
    <cellStyle name="_06-11-15SABCD価格表_ガーデン_営業向けレター_■月別付加額グラフ_●全体企画会議資料（事業部全体）" xfId="524"/>
    <cellStyle name="_06-11-15SABCD価格表_ガーデン_営業向けレター_●全体企画会議資料（事業部全体）" xfId="996"/>
    <cellStyle name="_06-11-15SABCD価格表_ホーム" xfId="983"/>
    <cellStyle name="_06-11-15SABCD価格表_ホーム(再)" xfId="997"/>
    <cellStyle name="_06-11-15SABCD価格表_ホーム(再)_■月別付加額グラフ" xfId="998"/>
    <cellStyle name="_06-11-15SABCD価格表_ホーム(再)_■月別付加額グラフ_●全体企画会議資料（事業部全体）" xfId="999"/>
    <cellStyle name="_06-11-15SABCD価格表_ホーム(再)_●全体企画会議資料（事業部全体）" xfId="1000"/>
    <cellStyle name="_06-11-15SABCD価格表_ホーム(再)_9月SABCDﾗﾝｸ" xfId="1002"/>
    <cellStyle name="_06-11-15SABCD価格表_ホーム(再)_9月SABCDﾗﾝｸ_9月SABCDﾗﾝｸ" xfId="29"/>
    <cellStyle name="_06-11-15SABCD価格表_ホーム_■月別付加額グラフ" xfId="1003"/>
    <cellStyle name="_06-11-15SABCD価格表_ホーム_■月別付加額グラフ_●全体企画会議資料（事業部全体）" xfId="1004"/>
    <cellStyle name="_06-11-15SABCD価格表_ホーム_●全体企画会議資料（事業部全体）" xfId="1006"/>
    <cellStyle name="_06-11-15SABCD価格表_ホーム_9月SABCDﾗﾝｸ" xfId="1007"/>
    <cellStyle name="_06-11-15SABCD価格表_ホーム_9月SABCDﾗﾝｸ_9月SABCDﾗﾝｸ" xfId="1009"/>
    <cellStyle name="_06-11-15SABCD価格表_ﾎｰﾑ11月SABCDランク" xfId="1011"/>
    <cellStyle name="_06-11-15SABCD価格表_営業向けレター" xfId="1012"/>
    <cellStyle name="_06-11-15SABCD価格表_営業向けレター_■月別付加額グラフ" xfId="1013"/>
    <cellStyle name="_06-11-15SABCD価格表_営業向けレター_■月別付加額グラフ_●全体企画会議資料（事業部全体）" xfId="1015"/>
    <cellStyle name="_06-11-15SABCD価格表_営業向けレター_●全体企画会議資料（事業部全体）" xfId="1018"/>
    <cellStyle name="_06-11-15SABCD価格表_収納家具" xfId="1019"/>
    <cellStyle name="_06-11-15SABCD価格表_収納家具_■月別付加額グラフ" xfId="1020"/>
    <cellStyle name="_06-11-15SABCD価格表_収納家具_■月別付加額グラフ_●全体企画会議資料（事業部全体）" xfId="1022"/>
    <cellStyle name="_06-11-15SABCD価格表_収納家具_●全体企画会議資料（事業部全体）" xfId="1023"/>
    <cellStyle name="_06-11-15SABCD価格表_未配信）HE事業部SABCDﾗﾝｸ価格表" xfId="1025"/>
    <cellStyle name="_06最新キャラクター品揃え案 " xfId="1027"/>
    <cellStyle name="_06最新キャラクター品揃え案 _(仮)RGﾁｪｽﾄ商品詳細" xfId="1028"/>
    <cellStyle name="_06最新キャラクター品揃え案 _（仮）新型RGｱﾌﾟﾛｰﾁﾚﾎﾟｰﾄ" xfId="1029"/>
    <cellStyle name="_06最新キャラクター品揃え案 _（原本）幹部研修会発表用" xfId="1031"/>
    <cellStyle name="_06最新キャラクター品揃え案 _■新店御見積り（最終0607）" xfId="1032"/>
    <cellStyle name="_06最新キャラクター品揃え案 _■新店御見積り（最終0607）_ココカラグループとの取引に利用する帳票関係" xfId="1034"/>
    <cellStyle name="_06最新キャラクター品揃え案 _■新店御見積り（最終0607）_ココカラグループとの取引に利用する帳票関係_ココカラグループとの取引に利用する帳票関係" xfId="493"/>
    <cellStyle name="_06最新キャラクター品揃え案 _04.NEW夏の彩り企画書" xfId="1035"/>
    <cellStyle name="_06最新キャラクター品揃え案 _04.NEW夏の彩り企画書_(仮)RGﾁｪｽﾄ商品詳細" xfId="1036"/>
    <cellStyle name="_06最新キャラクター品揃え案 _04.NEW夏の彩り企画書_（仮）新型RGｱﾌﾟﾛｰﾁﾚﾎﾟｰﾄ" xfId="1038"/>
    <cellStyle name="_06最新キャラクター品揃え案 _Book1" xfId="1041"/>
    <cellStyle name="_06最新キャラクター品揃え案 _Book1_ぱる殿向御見積20110819" xfId="638"/>
    <cellStyle name="_06最新キャラクター品揃え案 _Book1_ミニストップ向御見積" xfId="1042"/>
    <cellStyle name="_06最新キャラクター品揃え案 _カラーキャンペーン_コンセプト案" xfId="1044"/>
    <cellStyle name="_06最新キャラクター品揃え案 _ココカラグループとの取引に利用する帳票関係" xfId="1046"/>
    <cellStyle name="_06最新キャラクター品揃え案 _ココカラグループとの取引に利用する帳票関係_ココカラグループとの取引に利用する帳票関係" xfId="1047"/>
    <cellStyle name="_06最新キャラクター品揃え案 _プレゼ価格決裁ﾌｫｰﾏｯﾄ" xfId="1048"/>
    <cellStyle name="_06最新キャラクター品揃え案 _三和新店御見積り（最終0607）" xfId="1051"/>
    <cellStyle name="_06最新キャラクター品揃え案 _三和新店御見積り（最終0607）_ココカラグループとの取引に利用する帳票関係" xfId="1052"/>
    <cellStyle name="_06最新キャラクター品揃え案 _三和新店御見積り（最終0607）_ココカラグループとの取引に利用する帳票関係_ココカラグループとの取引に利用する帳票関係" xfId="1053"/>
    <cellStyle name="_06最新キャラクター品揃え案 _新生活ｶﾗｰｺｰﾃﾞｨﾈｰﾄ提案企画書" xfId="721"/>
    <cellStyle name="_06最新キャラクター品揃え案 _新生活ｶﾗｰｺｰﾃﾞｨﾈｰﾄ提案企画書_(仮)RGﾁｪｽﾄ商品詳細" xfId="1055"/>
    <cellStyle name="_06最新キャラクター品揃え案 _新生活ｶﾗｰｺｰﾃﾞｨﾈｰﾄ提案企画書_（仮）新型RGｱﾌﾟﾛｰﾁﾚﾎﾟｰﾄ" xfId="1058"/>
    <cellStyle name="_06最新キャラクター品揃え案 _新生活ｶﾗｰｺｰﾃﾞｨﾈｰﾄ提案企画書_（原本）幹部研修会発表用" xfId="1059"/>
    <cellStyle name="_06最新キャラクター品揃え案 _新生活ｶﾗｰｺｰﾃﾞｨﾈｰﾄ提案企画書_04.NEW夏の彩り企画書" xfId="1060"/>
    <cellStyle name="_06最新キャラクター品揃え案 _新生活ｶﾗｰｺｰﾃﾞｨﾈｰﾄ提案企画書_04.NEW夏の彩り企画書_(仮)RGﾁｪｽﾄ商品詳細" xfId="1061"/>
    <cellStyle name="_06最新キャラクター品揃え案 _新生活ｶﾗｰｺｰﾃﾞｨﾈｰﾄ提案企画書_04.NEW夏の彩り企画書_（仮）新型RGｱﾌﾟﾛｰﾁﾚﾎﾟｰﾄ" xfId="1063"/>
    <cellStyle name="_06最新キャラクター品揃え案 _新生活ｶﾗｰｺｰﾃﾞｨﾈｰﾄ提案企画書_新生活ｶﾗｰｺｰﾃﾞｨﾈｰﾄ提案企画書NEW" xfId="1066"/>
    <cellStyle name="_06最新キャラクター品揃え案 _新生活ｶﾗｰｺｰﾃﾞｨﾈｰﾄ提案企画書_新生活ｶﾗｰｺｰﾃﾞｨﾈｰﾄ提案企画書NEW_(仮)RGﾁｪｽﾄ商品詳細" xfId="1067"/>
    <cellStyle name="_06最新キャラクター品揃え案 _新生活ｶﾗｰｺｰﾃﾞｨﾈｰﾄ提案企画書_新生活ｶﾗｰｺｰﾃﾞｨﾈｰﾄ提案企画書NEW_（仮）新型RGｱﾌﾟﾛｰﾁﾚﾎﾟｰﾄ" xfId="1069"/>
    <cellStyle name="_06最新キャラクター品揃え案 _新生活ｶﾗｰｺｰﾃﾞｨﾈｰﾄ提案企画書_新生活ｶﾗｰｺｰﾃﾞｨﾈｰﾄ提案企画書NEW_（原本）幹部研修会発表用" xfId="1070"/>
    <cellStyle name="_06最新キャラクター品揃え案 _新生活ｶﾗｰｺｰﾃﾞｨﾈｰﾄ提案企画書_新生活ｶﾗｰｺｰﾃﾞｨﾈｰﾄ提案企画書NEW_04.NEW夏の彩り企画書" xfId="1072"/>
    <cellStyle name="_06最新キャラクター品揃え案 _新生活ｶﾗｰｺｰﾃﾞｨﾈｰﾄ提案企画書_新生活ｶﾗｰｺｰﾃﾞｨﾈｰﾄ提案企画書NEW_04.NEW夏の彩り企画書_(仮)RGﾁｪｽﾄ商品詳細" xfId="1074"/>
    <cellStyle name="_06最新キャラクター品揃え案 _新生活ｶﾗｰｺｰﾃﾞｨﾈｰﾄ提案企画書_新生活ｶﾗｰｺｰﾃﾞｨﾈｰﾄ提案企画書NEW_04.NEW夏の彩り企画書_（仮）新型RGｱﾌﾟﾛｰﾁﾚﾎﾟｰﾄ" xfId="1075"/>
    <cellStyle name="_06最新キャラクター品揃え案 _新生活ｶﾗｰｺｰﾃﾞｨﾈｰﾄ提案企画書111" xfId="1076"/>
    <cellStyle name="_06最新キャラクター品揃え案 _新生活ｶﾗｰｺｰﾃﾞｨﾈｰﾄ提案企画書111_(仮)RGﾁｪｽﾄ商品詳細" xfId="1078"/>
    <cellStyle name="_06最新キャラクター品揃え案 _新生活ｶﾗｰｺｰﾃﾞｨﾈｰﾄ提案企画書111_（仮）新型RGｱﾌﾟﾛｰﾁﾚﾎﾟｰﾄ" xfId="1079"/>
    <cellStyle name="_06最新キャラクター品揃え案 _新生活ｶﾗｰｺｰﾃﾞｨﾈｰﾄ提案企画書111_（原本）幹部研修会発表用" xfId="1081"/>
    <cellStyle name="_06最新キャラクター品揃え案 _新生活ｶﾗｰｺｰﾃﾞｨﾈｰﾄ提案企画書111_04.NEW夏の彩り企画書" xfId="1084"/>
    <cellStyle name="_06最新キャラクター品揃え案 _新生活ｶﾗｰｺｰﾃﾞｨﾈｰﾄ提案企画書111_04.NEW夏の彩り企画書_(仮)RGﾁｪｽﾄ商品詳細" xfId="349"/>
    <cellStyle name="_06最新キャラクター品揃え案 _新生活ｶﾗｰｺｰﾃﾞｨﾈｰﾄ提案企画書111_04.NEW夏の彩り企画書_（仮）新型RGｱﾌﾟﾛｰﾁﾚﾎﾟｰﾄ" xfId="1086"/>
    <cellStyle name="_07-02-22ﾒﾀﾙﾒｯｼｭｶｰﾄ成功事例配信のお知らせ" xfId="509"/>
    <cellStyle name="_07-02-23ｼﾝﾌﾟﾙﾃﾞｽｸ成功事例配信のお知らせ" xfId="108"/>
    <cellStyle name="_０７０４家具" xfId="856"/>
    <cellStyle name="_０７０４家具_■月別付加額グラフ" xfId="1087"/>
    <cellStyle name="_０７０４家具_■月別付加額グラフ_●全体企画会議資料（事業部全体）" xfId="1088"/>
    <cellStyle name="_０７０４家具_●全体企画会議資料（事業部全体）" xfId="1089"/>
    <cellStyle name="_０７０４収納インテ" xfId="1092"/>
    <cellStyle name="_０７０４収納インテ_■月別付加額グラフ" xfId="1094"/>
    <cellStyle name="_０７０４収納インテ_■月別付加額グラフ_●全体企画会議資料（事業部全体）" xfId="1095"/>
    <cellStyle name="_０７０４収納インテ_●全体企画会議資料（事業部全体）" xfId="1096"/>
    <cellStyle name="_07-0516-【ｲﾙﾐ】2007年ｲﾙﾐﾈｰｼｮﾝﾗｲﾄﾗｲﾝﾅｯﾌﾟ変更について" xfId="1097"/>
    <cellStyle name="_07-0516-イルミセット品かんたん企画書" xfId="73"/>
    <cellStyle name="_07-0516-イルミ商品別かんたん企画書" xfId="1098"/>
    <cellStyle name="_07-0522-●2006→2007ｲﾙﾐ商品変更一覧" xfId="1099"/>
    <cellStyle name="_07-0522-イルミセット品かんたん企画書" xfId="1102"/>
    <cellStyle name="_07-0522-イルミ商品別かんたん企画書" xfId="1104"/>
    <cellStyle name="_0725 ＳＡＢＣＤランク価格表【ﾎｰﾑｲﾝﾃﾘｱ】" xfId="1107"/>
    <cellStyle name="_0725 ＳＡＢＣＤランク価格表【ﾎｰﾑｲﾝﾃﾘｱ】_05.プラ鉢スポット企画のご提案" xfId="697"/>
    <cellStyle name="_0725 ＳＡＢＣＤランク価格表【ﾎｰﾑｲﾝﾃﾘｱ】_05.プラ鉢スポット企画のご提案_06.各企画提案_作成中送信用" xfId="1109"/>
    <cellStyle name="_0725 ＳＡＢＣＤランク価格表【ﾎｰﾑｲﾝﾃﾘｱ】_05.プラ鉢スポット企画のご提案_08-0128-観葉植物売場立上促進企画" xfId="1112"/>
    <cellStyle name="_0725 ＳＡＢＣＤランク価格表【ﾎｰﾑｲﾝﾃﾘｱ】_タカギ分析（2007.10.25）" xfId="1115"/>
    <cellStyle name="_0725 ＳＡＢＣＤランク価格表【収納家具】" xfId="1118"/>
    <cellStyle name="_0725 ＳＡＢＣＤランク価格表【収納家具】_05.プラ鉢スポット企画のご提案" xfId="1121"/>
    <cellStyle name="_0725 ＳＡＢＣＤランク価格表【収納家具】_05.プラ鉢スポット企画のご提案_06.各企画提案_作成中送信用" xfId="1122"/>
    <cellStyle name="_0725 ＳＡＢＣＤランク価格表【収納家具】_05.プラ鉢スポット企画のご提案_08-0128-観葉植物売場立上促進企画" xfId="1123"/>
    <cellStyle name="_0725 ＳＡＢＣＤランク価格表【収納家具】_タカギ分析（2007.10.25）" xfId="1124"/>
    <cellStyle name="_０７値上価格表 (2)" xfId="1125"/>
    <cellStyle name="_０７値上価格表 (2)_■月別付加額グラフ" xfId="1126"/>
    <cellStyle name="_０７値上価格表 (2)_■月別付加額グラフ_●全体企画会議資料（事業部全体）" xfId="1128"/>
    <cellStyle name="_０７値上価格表 (2)_●全体企画会議資料（事業部全体）" xfId="1131"/>
    <cellStyle name="_080822★new新商品一覧" xfId="1132"/>
    <cellStyle name="_080822★new新商品一覧_【商品詳細】火災報知器2009" xfId="1133"/>
    <cellStyle name="_0809Wシュレッダー事業部" xfId="1134"/>
    <cellStyle name="_1007【大口用】コーナン波板導入提案価格一覧_【ｺｰﾅﾝ】返品明細" xfId="302"/>
    <cellStyle name="_1007【大口用】コーナン波板導入提案価格一覧_【ｺｰﾅﾝ】返品明細_2009事業計画（資材）" xfId="1135"/>
    <cellStyle name="_1007【大口用】コーナン波板導入提案価格一覧_2009事業計画（資材）" xfId="1136"/>
    <cellStyle name="_12.植物連動_ｸﾘｽﾏｽ企画" xfId="1137"/>
    <cellStyle name="_2006ｲﾙﾐ全アイテムﾗﾝｷﾝｸﾞ" xfId="1138"/>
    <cellStyle name="_2006年下期重点商品0705ﾏｰｹ修正入" xfId="1139"/>
    <cellStyle name="_2006年下期重点商品0705ﾏｰｹ修正入_■月別付加額グラフ" xfId="1141"/>
    <cellStyle name="_2006年下期重点商品0705ﾏｰｹ修正入_■月別付加額グラフ_●全体企画会議資料（事業部全体）" xfId="1143"/>
    <cellStyle name="_2006年下期重点商品0705ﾏｰｹ修正入_●全体企画会議資料（事業部全体）" xfId="151"/>
    <cellStyle name="_2006年下期重点商品0705ﾏｰｹ修正入2" xfId="1144"/>
    <cellStyle name="_2006年下期重点商品0705ﾏｰｹ修正入2_■月別付加額グラフ" xfId="1145"/>
    <cellStyle name="_2006年下期重点商品0705ﾏｰｹ修正入2_■月別付加額グラフ_●全体企画会議資料（事業部全体）" xfId="1146"/>
    <cellStyle name="_2006年下期重点商品0705ﾏｰｹ修正入2_●全体企画会議資料（事業部全体）" xfId="122"/>
    <cellStyle name="_200708_Aﾗﾝｸ付加入" xfId="1148"/>
    <cellStyle name="_200709_Aﾗﾝｸ付加入" xfId="1150"/>
    <cellStyle name="_200710_Aﾗﾝｸ付加入" xfId="1151"/>
    <cellStyle name="_2007年2月提案表０２０８" xfId="1153"/>
    <cellStyle name="_2007年下期重点新商品ペット" xfId="1154"/>
    <cellStyle name="_2007年下期重点新商品ペット_■月別付加額グラフ" xfId="1156"/>
    <cellStyle name="_2007年下期重点新商品ペット_■月別付加額グラフ_●全体企画会議資料（事業部全体）" xfId="1158"/>
    <cellStyle name="_2007年下期重点新商品ペット_●全体企画会議資料（事業部全体）" xfId="1160"/>
    <cellStyle name="_2007年下期重点新商品リスト" xfId="1161"/>
    <cellStyle name="_2007年下期重点新商品リスト_■月別付加額グラフ" xfId="1163"/>
    <cellStyle name="_2007年下期重点新商品リスト_■月別付加額グラフ_●全体企画会議資料（事業部全体）" xfId="1164"/>
    <cellStyle name="_2007年下期重点新商品リスト_●全体企画会議資料（事業部全体）" xfId="1167"/>
    <cellStyle name="_2007年下期重点新商品リストハード" xfId="1168"/>
    <cellStyle name="_2007年下期重点新商品リストハード_■月別付加額グラフ" xfId="1170"/>
    <cellStyle name="_2007年下期重点新商品リストハード_■月別付加額グラフ_●全体企画会議資料（事業部全体）" xfId="1173"/>
    <cellStyle name="_2007年下期重点新商品リストハード_●全体企画会議資料（事業部全体）" xfId="681"/>
    <cellStyle name="_2007年群別事業計画1228" xfId="1174"/>
    <cellStyle name="_2007年春夏ｳｪｱ廃番提案" xfId="1175"/>
    <cellStyle name="_2008_9月" xfId="1176"/>
    <cellStyle name="_2008除雪用品価格表_営業配信用0901" xfId="1177"/>
    <cellStyle name="_2009事業計画（資材）" xfId="1179"/>
    <cellStyle name="_③【商品詳細】土佐ひのきシリーズ（仮）" xfId="1180"/>
    <cellStyle name="_9月SABCDﾗﾝｸ" xfId="1181"/>
    <cellStyle name="_9月SABCDﾗﾝｸ_9月SABCDﾗﾝｸ" xfId="1152"/>
    <cellStyle name="_Book1" xfId="1182"/>
    <cellStyle name="_Book1_ぱる殿向御見積20110819" xfId="1184"/>
    <cellStyle name="_Book1_ミニストップ向御見積" xfId="1185"/>
    <cellStyle name="_CB3" xfId="1186"/>
    <cellStyle name="_new新商品一覧(案)" xfId="1190"/>
    <cellStyle name="_new新商品一覧(案)_植物価格表_00619" xfId="836"/>
    <cellStyle name="_new新商品一覧(案)_植物価格表_00619_07-06-08  ７月台帳" xfId="1192"/>
    <cellStyle name="_new新商品一覧(案)_植物価格表_0423" xfId="1193"/>
    <cellStyle name="_new新商品一覧(案)_植物価格表_0423_植物価格表_00619" xfId="1195"/>
    <cellStyle name="_new新商品一覧(案)_植物価格表_0423_植物価格表_00619_07-06-08  ７月台帳" xfId="1196"/>
    <cellStyle name="_PAﾗﾝｸ0607" xfId="1197"/>
    <cellStyle name="_PAﾗﾝｸ0607_05.プラ鉢スポット企画のご提案" xfId="1198"/>
    <cellStyle name="_PAﾗﾝｸ0607_05.プラ鉢スポット企画のご提案_06.各企画提案_作成中送信用" xfId="688"/>
    <cellStyle name="_PAﾗﾝｸ0607_05.プラ鉢スポット企画のご提案_08-0128-観葉植物売場立上促進企画" xfId="1199"/>
    <cellStyle name="_PAﾗﾝｸ0607_タカギ分析（2007.10.25）" xfId="1201"/>
    <cellStyle name="_PAﾗﾝｸ0704" xfId="1203"/>
    <cellStyle name="_PAﾗﾝｸ0704_■月別付加額グラフ" xfId="1204"/>
    <cellStyle name="_PAﾗﾝｸ0704_■月別付加額グラフ_●全体企画会議資料（事業部全体）" xfId="1205"/>
    <cellStyle name="_PAﾗﾝｸ0704_●全体企画会議資料（事業部全体）" xfId="1206"/>
    <cellStyle name="_PAﾗﾝｸ0705" xfId="1208"/>
    <cellStyle name="_PAﾗﾝｸ0705_【商品詳細】火災報知器2009" xfId="1210"/>
    <cellStyle name="_PAﾗﾝｸ0705_【大山＆柳沢チェック後】ＳＡＢＣＤランク価格表0723提案アイテム" xfId="1211"/>
    <cellStyle name="_PAﾗﾝｸ0705_【保管】商品マスタ" xfId="1212"/>
    <cellStyle name="_PAﾗﾝｸ0705_【保管】商品マスタ_■月別付加額グラフ" xfId="1213"/>
    <cellStyle name="_PAﾗﾝｸ0705_【保管】商品マスタ_■月別付加額グラフ_●全体企画会議資料（事業部全体）" xfId="1215"/>
    <cellStyle name="_PAﾗﾝｸ0705_【保管】商品マスタ_●全体企画会議資料（事業部全体）" xfId="1216"/>
    <cellStyle name="_PAﾗﾝｸ0705_■ホーム0708" xfId="1217"/>
    <cellStyle name="_PAﾗﾝｸ0705_■ホーム0708_■月別付加額グラフ" xfId="1219"/>
    <cellStyle name="_PAﾗﾝｸ0705_■ホーム0708_■月別付加額グラフ_●全体企画会議資料（事業部全体）" xfId="1221"/>
    <cellStyle name="_PAﾗﾝｸ0705_■ホーム0708_●全体企画会議資料（事業部全体）" xfId="1223"/>
    <cellStyle name="_PAﾗﾝｸ0705_■ホーム0708_9月SABCDﾗﾝｸ" xfId="1226"/>
    <cellStyle name="_PAﾗﾝｸ0705_■ホーム0708_9月SABCDﾗﾝｸ_9月SABCDﾗﾝｸ" xfId="602"/>
    <cellStyle name="_PAﾗﾝｸ0705_■月別付加額グラフ" xfId="1228"/>
    <cellStyle name="_PAﾗﾝｸ0705_■月別付加額グラフ_●全体企画会議資料（事業部全体）" xfId="1230"/>
    <cellStyle name="_PAﾗﾝｸ0705_●全体企画会議資料（事業部全体）" xfId="1231"/>
    <cellStyle name="_PAﾗﾝｸ0705_0126SABCD（試算済）" xfId="1232"/>
    <cellStyle name="_PAﾗﾝｸ0705_0126SABCD（試算済）_9月SABCDﾗﾝｸ" xfId="1234"/>
    <cellStyle name="_PAﾗﾝｸ0705_0126SABCD（試算済）_9月SABCDﾗﾝｸ_9月SABCDﾗﾝｸ" xfId="1237"/>
    <cellStyle name="_PAﾗﾝｸ0705_０７値上価格表 (2)" xfId="1240"/>
    <cellStyle name="_PAﾗﾝｸ0705_０７値上価格表 (2)_■月別付加額グラフ" xfId="1241"/>
    <cellStyle name="_PAﾗﾝｸ0705_０７値上価格表 (2)_■月別付加額グラフ_●全体企画会議資料（事業部全体）" xfId="1243"/>
    <cellStyle name="_PAﾗﾝｸ0705_０７値上価格表 (2)_●全体企画会議資料（事業部全体）" xfId="1244"/>
    <cellStyle name="_PAﾗﾝｸ0705_1018" xfId="1108"/>
    <cellStyle name="_PAﾗﾝｸ0705_1018_9月SABCDﾗﾝｸ" xfId="1245"/>
    <cellStyle name="_PAﾗﾝｸ0705_1018_9月SABCDﾗﾝｸ_9月SABCDﾗﾝｸ" xfId="1247"/>
    <cellStyle name="_PAﾗﾝｸ0705_1-チェック" xfId="1249"/>
    <cellStyle name="_PAﾗﾝｸ0705_⑤A納価違い" xfId="1250"/>
    <cellStyle name="_PAﾗﾝｸ0705_9月SABCDﾗﾝｸ" xfId="1252"/>
    <cellStyle name="_PAﾗﾝｸ0705_ガーデン" xfId="1254"/>
    <cellStyle name="_PAﾗﾝｸ0705_ガーデン_■月別付加額グラフ" xfId="1255"/>
    <cellStyle name="_PAﾗﾝｸ0705_ガーデン_■月別付加額グラフ_●全体企画会議資料（事業部全体）" xfId="1256"/>
    <cellStyle name="_PAﾗﾝｸ0705_ガーデン_●全体企画会議資料（事業部全体）" xfId="1258"/>
    <cellStyle name="_PAﾗﾝｸ0705_ガーデン_０７値上価格表 (2)" xfId="397"/>
    <cellStyle name="_PAﾗﾝｸ0705_ガーデン_０７値上価格表 (2)_■月別付加額グラフ" xfId="1260"/>
    <cellStyle name="_PAﾗﾝｸ0705_ガーデン_０７値上価格表 (2)_■月別付加額グラフ_●全体企画会議資料（事業部全体）" xfId="674"/>
    <cellStyle name="_PAﾗﾝｸ0705_ガーデン_０７値上価格表 (2)_●全体企画会議資料（事業部全体）" xfId="1261"/>
    <cellStyle name="_PAﾗﾝｸ0705_ガーデン_営業向けレター" xfId="1263"/>
    <cellStyle name="_PAﾗﾝｸ0705_ガーデン_営業向けレター_■月別付加額グラフ" xfId="1266"/>
    <cellStyle name="_PAﾗﾝｸ0705_ガーデン_営業向けレター_■月別付加額グラフ_●全体企画会議資料（事業部全体）" xfId="430"/>
    <cellStyle name="_PAﾗﾝｸ0705_ガーデン_営業向けレター_●全体企画会議資料（事業部全体）" xfId="1267"/>
    <cellStyle name="_PAﾗﾝｸ0705_ホーム" xfId="1269"/>
    <cellStyle name="_PAﾗﾝｸ0705_ホーム(再)" xfId="1271"/>
    <cellStyle name="_PAﾗﾝｸ0705_ホーム(再)_■月別付加額グラフ" xfId="1"/>
    <cellStyle name="_PAﾗﾝｸ0705_ホーム(再)_■月別付加額グラフ_●全体企画会議資料（事業部全体）" xfId="1272"/>
    <cellStyle name="_PAﾗﾝｸ0705_ホーム(再)_●全体企画会議資料（事業部全体）" xfId="1273"/>
    <cellStyle name="_PAﾗﾝｸ0705_ホーム(再)_9月SABCDﾗﾝｸ" xfId="1275"/>
    <cellStyle name="_PAﾗﾝｸ0705_ホーム(再)_9月SABCDﾗﾝｸ_9月SABCDﾗﾝｸ" xfId="1276"/>
    <cellStyle name="_PAﾗﾝｸ0705_ホーム_■月別付加額グラフ" xfId="1278"/>
    <cellStyle name="_PAﾗﾝｸ0705_ホーム_■月別付加額グラフ_●全体企画会議資料（事業部全体）" xfId="1280"/>
    <cellStyle name="_PAﾗﾝｸ0705_ホーム_●全体企画会議資料（事業部全体）" xfId="1282"/>
    <cellStyle name="_PAﾗﾝｸ0705_ホーム_9月SABCDﾗﾝｸ" xfId="1283"/>
    <cellStyle name="_PAﾗﾝｸ0705_ホーム_9月SABCDﾗﾝｸ_9月SABCDﾗﾝｸ" xfId="1285"/>
    <cellStyle name="_PAﾗﾝｸ0705_ﾎｰﾑ11月SABCDランク" xfId="1286"/>
    <cellStyle name="_PAﾗﾝｸ0705_営業向けレター" xfId="1288"/>
    <cellStyle name="_PAﾗﾝｸ0705_営業向けレター_■月別付加額グラフ" xfId="1290"/>
    <cellStyle name="_PAﾗﾝｸ0705_営業向けレター_■月別付加額グラフ_●全体企画会議資料（事業部全体）" xfId="1064"/>
    <cellStyle name="_PAﾗﾝｸ0705_営業向けレター_●全体企画会議資料（事業部全体）" xfId="1292"/>
    <cellStyle name="_PAﾗﾝｸ0705_未配信）HE事業部SABCDﾗﾝｸ価格表" xfId="1187"/>
    <cellStyle name="_SGﾁｪｽﾄｼﾘｰｽﾞ企画書" xfId="1293"/>
    <cellStyle name="_SGﾁｪｽﾄｼﾘｰｽﾞ企画書_（原本）幹部研修会発表用" xfId="1294"/>
    <cellStyle name="_ガーデン" xfId="1296"/>
    <cellStyle name="_カラーキャンペーン_コンセプト案" xfId="1297"/>
    <cellStyle name="_カンセキ西川田店" xfId="698"/>
    <cellStyle name="_カンセキ西川田店_■月別付加額グラフ" xfId="1300"/>
    <cellStyle name="_カンセキ西川田店_■月別付加額グラフ_●全体企画会議資料（事業部全体）" xfId="1301"/>
    <cellStyle name="_カンセキ西川田店_●全体企画会議資料（事業部全体）" xfId="1303"/>
    <cellStyle name="_カンセキ西川田店_2006年下期重点商品0705ﾏｰｹ修正入" xfId="1304"/>
    <cellStyle name="_カンセキ西川田店_2006年下期重点商品0705ﾏｰｹ修正入_■月別付加額グラフ" xfId="1305"/>
    <cellStyle name="_カンセキ西川田店_2006年下期重点商品0705ﾏｰｹ修正入_■月別付加額グラフ_●全体企画会議資料（事業部全体）" xfId="1307"/>
    <cellStyle name="_カンセキ西川田店_2006年下期重点商品0705ﾏｰｹ修正入_●全体企画会議資料（事業部全体）" xfId="1308"/>
    <cellStyle name="_カンセキ西川田店_2006年下期重点商品0705ﾏｰｹ修正入2" xfId="1309"/>
    <cellStyle name="_カンセキ西川田店_2006年下期重点商品0705ﾏｰｹ修正入2_■月別付加額グラフ" xfId="1310"/>
    <cellStyle name="_カンセキ西川田店_2006年下期重点商品0705ﾏｰｹ修正入2_■月別付加額グラフ_●全体企画会議資料（事業部全体）" xfId="1311"/>
    <cellStyle name="_カンセキ西川田店_2006年下期重点商品0705ﾏｰｹ修正入2_●全体企画会議資料（事業部全体）" xfId="1312"/>
    <cellStyle name="_カンセキ西川田店_発表用正06年5月分販促物効果測定表" xfId="1313"/>
    <cellStyle name="_カンセキ西川田店_発表用正06年5月分販促物効果測定表_■月別付加額グラフ" xfId="838"/>
    <cellStyle name="_カンセキ西川田店_発表用正06年5月分販促物効果測定表_■月別付加額グラフ_●全体企画会議資料（事業部全体）" xfId="1315"/>
    <cellStyle name="_カンセキ西川田店_発表用正06年5月分販促物効果測定表_●全体企画会議資料（事業部全体）" xfId="1316"/>
    <cellStyle name="_ｷｬﾗｸﾀｰ祭り企画書" xfId="11"/>
    <cellStyle name="_ｷｬﾗｸﾀｰ祭り企画書_(仮)RGﾁｪｽﾄ商品詳細" xfId="645"/>
    <cellStyle name="_ｷｬﾗｸﾀｰ祭り企画書_（仮）新型RGｱﾌﾟﾛｰﾁﾚﾎﾟｰﾄ" xfId="1317"/>
    <cellStyle name="_ｷｬﾗｸﾀｰ祭り企画書_（原本）幹部研修会発表用" xfId="1318"/>
    <cellStyle name="_ｷｬﾗｸﾀｰ祭り企画書_04.NEW夏の彩り企画書" xfId="1319"/>
    <cellStyle name="_ｷｬﾗｸﾀｰ祭り企画書_04.NEW夏の彩り企画書_(仮)RGﾁｪｽﾄ商品詳細" xfId="1321"/>
    <cellStyle name="_ｷｬﾗｸﾀｰ祭り企画書_04.NEW夏の彩り企画書_（仮）新型RGｱﾌﾟﾛｰﾁﾚﾎﾟｰﾄ" xfId="1323"/>
    <cellStyle name="_グラフ・ランキング31W" xfId="287"/>
    <cellStyle name="_ココカラグループとの取引に利用する帳票関係" xfId="1327"/>
    <cellStyle name="_ココカラグループとの取引に利用する帳票関係_ココカラグループとの取引に利用する帳票関係" xfId="1328"/>
    <cellStyle name="_コピー生産リードタイム一覧（総合）高橋様" xfId="1329"/>
    <cellStyle name="_コピー生産リードタイム一覧（総合）高橋様_■月別付加額グラフ" xfId="1331"/>
    <cellStyle name="_コピー生産リードタイム一覧（総合）高橋様_■月別付加額グラフ_●全体企画会議資料（事業部全体）" xfId="1332"/>
    <cellStyle name="_コピー生産リードタイム一覧（総合）高橋様_●全体企画会議資料（事業部全体）" xfId="1334"/>
    <cellStyle name="_ｼﾝﾌﾟﾙデスク成功事例" xfId="1037"/>
    <cellStyle name="_ステンレスペール見積" xfId="1335"/>
    <cellStyle name="_タカギ分析（2007.10.25）" xfId="1127"/>
    <cellStyle name="_ハード0725W" xfId="1336"/>
    <cellStyle name="_ハード0725W_（原本）幹部研修会発表用" xfId="1337"/>
    <cellStyle name="_ハード0725W_グラフ・ランキング31W" xfId="1338"/>
    <cellStyle name="_ハード0725W_高圧洗浄機AP0808" xfId="1342"/>
    <cellStyle name="_ハードオフィス" xfId="1344"/>
    <cellStyle name="_ハードオフィス_■月別付加額グラフ" xfId="1346"/>
    <cellStyle name="_ハードオフィス_■月別付加額グラフ_●全体企画会議資料（事業部全体）" xfId="1348"/>
    <cellStyle name="_ハードオフィス_●全体企画会議資料（事業部全体）" xfId="1349"/>
    <cellStyle name="_プラダン戦略シート" xfId="1350"/>
    <cellStyle name="_プラダン戦略シート_（原本）幹部研修会発表用" xfId="506"/>
    <cellStyle name="_ペット" xfId="1351"/>
    <cellStyle name="_ペット_■月別付加額グラフ" xfId="1352"/>
    <cellStyle name="_ペット_■月別付加額グラフ_●全体企画会議資料（事業部全体）" xfId="1298"/>
    <cellStyle name="_ペット_●全体企画会議資料（事業部全体）" xfId="1353"/>
    <cellStyle name="_ペット_ＳＡＢＣＤランク価格表０７０３" xfId="107"/>
    <cellStyle name="_ペットＡランク価格表0803" xfId="1355"/>
    <cellStyle name="_ﾍﾟｯﾄ試算依頼0601" xfId="1358"/>
    <cellStyle name="_ﾍﾟｯﾄ試算依頼0601_（原本）幹部研修会発表用" xfId="869"/>
    <cellStyle name="_ﾍﾟｯﾄ試算依頼0601_【商品詳細】火災報知器2009" xfId="1361"/>
    <cellStyle name="_ﾍﾟｯﾄ試算依頼0601_【大山＆柳沢チェック後】ＳＡＢＣＤランク価格表0723提案アイテム" xfId="1362"/>
    <cellStyle name="_ﾍﾟｯﾄ試算依頼0601_【保管】商品マスタ" xfId="1363"/>
    <cellStyle name="_ﾍﾟｯﾄ試算依頼0601_【保管】商品マスタ_■月別付加額グラフ" xfId="1364"/>
    <cellStyle name="_ﾍﾟｯﾄ試算依頼0601_【保管】商品マスタ_■月別付加額グラフ_●全体企画会議資料（事業部全体）" xfId="1365"/>
    <cellStyle name="_ﾍﾟｯﾄ試算依頼0601_【保管】商品マスタ_●全体企画会議資料（事業部全体）" xfId="1366"/>
    <cellStyle name="_ﾍﾟｯﾄ試算依頼0601_■ホーム0708" xfId="362"/>
    <cellStyle name="_ﾍﾟｯﾄ試算依頼0601_■ホーム0708_■月別付加額グラフ" xfId="1367"/>
    <cellStyle name="_ﾍﾟｯﾄ試算依頼0601_■ホーム0708_■月別付加額グラフ_●全体企画会議資料（事業部全体）" xfId="1368"/>
    <cellStyle name="_ﾍﾟｯﾄ試算依頼0601_■ホーム0708_●全体企画会議資料（事業部全体）" xfId="1369"/>
    <cellStyle name="_ﾍﾟｯﾄ試算依頼0601_■ホーム0708_9月SABCDﾗﾝｸ" xfId="510"/>
    <cellStyle name="_ﾍﾟｯﾄ試算依頼0601_■ホーム0708_9月SABCDﾗﾝｸ_9月SABCDﾗﾝｸ" xfId="1345"/>
    <cellStyle name="_ﾍﾟｯﾄ試算依頼0601_■月別付加額グラフ" xfId="1371"/>
    <cellStyle name="_ﾍﾟｯﾄ試算依頼0601_■月別付加額グラフ_●全体企画会議資料（事業部全体）" xfId="1375"/>
    <cellStyle name="_ﾍﾟｯﾄ試算依頼0601_●全体企画会議資料（事業部全体）" xfId="1378"/>
    <cellStyle name="_ﾍﾟｯﾄ試算依頼0601_★未配信★" xfId="1382"/>
    <cellStyle name="_ﾍﾟｯﾄ試算依頼0601_0126SABCD（試算済）" xfId="139"/>
    <cellStyle name="_ﾍﾟｯﾄ試算依頼0601_0126SABCD（試算済）_9月SABCDﾗﾝｸ" xfId="1383"/>
    <cellStyle name="_ﾍﾟｯﾄ試算依頼0601_0126SABCD（試算済）_9月SABCDﾗﾝｸ_9月SABCDﾗﾝｸ" xfId="1384"/>
    <cellStyle name="_ﾍﾟｯﾄ試算依頼0601_05.プラ鉢スポット企画のご提案" xfId="1385"/>
    <cellStyle name="_ﾍﾟｯﾄ試算依頼0601_05.プラ鉢スポット企画のご提案_06.各企画提案_作成中送信用" xfId="1386"/>
    <cellStyle name="_ﾍﾟｯﾄ試算依頼0601_05.プラ鉢スポット企画のご提案_08-0128-観葉植物売場立上促進企画" xfId="1330"/>
    <cellStyle name="_ﾍﾟｯﾄ試算依頼0601_０７値上価格表 (2)" xfId="211"/>
    <cellStyle name="_ﾍﾟｯﾄ試算依頼0601_０７値上価格表 (2)_■月別付加額グラフ" xfId="1389"/>
    <cellStyle name="_ﾍﾟｯﾄ試算依頼0601_０７値上価格表 (2)_■月別付加額グラフ_●全体企画会議資料（事業部全体）" xfId="234"/>
    <cellStyle name="_ﾍﾟｯﾄ試算依頼0601_０７値上価格表 (2)_●全体企画会議資料（事業部全体）" xfId="1390"/>
    <cellStyle name="_ﾍﾟｯﾄ試算依頼0601_0809Wシュレッダー事業部" xfId="1392"/>
    <cellStyle name="_ﾍﾟｯﾄ試算依頼0601_1018" xfId="1393"/>
    <cellStyle name="_ﾍﾟｯﾄ試算依頼0601_1018_9月SABCDﾗﾝｸ" xfId="1395"/>
    <cellStyle name="_ﾍﾟｯﾄ試算依頼0601_1018_9月SABCDﾗﾝｸ_9月SABCDﾗﾝｸ" xfId="116"/>
    <cellStyle name="_ﾍﾟｯﾄ試算依頼0601_1-チェック" xfId="594"/>
    <cellStyle name="_ﾍﾟｯﾄ試算依頼0601_⑤A納価違い" xfId="1398"/>
    <cellStyle name="_ﾍﾟｯﾄ試算依頼0601_9月SABCDﾗﾝｸ" xfId="1399"/>
    <cellStyle name="_ﾍﾟｯﾄ試算依頼0601_CB3" xfId="1400"/>
    <cellStyle name="_ﾍﾟｯﾄ試算依頼0601_ＳＡＢＣＤランク価格表０７０３" xfId="1402"/>
    <cellStyle name="_ﾍﾟｯﾄ試算依頼0601_ガーデン" xfId="1404"/>
    <cellStyle name="_ﾍﾟｯﾄ試算依頼0601_ガーデン_■月別付加額グラフ" xfId="1405"/>
    <cellStyle name="_ﾍﾟｯﾄ試算依頼0601_ガーデン_■月別付加額グラフ_●全体企画会議資料（事業部全体）" xfId="1406"/>
    <cellStyle name="_ﾍﾟｯﾄ試算依頼0601_ガーデン_●全体企画会議資料（事業部全体）" xfId="1408"/>
    <cellStyle name="_ﾍﾟｯﾄ試算依頼0601_ガーデン_０７値上価格表 (2)" xfId="1410"/>
    <cellStyle name="_ﾍﾟｯﾄ試算依頼0601_ガーデン_０７値上価格表 (2)_■月別付加額グラフ" xfId="1411"/>
    <cellStyle name="_ﾍﾟｯﾄ試算依頼0601_ガーデン_０７値上価格表 (2)_■月別付加額グラフ_●全体企画会議資料（事業部全体）" xfId="1413"/>
    <cellStyle name="_ﾍﾟｯﾄ試算依頼0601_ガーデン_０７値上価格表 (2)_●全体企画会議資料（事業部全体）" xfId="1414"/>
    <cellStyle name="_ﾍﾟｯﾄ試算依頼0601_ガーデン_営業向けレター" xfId="1416"/>
    <cellStyle name="_ﾍﾟｯﾄ試算依頼0601_ガーデン_営業向けレター_■月別付加額グラフ" xfId="1417"/>
    <cellStyle name="_ﾍﾟｯﾄ試算依頼0601_ガーデン_営業向けレター_■月別付加額グラフ_●全体企画会議資料（事業部全体）" xfId="1419"/>
    <cellStyle name="_ﾍﾟｯﾄ試算依頼0601_ガーデン_営業向けレター_●全体企画会議資料（事業部全体）" xfId="1421"/>
    <cellStyle name="_ﾍﾟｯﾄ試算依頼0601_タカギ分析（2007.10.25）" xfId="1423"/>
    <cellStyle name="_ﾍﾟｯﾄ試算依頼0601_ホーム" xfId="1424"/>
    <cellStyle name="_ﾍﾟｯﾄ試算依頼0601_ホーム(再)" xfId="1415"/>
    <cellStyle name="_ﾍﾟｯﾄ試算依頼0601_ホーム(再)_■月別付加額グラフ" xfId="610"/>
    <cellStyle name="_ﾍﾟｯﾄ試算依頼0601_ホーム(再)_■月別付加額グラフ_●全体企画会議資料（事業部全体）" xfId="328"/>
    <cellStyle name="_ﾍﾟｯﾄ試算依頼0601_ホーム(再)_●全体企画会議資料（事業部全体）" xfId="1426"/>
    <cellStyle name="_ﾍﾟｯﾄ試算依頼0601_ホーム(再)_9月SABCDﾗﾝｸ" xfId="1428"/>
    <cellStyle name="_ﾍﾟｯﾄ試算依頼0601_ホーム(再)_9月SABCDﾗﾝｸ_9月SABCDﾗﾝｸ" xfId="1430"/>
    <cellStyle name="_ﾍﾟｯﾄ試算依頼0601_ホーム_■月別付加額グラフ" xfId="1431"/>
    <cellStyle name="_ﾍﾟｯﾄ試算依頼0601_ホーム_■月別付加額グラフ_●全体企画会議資料（事業部全体）" xfId="1433"/>
    <cellStyle name="_ﾍﾟｯﾄ試算依頼0601_ホーム_●全体企画会議資料（事業部全体）" xfId="1434"/>
    <cellStyle name="_ﾍﾟｯﾄ試算依頼0601_ホーム_9月SABCDﾗﾝｸ" xfId="1438"/>
    <cellStyle name="_ﾍﾟｯﾄ試算依頼0601_ホーム_9月SABCDﾗﾝｸ_9月SABCDﾗﾝｸ" xfId="1440"/>
    <cellStyle name="_ﾍﾟｯﾄ試算依頼0601_ﾎｰﾑ11月SABCDランク" xfId="1442"/>
    <cellStyle name="_ﾍﾟｯﾄ試算依頼0601_ワンケアＱＡ" xfId="1445"/>
    <cellStyle name="_ﾍﾟｯﾄ試算依頼0601_営業向けレター" xfId="1446"/>
    <cellStyle name="_ﾍﾟｯﾄ試算依頼0601_営業向けレター_■月別付加額グラフ" xfId="1448"/>
    <cellStyle name="_ﾍﾟｯﾄ試算依頼0601_営業向けレター_■月別付加額グラフ_●全体企画会議資料（事業部全体）" xfId="1450"/>
    <cellStyle name="_ﾍﾟｯﾄ試算依頼0601_営業向けレター_●全体企画会議資料（事業部全体）" xfId="179"/>
    <cellStyle name="_ﾍﾟｯﾄ試算依頼0601_収納家具" xfId="1451"/>
    <cellStyle name="_ﾍﾟｯﾄ試算依頼0601_収納家具_■月別付加額グラフ" xfId="1454"/>
    <cellStyle name="_ﾍﾟｯﾄ試算依頼0601_収納家具_■月別付加額グラフ_●全体企画会議資料（事業部全体）" xfId="1457"/>
    <cellStyle name="_ﾍﾟｯﾄ試算依頼0601_収納家具_●全体企画会議資料（事業部全体）" xfId="1460"/>
    <cellStyle name="_ﾍﾟｯﾄ試算依頼0601_池Ｍ依頼_価格表" xfId="1463"/>
    <cellStyle name="_ﾍﾟｯﾄ試算依頼0601_池Ｍ依頼_価格表_■月別付加額グラフ" xfId="1464"/>
    <cellStyle name="_ﾍﾟｯﾄ試算依頼0601_池Ｍ依頼_価格表_■月別付加額グラフ_●全体企画会議資料（事業部全体）" xfId="1465"/>
    <cellStyle name="_ﾍﾟｯﾄ試算依頼0601_池Ｍ依頼_価格表_●全体企画会議資料（事業部全体）" xfId="1466"/>
    <cellStyle name="_ﾍﾟｯﾄ試算依頼0601_池Ｍ依頼_価格表_０７値上価格表 (2)" xfId="1469"/>
    <cellStyle name="_ﾍﾟｯﾄ試算依頼0601_池Ｍ依頼_価格表_０７値上価格表 (2)_■月別付加額グラフ" xfId="1471"/>
    <cellStyle name="_ﾍﾟｯﾄ試算依頼0601_池Ｍ依頼_価格表_０７値上価格表 (2)_■月別付加額グラフ_●全体企画会議資料（事業部全体）" xfId="1473"/>
    <cellStyle name="_ﾍﾟｯﾄ試算依頼0601_池Ｍ依頼_価格表_０７値上価格表 (2)_●全体企画会議資料（事業部全体）" xfId="1474"/>
    <cellStyle name="_ﾍﾟｯﾄ試算依頼0601_池Ｍ依頼_価格表_営業向けレター" xfId="1477"/>
    <cellStyle name="_ﾍﾟｯﾄ試算依頼0601_池Ｍ依頼_価格表_営業向けレター_■月別付加額グラフ" xfId="1478"/>
    <cellStyle name="_ﾍﾟｯﾄ試算依頼0601_池Ｍ依頼_価格表_営業向けレター_■月別付加額グラフ_●全体企画会議資料（事業部全体）" xfId="1479"/>
    <cellStyle name="_ﾍﾟｯﾄ試算依頼0601_池Ｍ依頼_価格表_営業向けレター_●全体企画会議資料（事業部全体）" xfId="1480"/>
    <cellStyle name="_ﾍﾟｯﾄ試算依頼0601_未配信）HE事業部SABCDﾗﾝｸ価格表" xfId="1481"/>
    <cellStyle name="_ペット事業部" xfId="1482"/>
    <cellStyle name="_ベビー・キッズ事業部" xfId="1484"/>
    <cellStyle name="_ホーム" xfId="1485"/>
    <cellStyle name="_ホーム_■月別付加額グラフ" xfId="1486"/>
    <cellStyle name="_ホーム_■月別付加額グラフ_●全体企画会議資料（事業部全体）" xfId="1487"/>
    <cellStyle name="_ホーム_●全体企画会議資料（事業部全体）" xfId="71"/>
    <cellStyle name="_ホーム2007年下期重点新商品リスト" xfId="1490"/>
    <cellStyle name="_ホーム2007年下期重点新商品リスト_■月別付加額グラフ" xfId="1492"/>
    <cellStyle name="_ホーム2007年下期重点新商品リスト_■月別付加額グラフ_●全体企画会議資料（事業部全体）" xfId="1493"/>
    <cellStyle name="_ホーム2007年下期重点新商品リスト_●全体企画会議資料（事業部全体）" xfId="1495"/>
    <cellStyle name="_ホーム事業部" xfId="1496"/>
    <cellStyle name="_ﾏﾏｽオフタイム" xfId="1497"/>
    <cellStyle name="_ﾏﾏｽオフタイム_【商品詳細】火災報知器2009" xfId="1257"/>
    <cellStyle name="_ﾏﾏｽオフタイム_ﾏﾏｽオフタイム" xfId="1499"/>
    <cellStyle name="_ﾏﾏｽオフタイム_ﾏﾏｽオフタイム_【商品詳細】火災報知器2009" xfId="1501"/>
    <cellStyle name="_ﾏﾏｽオフタイム_ﾏﾏｽオフタイム_【商品詳細】火災報知器2009_【商品詳細】火災報知器2009" xfId="1502"/>
    <cellStyle name="_ライトシェルフ成功事例 (1)" xfId="1030"/>
    <cellStyle name="_ランキング_部門" xfId="1504"/>
    <cellStyle name="_ランキング_部門_（原本）幹部研修会発表用" xfId="1506"/>
    <cellStyle name="_ランキング_部門_グラフ・ランキング31W" xfId="1507"/>
    <cellStyle name="_ランキング_部門_プラダン戦略シート" xfId="1508"/>
    <cellStyle name="_ランキング_部門_プラダン戦略シート_（原本）幹部研修会発表用" xfId="1509"/>
    <cellStyle name="_ランキング_部門_高圧洗浄機AP0808" xfId="1510"/>
    <cellStyle name="_ワンケアＱＡ" xfId="1512"/>
    <cellStyle name="_営業向けレター" xfId="1514"/>
    <cellStyle name="_営業向けレター_■月別付加額グラフ" xfId="1515"/>
    <cellStyle name="_営業向けレター_■月別付加額グラフ_●全体企画会議資料（事業部全体）" xfId="1516"/>
    <cellStyle name="_営業向けレター_●全体企画会議資料（事業部全体）" xfId="1401"/>
    <cellStyle name="_家具" xfId="1517"/>
    <cellStyle name="_家具_【商品詳細】火災報知器2009" xfId="1519"/>
    <cellStyle name="_家具_【大山＆柳沢チェック後】ＳＡＢＣＤランク価格表0723提案アイテム" xfId="1246"/>
    <cellStyle name="_家具_【保管】商品マスタ" xfId="1520"/>
    <cellStyle name="_家具_【保管】商品マスタ_■月別付加額グラフ" xfId="1056"/>
    <cellStyle name="_家具_【保管】商品マスタ_■月別付加額グラフ_●全体企画会議資料（事業部全体）" xfId="1521"/>
    <cellStyle name="_家具_【保管】商品マスタ_●全体企画会議資料（事業部全体）" xfId="1522"/>
    <cellStyle name="_家具_■ホーム0708" xfId="1523"/>
    <cellStyle name="_家具_■ホーム0708_■月別付加額グラフ" xfId="1077"/>
    <cellStyle name="_家具_■ホーム0708_■月別付加額グラフ_●全体企画会議資料（事業部全体）" xfId="1524"/>
    <cellStyle name="_家具_■ホーム0708_●全体企画会議資料（事業部全体）" xfId="1526"/>
    <cellStyle name="_家具_■ホーム0708_9月SABCDﾗﾝｸ" xfId="1527"/>
    <cellStyle name="_家具_■ホーム0708_9月SABCDﾗﾝｸ_9月SABCDﾗﾝｸ" xfId="718"/>
    <cellStyle name="_家具_■月別付加額グラフ" xfId="1529"/>
    <cellStyle name="_家具_■月別付加額グラフ_●全体企画会議資料（事業部全体）" xfId="1531"/>
    <cellStyle name="_家具_●全体企画会議資料（事業部全体）" xfId="1073"/>
    <cellStyle name="_家具_0126SABCD（試算済）" xfId="1533"/>
    <cellStyle name="_家具_0126SABCD（試算済）_9月SABCDﾗﾝｸ" xfId="1264"/>
    <cellStyle name="_家具_0126SABCD（試算済）_9月SABCDﾗﾝｸ_9月SABCDﾗﾝｸ" xfId="228"/>
    <cellStyle name="_家具_０７値上価格表 (2)" xfId="81"/>
    <cellStyle name="_家具_０７値上価格表 (2)_■月別付加額グラフ" xfId="1535"/>
    <cellStyle name="_家具_０７値上価格表 (2)_■月別付加額グラフ_●全体企画会議資料（事業部全体）" xfId="1536"/>
    <cellStyle name="_家具_０７値上価格表 (2)_●全体企画会議資料（事業部全体）" xfId="1537"/>
    <cellStyle name="_家具_1018" xfId="184"/>
    <cellStyle name="_家具_1018_9月SABCDﾗﾝｸ" xfId="843"/>
    <cellStyle name="_家具_1018_9月SABCDﾗﾝｸ_9月SABCDﾗﾝｸ" xfId="1538"/>
    <cellStyle name="_家具_1-チェック" xfId="1540"/>
    <cellStyle name="_家具_⑤A納価違い" xfId="1543"/>
    <cellStyle name="_家具_9月SABCDﾗﾝｸ" xfId="1546"/>
    <cellStyle name="_家具_ＳＡＢＣＤランク価格表０７０３" xfId="1548"/>
    <cellStyle name="_家具_ガーデン" xfId="1043"/>
    <cellStyle name="_家具_ガーデン_■月別付加額グラフ" xfId="1551"/>
    <cellStyle name="_家具_ガーデン_■月別付加額グラフ_●全体企画会議資料（事業部全体）" xfId="1553"/>
    <cellStyle name="_家具_ガーデン_●全体企画会議資料（事業部全体）" xfId="1555"/>
    <cellStyle name="_家具_ガーデン_０７値上価格表 (2)" xfId="1557"/>
    <cellStyle name="_家具_ガーデン_０７値上価格表 (2)_■月別付加額グラフ" xfId="1559"/>
    <cellStyle name="_家具_ガーデン_０７値上価格表 (2)_■月別付加額グラフ_●全体企画会議資料（事業部全体）" xfId="447"/>
    <cellStyle name="_家具_ガーデン_０７値上価格表 (2)_●全体企画会議資料（事業部全体）" xfId="1560"/>
    <cellStyle name="_家具_ガーデン_営業向けレター" xfId="464"/>
    <cellStyle name="_家具_ガーデン_営業向けレター_■月別付加額グラフ" xfId="1561"/>
    <cellStyle name="_家具_ガーデン_営業向けレター_■月別付加額グラフ_●全体企画会議資料（事業部全体）" xfId="568"/>
    <cellStyle name="_家具_ガーデン_営業向けレター_●全体企画会議資料（事業部全体）" xfId="1563"/>
    <cellStyle name="_家具_ホーム" xfId="1565"/>
    <cellStyle name="_家具_ホーム(再)" xfId="1566"/>
    <cellStyle name="_家具_ホーム(再)_■月別付加額グラフ" xfId="1569"/>
    <cellStyle name="_家具_ホーム(再)_■月別付加額グラフ_●全体企画会議資料（事業部全体）" xfId="958"/>
    <cellStyle name="_家具_ホーム(再)_●全体企画会議資料（事業部全体）" xfId="685"/>
    <cellStyle name="_家具_ホーム(再)_9月SABCDﾗﾝｸ" xfId="1572"/>
    <cellStyle name="_家具_ホーム(再)_9月SABCDﾗﾝｸ_9月SABCDﾗﾝｸ" xfId="405"/>
    <cellStyle name="_家具_ホーム_■月別付加額グラフ" xfId="1574"/>
    <cellStyle name="_家具_ホーム_■月別付加額グラフ_●全体企画会議資料（事業部全体）" xfId="1575"/>
    <cellStyle name="_家具_ホーム_●全体企画会議資料（事業部全体）" xfId="1578"/>
    <cellStyle name="_家具_ホーム_9月SABCDﾗﾝｸ" xfId="1580"/>
    <cellStyle name="_家具_ホーム_9月SABCDﾗﾝｸ_9月SABCDﾗﾝｸ" xfId="773"/>
    <cellStyle name="_家具_ﾎｰﾑ11月SABCDランク" xfId="1582"/>
    <cellStyle name="_家具_営業向けレター" xfId="31"/>
    <cellStyle name="_家具_営業向けレター_■月別付加額グラフ" xfId="1583"/>
    <cellStyle name="_家具_営業向けレター_■月別付加額グラフ_●全体企画会議資料（事業部全体）" xfId="1586"/>
    <cellStyle name="_家具_営業向けレター_●全体企画会議資料（事業部全体）" xfId="1589"/>
    <cellStyle name="_家具_未配信）HE事業部SABCDﾗﾝｸ価格表" xfId="1591"/>
    <cellStyle name="_観葉植物価格表（企画品）" xfId="1593"/>
    <cellStyle name="_観葉植物価格表（企画品）_05.プラ鉢スポット企画のご提案" xfId="1594"/>
    <cellStyle name="_観葉植物価格表（企画品）_05.プラ鉢スポット企画のご提案_06.各企画提案_作成中送信用" xfId="1595"/>
    <cellStyle name="_観葉植物価格表（企画品）_05.プラ鉢スポット企画のご提案_08-0128-観葉植物売場立上促進企画" xfId="1596"/>
    <cellStyle name="_観葉植物価格表（企画品）_タカギ分析（2007.10.25）" xfId="1597"/>
    <cellStyle name="_観葉植物価格表0516" xfId="1528"/>
    <cellStyle name="_観葉植物価格表0516_05.プラ鉢スポット企画のご提案" xfId="1598"/>
    <cellStyle name="_観葉植物価格表0516_05.プラ鉢スポット企画のご提案_06.各企画提案_作成中送信用" xfId="1599"/>
    <cellStyle name="_観葉植物価格表0516_05.プラ鉢スポット企画のご提案_08-0128-観葉植物売場立上促進企画" xfId="1601"/>
    <cellStyle name="_観葉植物価格表0516_タカギ分析（2007.10.25）" xfId="1602"/>
    <cellStyle name="_観葉植物情報0524 " xfId="1604"/>
    <cellStyle name="_観葉植物情報0524 _(仮）空気清浄機" xfId="1605"/>
    <cellStyle name="_観葉植物情報0524 _（仮）水槽かんたん企画書" xfId="1609"/>
    <cellStyle name="_観葉植物情報0524 _(正）TOFｼﾘｰｽﾞ商品詳細③" xfId="232"/>
    <cellStyle name="_観葉植物情報0524 _■月別付加額グラフ" xfId="1610"/>
    <cellStyle name="_観葉植物情報0524 _■月別付加額グラフ_●全体企画会議資料（事業部全体）" xfId="576"/>
    <cellStyle name="_観葉植物情報0524 _■新店御見積り（最終0607）" xfId="1105"/>
    <cellStyle name="_観葉植物情報0524 _■新店御見積り（最終0607）_ココカラグループとの取引に利用する帳票関係" xfId="1611"/>
    <cellStyle name="_観葉植物情報0524 _■新店御見積り（最終0607）_ココカラグループとの取引に利用する帳票関係_ココカラグループとの取引に利用する帳票関係" xfId="1612"/>
    <cellStyle name="_観葉植物情報0524 _■毎日情報■必達キャンペーンランキング" xfId="1268"/>
    <cellStyle name="_観葉植物情報0524 _●ペットシーツ旧品出荷停止のご連絡" xfId="1613"/>
    <cellStyle name="_観葉植物情報0524 _●全体企画会議資料（事業部全体）" xfId="1614"/>
    <cellStyle name="_観葉植物情報0524 _●毎日情報【廃番1114】" xfId="1295"/>
    <cellStyle name="_観葉植物情報0524 _●毎日情報【廃番第16弾070424】" xfId="1616"/>
    <cellStyle name="_観葉植物情報0524 _●毎日情報【廃番第26弾070724】" xfId="1617"/>
    <cellStyle name="_観葉植物情報0524 _●毎日情報【廃番第8弾070227】" xfId="1619"/>
    <cellStyle name="_観葉植物情報0524 _0424 ﾌｧﾌﾞﾘｯｸﾋﾟﾝﾅｯﾌﾟﾎﾞｰﾄﾞ(4sku）廃番のお知らせ" xfId="828"/>
    <cellStyle name="_観葉植物情報0524 _0424オールステンレス物干し出荷ガードの件" xfId="1620"/>
    <cellStyle name="_観葉植物情報0524 _0523 2007年秋冬ペット用品企画書配信のお知らせ" xfId="1622"/>
    <cellStyle name="_観葉植物情報0524 _06-10-02TVﾗｯｸ『TPOｼﾘｰｽﾞ』HC・GMS向け販売について" xfId="1623"/>
    <cellStyle name="_観葉植物情報0524 _06-10-02TVﾗｯｸ『TPOｼﾘｰｽﾞ』HC・GMS向け販売について_■月別付加額グラフ" xfId="1624"/>
    <cellStyle name="_観葉植物情報0524 _06-10-02TVﾗｯｸ『TPOｼﾘｰｽﾞ』HC・GMS向け販売について_■月別付加額グラフ_●全体企画会議資料（事業部全体）" xfId="1625"/>
    <cellStyle name="_観葉植物情報0524 _06-10-02TVﾗｯｸ『TPOｼﾘｰｽﾞ』HC・GMS向け販売について_●全体企画会議資料（事業部全体）" xfId="1626"/>
    <cellStyle name="_観葉植物情報0524 _06-11-07_ｽﾄﾛﾎﾞﾗｲﾄﾊﾟｯｹｰｼﾞ訂正のお願い" xfId="1627"/>
    <cellStyle name="_観葉植物情報0524 _06-11-08廃番品のお知らせ②" xfId="1628"/>
    <cellStyle name="_観葉植物情報0524 _06-1114-【重要緊急】ｲﾙﾐﾈｰｼｮﾝﾗｲﾄ一部アイテム回収のお知らせ" xfId="1159"/>
    <cellStyle name="_観葉植物情報0524 _06-11-14ｱｲﾘｽﾍﾞｯﾄﾞ用品廃番のお知らせ" xfId="1629"/>
    <cellStyle name="_観葉植物情報0524 _0620 ｽﾃﾝﾚｽﾎﾟｽﾄUT-200.300.400（3sku）廃番のお知らせ" xfId="1142"/>
    <cellStyle name="_観葉植物情報0524 _0620＿営業教育指導部" xfId="1630"/>
    <cellStyle name="_観葉植物情報0524 _0620ﾍﾟｯﾄ用あったかﾏｯﾄ企画書配信のお知らせ" xfId="1631"/>
    <cellStyle name="_観葉植物情報0524 _0627 ｼﾞｭﾆｱｼｰﾄﾃﾞﾗｯｸｽJS-40DX廃番のお知らせ" xfId="1633"/>
    <cellStyle name="_観葉植物情報0524 _0627 ﾊﾝｷﾝｸﾞﾌｫﾙﾀﾞｰFF-A45廃番のお知らせ" xfId="1634"/>
    <cellStyle name="_観葉植物情報0524 _0627＿営業教育指導部" xfId="1636"/>
    <cellStyle name="_観葉植物情報0524 _0627ｸﾘｽﾏｽ＆お正月ﾍﾟｯﾄｳｪｱ・ﾍﾞｯﾄﾞ大口受付の件" xfId="763"/>
    <cellStyle name="_観葉植物情報0524 _07-03-13押入整理棚値上げのお知らせ" xfId="1637"/>
    <cellStyle name="_観葉植物情報0524 _07-03-13押入整理棚値上げのお知らせ_■月別付加額グラフ" xfId="1638"/>
    <cellStyle name="_観葉植物情報0524 _07-03-13押入整理棚値上げのお知らせ_■月別付加額グラフ_●全体企画会議資料（事業部全体）" xfId="945"/>
    <cellStyle name="_観葉植物情報0524 _07-03-13押入整理棚値上げのお知らせ_●全体企画会議資料（事業部全体）" xfId="104"/>
    <cellStyle name="_観葉植物情報0524 _07-03-13押入整理棚値上げのお知らせ_０７値上価格表 (2)" xfId="1359"/>
    <cellStyle name="_観葉植物情報0524 _07-03-13押入整理棚値上げのお知らせ_０７値上価格表 (2)_■月別付加額グラフ" xfId="1372"/>
    <cellStyle name="_観葉植物情報0524 _07-03-13押入整理棚値上げのお知らせ_０７値上価格表 (2)_■月別付加額グラフ_●全体企画会議資料（事業部全体）" xfId="1376"/>
    <cellStyle name="_観葉植物情報0524 _07-03-13押入整理棚値上げのお知らせ_０７値上価格表 (2)_●全体企画会議資料（事業部全体）" xfId="1379"/>
    <cellStyle name="_観葉植物情報0524 _07-03-13押入整理棚値上げのお知らせ_営業向けレター" xfId="905"/>
    <cellStyle name="_観葉植物情報0524 _07-03-13押入整理棚値上げのお知らせ_営業向けレター_■月別付加額グラフ" xfId="1640"/>
    <cellStyle name="_観葉植物情報0524 _07-03-13押入整理棚値上げのお知らせ_営業向けレター_■月別付加額グラフ_●全体企画会議資料（事業部全体）" xfId="1643"/>
    <cellStyle name="_観葉植物情報0524 _07-03-13押入整理棚値上げのお知らせ_営業向けレター_●全体企画会議資料（事業部全体）" xfId="1644"/>
    <cellStyle name="_観葉植物情報0524 _07-05-00ﾜｲﾄﾞｽﾄｯｶｰ値上げのお知らせ" xfId="1645"/>
    <cellStyle name="_観葉植物情報0524 _07-05-00ﾜｲﾄﾞｽﾄｯｶｰ値上げのお知らせ_■月別付加額グラフ" xfId="1647"/>
    <cellStyle name="_観葉植物情報0524 _07-05-00ﾜｲﾄﾞｽﾄｯｶｰ値上げのお知らせ_■月別付加額グラフ_●全体企画会議資料（事業部全体）" xfId="1650"/>
    <cellStyle name="_観葉植物情報0524 _07-05-00ﾜｲﾄﾞｽﾄｯｶｰ値上げのお知らせ_●全体企画会議資料（事業部全体）" xfId="1653"/>
    <cellStyle name="_観葉植物情報0524 _07-05-00ﾜｲﾄﾞｽﾄｯｶｰ値上げのお知らせ_０７値上価格表 (2)" xfId="1655"/>
    <cellStyle name="_観葉植物情報0524 _07-05-00ﾜｲﾄﾞｽﾄｯｶｰ値上げのお知らせ_０７値上価格表 (2)_■月別付加額グラフ" xfId="1110"/>
    <cellStyle name="_観葉植物情報0524 _07-05-00ﾜｲﾄﾞｽﾄｯｶｰ値上げのお知らせ_０７値上価格表 (2)_■月別付加額グラフ_●全体企画会議資料（事業部全体）" xfId="1656"/>
    <cellStyle name="_観葉植物情報0524 _07-05-00ﾜｲﾄﾞｽﾄｯｶｰ値上げのお知らせ_０７値上価格表 (2)_●全体企画会議資料（事業部全体）" xfId="1657"/>
    <cellStyle name="_観葉植物情報0524 _07-05-00ﾜｲﾄﾞｽﾄｯｶｰ値上げのお知らせ_営業向けレター" xfId="1658"/>
    <cellStyle name="_観葉植物情報0524 _07-05-00ﾜｲﾄﾞｽﾄｯｶｰ値上げのお知らせ_営業向けレター_■月別付加額グラフ" xfId="1660"/>
    <cellStyle name="_観葉植物情報0524 _07-05-00ﾜｲﾄﾞｽﾄｯｶｰ値上げのお知らせ_営業向けレター_■月別付加額グラフ_●全体企画会議資料（事業部全体）" xfId="1661"/>
    <cellStyle name="_観葉植物情報0524 _07-05-00ﾜｲﾄﾞｽﾄｯｶｰ値上げのお知らせ_営業向けレター_●全体企画会議資料（事業部全体）" xfId="774"/>
    <cellStyle name="_観葉植物情報0524 _07-0516-【ｲﾙﾐ】2007年ｲﾙﾐﾈｰｼｮﾝﾗｲﾄﾗｲﾝﾅｯﾌﾟ変更について" xfId="1663"/>
    <cellStyle name="_観葉植物情報0524 _07-05-16ﾜｲﾄﾞｽﾄｯｶｰ値上げのお知らせ" xfId="1111"/>
    <cellStyle name="_観葉植物情報0524 _07-0522-●2006→2007ｲﾙﾐ商品変更一覧" xfId="1665"/>
    <cellStyle name="_観葉植物情報0524 _07-0522-イルミセット品かんたん企画書" xfId="1666"/>
    <cellStyle name="_観葉植物情報0524 _07-0522-イルミ商品別かんたん企画書" xfId="1668"/>
    <cellStyle name="_観葉植物情報0524 _07-0523-【重要】2007年ｲﾙﾐﾈｰｼｮﾝﾗｲﾄﾗｲﾝﾅｯﾌﾟ変更について" xfId="1670"/>
    <cellStyle name="_観葉植物情報0524 _07-05-23夏の商談会企画書配信のお知らせ" xfId="1671"/>
    <cellStyle name="_観葉植物情報0524 _07-06-20_ﾁｪｽﾄESのPOP違いの件について" xfId="936"/>
    <cellStyle name="_観葉植物情報0524 _07-0627-【廃番連絡】肥料4SKU廃番のご連絡" xfId="1672"/>
    <cellStyle name="_観葉植物情報0524 _07-06-28家具廃番商品のお知らせ" xfId="391"/>
    <cellStyle name="_観葉植物情報0524 _07-06-28家具廃番商品のお知らせ_重点商品実績表、ストカバ進捗表" xfId="1673"/>
    <cellStyle name="_観葉植物情報0524 _07-07-18家具廃番商品のお知らせ" xfId="1674"/>
    <cellStyle name="_観葉植物情報0524 _07-07-18家具廃番商品のお知らせ_重点商品実績表、ストカバ進捗表" xfId="1676"/>
    <cellStyle name="_観葉植物情報0524 _07-07-19家具廃番商品のお知らせ" xfId="1678"/>
    <cellStyle name="_観葉植物情報0524 _07-07-19家具廃番商品のお知らせ_重点商品実績表、ストカバ進捗表" xfId="1679"/>
    <cellStyle name="_観葉植物情報0524 _07-07-24廃番商品のお知らせ" xfId="1681"/>
    <cellStyle name="_観葉植物情報0524 _07-08-22塗装家具ｼﾘｰｽﾞ弟3段商品詳細配信のお知らせ" xfId="1683"/>
    <cellStyle name="_観葉植物情報0524 _07‐1106‐【ｷｬﾝﾍﾟｰﾝ】（再）ﾌﾙｶﾊﾞｰHRｽﾘﾑ年末手袋付ｷｬﾝﾍﾟｰﾝのお知らせ" xfId="1685"/>
    <cellStyle name="_観葉植物情報0524 _0724ﾄﾚｰﾆﾝｸﾞﾍﾟﾝﾀﾞﾝﾄ企画書再配信連絡" xfId="1686"/>
    <cellStyle name="_観葉植物情報0524 _0724秋冬ペコレハンガーについて" xfId="840"/>
    <cellStyle name="_観葉植物情報0524 _0724卓上シュレッダー発売停止のおしらせ" xfId="1688"/>
    <cellStyle name="_観葉植物情報0524 _０７値上価格表 (2)" xfId="1689"/>
    <cellStyle name="_観葉植物情報0524 _０７値上価格表 (2)_■月別付加額グラフ" xfId="1692"/>
    <cellStyle name="_観葉植物情報0524 _０７値上価格表 (2)_■月別付加額グラフ_●全体企画会議資料（事業部全体）" xfId="1693"/>
    <cellStyle name="_観葉植物情報0524 _０７値上価格表 (2)_●全体企画会議資料（事業部全体）" xfId="1694"/>
    <cellStyle name="_観葉植物情報0524 _2007年初売り" xfId="1695"/>
    <cellStyle name="_観葉植物情報0524 _②07-05-00ﾜｲﾄﾞｽﾄｯｶｰ値上げのお知らせ" xfId="194"/>
    <cellStyle name="_観葉植物情報0524 _②07-05-00ﾜｲﾄﾞｽﾄｯｶｰ値上げのお知らせ_■月別付加額グラフ" xfId="1696"/>
    <cellStyle name="_観葉植物情報0524 _②07-05-00ﾜｲﾄﾞｽﾄｯｶｰ値上げのお知らせ_■月別付加額グラフ_●全体企画会議資料（事業部全体）" xfId="1697"/>
    <cellStyle name="_観葉植物情報0524 _②07-05-00ﾜｲﾄﾞｽﾄｯｶｰ値上げのお知らせ_●全体企画会議資料（事業部全体）" xfId="1373"/>
    <cellStyle name="_観葉植物情報0524 _②07-05-00ﾜｲﾄﾞｽﾄｯｶｰ値上げのお知らせ_０７値上価格表 (2)" xfId="1699"/>
    <cellStyle name="_観葉植物情報0524 _②07-05-00ﾜｲﾄﾞｽﾄｯｶｰ値上げのお知らせ_０７値上価格表 (2)_■月別付加額グラフ" xfId="1082"/>
    <cellStyle name="_観葉植物情報0524 _②07-05-00ﾜｲﾄﾞｽﾄｯｶｰ値上げのお知らせ_０７値上価格表 (2)_■月別付加額グラフ_●全体企画会議資料（事業部全体）" xfId="1701"/>
    <cellStyle name="_観葉植物情報0524 _②07-05-00ﾜｲﾄﾞｽﾄｯｶｰ値上げのお知らせ_０７値上価格表 (2)_●全体企画会議資料（事業部全体）" xfId="1702"/>
    <cellStyle name="_観葉植物情報0524 _②07-05-00ﾜｲﾄﾞｽﾄｯｶｰ値上げのお知らせ_営業向けレター" xfId="1703"/>
    <cellStyle name="_観葉植物情報0524 _②07-05-00ﾜｲﾄﾞｽﾄｯｶｰ値上げのお知らせ_営業向けレター_■月別付加額グラフ" xfId="1704"/>
    <cellStyle name="_観葉植物情報0524 _②07-05-00ﾜｲﾄﾞｽﾄｯｶｰ値上げのお知らせ_営業向けレター_■月別付加額グラフ_●全体企画会議資料（事業部全体）" xfId="1705"/>
    <cellStyle name="_観葉植物情報0524 _②07-05-00ﾜｲﾄﾞｽﾄｯｶｰ値上げのお知らせ_営業向けレター_●全体企画会議資料（事業部全体）" xfId="1706"/>
    <cellStyle name="_観葉植物情報0524 _Book1" xfId="1707"/>
    <cellStyle name="_観葉植物情報0524 _Book1_ぱる殿向御見積20110819" xfId="322"/>
    <cellStyle name="_観葉植物情報0524 _Book1_ミニストップ向御見積" xfId="1708"/>
    <cellStyle name="_観葉植物情報0524 _アクオスキャンペーン" xfId="1709"/>
    <cellStyle name="_観葉植物情報0524 _あったカイロ　初売り企画　HI" xfId="1712"/>
    <cellStyle name="_観葉植物情報0524 _あったカイロ初売り企画" xfId="1714"/>
    <cellStyle name="_観葉植物情報0524 _カイロ商品詳細7.11更新" xfId="1715"/>
    <cellStyle name="_観葉植物情報0524 _ココカラグループとの取引に利用する帳票関係" xfId="1717"/>
    <cellStyle name="_観葉植物情報0524 _ココカラグループとの取引に利用する帳票関係_ココカラグループとの取引に利用する帳票関係" xfId="1720"/>
    <cellStyle name="_観葉植物情報0524 _プレゼ価格決裁ﾌｫｰﾏｯﾄ" xfId="1722"/>
    <cellStyle name="_観葉植物情報0524 _ﾏｰｹﾃｨﾝｸﾞ部情報　ｶｲﾛ　価格対応の制約条件の連絡" xfId="1723"/>
    <cellStyle name="_観葉植物情報0524 _マーケティング部情報　加湿器　商談資料" xfId="1724"/>
    <cellStyle name="_観葉植物情報0524 _マーケティング部情報　物干し２次値上げ後価格表" xfId="1725"/>
    <cellStyle name="_観葉植物情報0524 _マーケティング部情報　物干し値上げ" xfId="1727"/>
    <cellStyle name="_観葉植物情報0524 _ﾏｰｹﾃｨﾝｸﾞ部情報（収納・家具用）ﾌｫｰﾏｯﾄ" xfId="1728"/>
    <cellStyle name="_観葉植物情報0524 _ﾏｰｹ情報1113" xfId="1730"/>
    <cellStyle name="_観葉植物情報0524 _ﾜｲﾄﾞｽﾄｯｶｰ値上SIM1" xfId="1731"/>
    <cellStyle name="_観葉植物情報0524 _ﾜｲﾄﾞｽﾄｯｶｰ値上SIM1_■月別付加額グラフ" xfId="803"/>
    <cellStyle name="_観葉植物情報0524 _ﾜｲﾄﾞｽﾄｯｶｰ値上SIM1_■月別付加額グラフ_●全体企画会議資料（事業部全体）" xfId="1171"/>
    <cellStyle name="_観葉植物情報0524 _ﾜｲﾄﾞｽﾄｯｶｰ値上SIM1_●全体企画会議資料（事業部全体）" xfId="1732"/>
    <cellStyle name="_観葉植物情報0524 _ﾜｲﾄﾞｽﾄｯｶｰ値上SIM1_０７値上価格表 (2)" xfId="1733"/>
    <cellStyle name="_観葉植物情報0524 _ﾜｲﾄﾞｽﾄｯｶｰ値上SIM1_０７値上価格表 (2)_■月別付加額グラフ" xfId="1735"/>
    <cellStyle name="_観葉植物情報0524 _ﾜｲﾄﾞｽﾄｯｶｰ値上SIM1_０７値上価格表 (2)_■月別付加額グラフ_●全体企画会議資料（事業部全体）" xfId="1737"/>
    <cellStyle name="_観葉植物情報0524 _ﾜｲﾄﾞｽﾄｯｶｰ値上SIM1_０７値上価格表 (2)_●全体企画会議資料（事業部全体）" xfId="1738"/>
    <cellStyle name="_観葉植物情報0524 _ﾜｲﾄﾞｽﾄｯｶｰ値上SIM1_営業向けレター" xfId="1739"/>
    <cellStyle name="_観葉植物情報0524 _ﾜｲﾄﾞｽﾄｯｶｰ値上SIM1_営業向けレター_■月別付加額グラフ" xfId="396"/>
    <cellStyle name="_観葉植物情報0524 _ﾜｲﾄﾞｽﾄｯｶｰ値上SIM1_営業向けレター_■月別付加額グラフ_●全体企画会議資料（事業部全体）" xfId="1262"/>
    <cellStyle name="_観葉植物情報0524 _ﾜｲﾄﾞｽﾄｯｶｰ値上SIM1_営業向けレター_●全体企画会議資料（事業部全体）" xfId="132"/>
    <cellStyle name="_観葉植物情報0524 _営業教育指導部0523" xfId="1740"/>
    <cellStyle name="_観葉植物情報0524 _営業教育指導部0822" xfId="1741"/>
    <cellStyle name="_観葉植物情報0524 _営業向けレター" xfId="1742"/>
    <cellStyle name="_観葉植物情報0524 _営業向けレター_■月別付加額グラフ" xfId="1745"/>
    <cellStyle name="_観葉植物情報0524 _営業向けレター_■月別付加額グラフ_●全体企画会議資料（事業部全体）" xfId="1746"/>
    <cellStyle name="_観葉植物情報0524 _営業向けレター_●全体企画会議資料（事業部全体）" xfId="667"/>
    <cellStyle name="_観葉植物情報0524 _押入整理棚価格変更について" xfId="1748"/>
    <cellStyle name="_観葉植物情報0524 _押入整理棚価格変更について_■月別付加額グラフ" xfId="1750"/>
    <cellStyle name="_観葉植物情報0524 _押入整理棚価格変更について_■月別付加額グラフ_●全体企画会議資料（事業部全体）" xfId="1751"/>
    <cellStyle name="_観葉植物情報0524 _押入整理棚価格変更について_●全体企画会議資料（事業部全体）" xfId="1752"/>
    <cellStyle name="_観葉植物情報0524 _押入整理棚価格変更について_０７値上価格表 (2)" xfId="1753"/>
    <cellStyle name="_観葉植物情報0524 _押入整理棚価格変更について_０７値上価格表 (2)_■月別付加額グラフ" xfId="1754"/>
    <cellStyle name="_観葉植物情報0524 _押入整理棚価格変更について_０７値上価格表 (2)_■月別付加額グラフ_●全体企画会議資料（事業部全体）" xfId="1756"/>
    <cellStyle name="_観葉植物情報0524 _押入整理棚価格変更について_０７値上価格表 (2)_●全体企画会議資料（事業部全体）" xfId="1758"/>
    <cellStyle name="_観葉植物情報0524 _押入整理棚価格変更について_営業向けレター" xfId="425"/>
    <cellStyle name="_観葉植物情報0524 _押入整理棚価格変更について_営業向けレター_■月別付加額グラフ" xfId="283"/>
    <cellStyle name="_観葉植物情報0524 _押入整理棚価格変更について_営業向けレター_■月別付加額グラフ_●全体企画会議資料（事業部全体）" xfId="1759"/>
    <cellStyle name="_観葉植物情報0524 _押入整理棚価格変更について_営業向けレター_●全体企画会議資料（事業部全体）" xfId="1761"/>
    <cellStyle name="_観葉植物情報0524 _下期重点実績表ストカバ" xfId="1762"/>
    <cellStyle name="_観葉植物情報0524 _簡易棚割用画像データ配信の件" xfId="1764"/>
    <cellStyle name="_観葉植物情報0524 _三和新店御見積り（最終0607）" xfId="1488"/>
    <cellStyle name="_観葉植物情報0524 _三和新店御見積り（最終0607）_ココカラグループとの取引に利用する帳票関係" xfId="1339"/>
    <cellStyle name="_観葉植物情報0524 _三和新店御見積り（最終0607）_ココカラグループとの取引に利用する帳票関係_ココカラグループとの取引に利用する帳票関係" xfId="1767"/>
    <cellStyle name="_観葉植物情報0524 _手直しPOP資材依頼書" xfId="224"/>
    <cellStyle name="_観葉植物情報0524 _重点実績・ストカバ" xfId="1768"/>
    <cellStyle name="_観葉植物情報0524 _水槽別売品（脱窒ﾍﾟﾚｯﾄ・ﾊﾞｸﾃﾘｱ）の件" xfId="1769"/>
    <cellStyle name="_観葉植物情報0524 _水槽用ﾊﾞｸﾃﾘｱの取り寄せ方法について" xfId="1770"/>
    <cellStyle name="_観葉植物情報0524 _生産企画部情報1106" xfId="881"/>
    <cellStyle name="_観葉植物情報0524 _必達ｷｬﾝﾍﾟｰﾝ" xfId="1289"/>
    <cellStyle name="_観葉植物情報0524 _必達キャンペーン案内文" xfId="1772"/>
    <cellStyle name="_観葉植物情報0524 _表紙" xfId="1774"/>
    <cellStyle name="_観葉植物情報0524 _表紙_■月別付加額グラフ" xfId="1777"/>
    <cellStyle name="_観葉植物情報0524 _表紙_■月別付加額グラフ_●全体企画会議資料（事業部全体）" xfId="1778"/>
    <cellStyle name="_観葉植物情報0524 _表紙_●全体企画会議資料（事業部全体）" xfId="1780"/>
    <cellStyle name="_観葉植物情報0524 _毎日情報　ＰＣ製品得意先別実績表　配信の件" xfId="1783"/>
    <cellStyle name="_観葉植物情報0524 _毎日情報　ＰＣ製品得意先別実績表　配信の件_■月別付加額グラフ" xfId="1784"/>
    <cellStyle name="_観葉植物情報0524 _毎日情報　ＰＣ製品得意先別実績表　配信の件_■月別付加額グラフ_●全体企画会議資料（事業部全体）" xfId="1785"/>
    <cellStyle name="_観葉植物情報0524 _毎日情報　ＰＣ製品得意先別実績表　配信の件_●全体企画会議資料（事業部全体）" xfId="1788"/>
    <cellStyle name="_観葉植物情報0524 _毎日情報（プロモーション）" xfId="1789"/>
    <cellStyle name="_観葉植物情報0524 _毎日情報0621" xfId="956"/>
    <cellStyle name="_観葉植物情報0524 _毎日情報0621_■月別付加額グラフ" xfId="1790"/>
    <cellStyle name="_観葉植物情報0524 _毎日情報0621_■月別付加額グラフ_●全体企画会議資料（事業部全体）" xfId="1791"/>
    <cellStyle name="_観葉植物情報0524 _毎日情報0621_●全体企画会議資料（事業部全体）" xfId="25"/>
    <cellStyle name="_観葉発注台帳" xfId="200"/>
    <cellStyle name="_観葉発注台帳_■月別付加額グラフ" xfId="901"/>
    <cellStyle name="_観葉発注台帳_■月別付加額グラフ_●全体企画会議資料（事業部全体）" xfId="1549"/>
    <cellStyle name="_観葉発注台帳_●全体企画会議資料（事業部全体）" xfId="1794"/>
    <cellStyle name="_観葉発注台帳_商品台帳4月分" xfId="1796"/>
    <cellStyle name="_観葉発注台帳_訂正企画書" xfId="1797"/>
    <cellStyle name="_観葉発注台帳_訂正企画書_商品台帳（11月～2月出荷商品）" xfId="1798"/>
    <cellStyle name="_観葉発注台帳_訂正企画書_商品台帳（11月～2月出荷商品）_商品台帳4月分" xfId="1799"/>
    <cellStyle name="_観葉発注台帳_訂正企画書_商品台帳4月分" xfId="1800"/>
    <cellStyle name="_観葉発注台帳0603" xfId="1648"/>
    <cellStyle name="_観葉発注台帳0603_■月別付加額グラフ" xfId="1801"/>
    <cellStyle name="_観葉発注台帳0603_■月別付加額グラフ_●全体企画会議資料（事業部全体）" xfId="596"/>
    <cellStyle name="_観葉発注台帳0603_●全体企画会議資料（事業部全体）" xfId="1651"/>
    <cellStyle name="_観葉発注台帳0603_商品台帳4月分" xfId="986"/>
    <cellStyle name="_観葉発注台帳0603_訂正企画書" xfId="65"/>
    <cellStyle name="_観葉発注台帳0603_訂正企画書_商品台帳（11月～2月出荷商品）" xfId="1803"/>
    <cellStyle name="_観葉発注台帳0603_訂正企画書_商品台帳（11月～2月出荷商品）_商品台帳4月分" xfId="1804"/>
    <cellStyle name="_観葉発注台帳0603_訂正企画書_商品台帳4月分" xfId="1805"/>
    <cellStyle name="_空気清浄機拡販ﾃﾞｰ結果0228" xfId="1806"/>
    <cellStyle name="_空気清浄機拡販ﾃﾞｰ結果0228_■月別付加額グラフ" xfId="679"/>
    <cellStyle name="_空気清浄機拡販ﾃﾞｰ結果0228_■月別付加額グラフ_●全体企画会議資料（事業部全体）" xfId="1809"/>
    <cellStyle name="_空気清浄機拡販ﾃﾞｰ結果0228_●全体企画会議資料（事業部全体）" xfId="1811"/>
    <cellStyle name="_空気清浄機拡販ﾃﾞｰ結果0228_2006年下期重点商品0705ﾏｰｹ修正入" xfId="1443"/>
    <cellStyle name="_空気清浄機拡販ﾃﾞｰ結果0228_2006年下期重点商品0705ﾏｰｹ修正入_■月別付加額グラフ" xfId="1812"/>
    <cellStyle name="_空気清浄機拡販ﾃﾞｰ結果0228_2006年下期重点商品0705ﾏｰｹ修正入_■月別付加額グラフ_●全体企画会議資料（事業部全体）" xfId="46"/>
    <cellStyle name="_空気清浄機拡販ﾃﾞｰ結果0228_2006年下期重点商品0705ﾏｰｹ修正入_●全体企画会議資料（事業部全体）" xfId="1813"/>
    <cellStyle name="_空気清浄機拡販ﾃﾞｰ結果0228_2006年下期重点商品0705ﾏｰｹ修正入2" xfId="1815"/>
    <cellStyle name="_空気清浄機拡販ﾃﾞｰ結果0228_2006年下期重点商品0705ﾏｰｹ修正入2_■月別付加額グラフ" xfId="1817"/>
    <cellStyle name="_空気清浄機拡販ﾃﾞｰ結果0228_2006年下期重点商品0705ﾏｰｹ修正入2_■月別付加額グラフ_●全体企画会議資料（事業部全体）" xfId="1818"/>
    <cellStyle name="_空気清浄機拡販ﾃﾞｰ結果0228_2006年下期重点商品0705ﾏｰｹ修正入2_●全体企画会議資料（事業部全体）" xfId="1680"/>
    <cellStyle name="_空気清浄機拡販ﾃﾞｰ結果0228_発表用正06年5月分販促物効果測定表" xfId="1820"/>
    <cellStyle name="_空気清浄機拡販ﾃﾞｰ結果0228_発表用正06年5月分販促物効果測定表_■月別付加額グラフ" xfId="1821"/>
    <cellStyle name="_空気清浄機拡販ﾃﾞｰ結果0228_発表用正06年5月分販促物効果測定表_■月別付加額グラフ_●全体企画会議資料（事業部全体）" xfId="84"/>
    <cellStyle name="_空気清浄機拡販ﾃﾞｰ結果0228_発表用正06年5月分販促物効果測定表_●全体企画会議資料（事業部全体）" xfId="1229"/>
    <cellStyle name="_軽量ｶﾗｰ提案" xfId="1822"/>
    <cellStyle name="_軽量ｶﾗｰ提案_【ｺｰﾅﾝ】返品明細" xfId="1467"/>
    <cellStyle name="_軽量ｶﾗｰ提案_【ｺｰﾅﾝ】返品明細_2009事業計画（資材）" xfId="1824"/>
    <cellStyle name="_軽量ｶﾗｰ提案_1007【大口用】コーナン波板導入提案価格一覧" xfId="1825"/>
    <cellStyle name="_軽量ｶﾗｰ提案_1007【大口用】コーナン波板導入提案価格一覧_【ｺｰﾅﾝ】返品明細" xfId="789"/>
    <cellStyle name="_軽量ｶﾗｰ提案_1007【大口用】コーナン波板導入提案価格一覧_【ｺｰﾅﾝ】返品明細_2009事業計画（資材）" xfId="811"/>
    <cellStyle name="_軽量ｶﾗｰ提案_1007【大口用】コーナン波板導入提案価格一覧_2009事業計画（資材）" xfId="1827"/>
    <cellStyle name="_軽量ｶﾗｰ提案_2009事業計画（資材）" xfId="1829"/>
    <cellStyle name="_月別ｷｬﾝﾍﾟｰﾝ" xfId="1830"/>
    <cellStyle name="_高圧洗浄機AP0808" xfId="1832"/>
    <cellStyle name="_彩り企画書" xfId="1833"/>
    <cellStyle name="_彩り企画書_(仮)RGﾁｪｽﾄ商品詳細" xfId="522"/>
    <cellStyle name="_彩り企画書_（仮）新型RGｱﾌﾟﾛｰﾁﾚﾎﾟｰﾄ" xfId="1835"/>
    <cellStyle name="_彩り企画書_（原本）幹部研修会発表用" xfId="1838"/>
    <cellStyle name="_彩り企画書_04.NEW夏の彩り企画書" xfId="1839"/>
    <cellStyle name="_彩り企画書_04.NEW夏の彩り企画書_(仮)RGﾁｪｽﾄ商品詳細" xfId="1840"/>
    <cellStyle name="_彩り企画書_04.NEW夏の彩り企画書_（仮）新型RGｱﾌﾟﾛｰﾁﾚﾎﾟｰﾄ" xfId="1842"/>
    <cellStyle name="_在庫状況0627" xfId="1843"/>
    <cellStyle name="_三和新店御見積り（最終0607）" xfId="1846"/>
    <cellStyle name="_三和新店御見積り（最終0607）_ココカラグループとの取引に利用する帳票関係" xfId="694"/>
    <cellStyle name="_三和新店御見積り（最終0607）_ココカラグループとの取引に利用する帳票関係_ココカラグループとの取引に利用する帳票関係" xfId="1518"/>
    <cellStyle name="_収納・2007年下期重点新商品リスト" xfId="1849"/>
    <cellStyle name="_収納・2007年下期重点新商品リスト_■月別付加額グラフ" xfId="1850"/>
    <cellStyle name="_収納・2007年下期重点新商品リスト_■月別付加額グラフ_●全体企画会議資料（事業部全体）" xfId="1853"/>
    <cellStyle name="_収納・2007年下期重点新商品リスト_●全体企画会議資料（事業部全体）" xfId="1854"/>
    <cellStyle name="_収納インテ" xfId="1855"/>
    <cellStyle name="_収納インテ_【商品詳細】火災報知器2009" xfId="442"/>
    <cellStyle name="_収納インテ_【大山＆柳沢チェック後】ＳＡＢＣＤランク価格表0723提案アイテム" xfId="1857"/>
    <cellStyle name="_収納インテ_【保管】商品マスタ" xfId="1584"/>
    <cellStyle name="_収納インテ_【保管】商品マスタ_■月別付加額グラフ" xfId="1858"/>
    <cellStyle name="_収納インテ_【保管】商品マスタ_■月別付加額グラフ_●全体企画会議資料（事業部全体）" xfId="1861"/>
    <cellStyle name="_収納インテ_【保管】商品マスタ_●全体企画会議資料（事業部全体）" xfId="1587"/>
    <cellStyle name="_収納インテ_■ホーム0708" xfId="520"/>
    <cellStyle name="_収納インテ_■ホーム0708_■月別付加額グラフ" xfId="1360"/>
    <cellStyle name="_収納インテ_■ホーム0708_■月別付加額グラフ_●全体企画会議資料（事業部全体）" xfId="1380"/>
    <cellStyle name="_収納インテ_■ホーム0708_●全体企画会議資料（事業部全体）" xfId="1863"/>
    <cellStyle name="_収納インテ_■ホーム0708_9月SABCDﾗﾝｸ" xfId="313"/>
    <cellStyle name="_収納インテ_■ホーム0708_9月SABCDﾗﾝｸ_9月SABCDﾗﾝｸ" xfId="618"/>
    <cellStyle name="_収納インテ_■月別付加額グラフ" xfId="1841"/>
    <cellStyle name="_収納インテ_■月別付加額グラフ_●全体企画会議資料（事業部全体）" xfId="1743"/>
    <cellStyle name="_収納インテ_●全体企画会議資料（事業部全体）" xfId="1864"/>
    <cellStyle name="_収納インテ_0126SABCD（試算済）" xfId="701"/>
    <cellStyle name="_収納インテ_0126SABCD（試算済）_9月SABCDﾗﾝｸ" xfId="513"/>
    <cellStyle name="_収納インテ_0126SABCD（試算済）_9月SABCDﾗﾝｸ_9月SABCDﾗﾝｸ" xfId="1865"/>
    <cellStyle name="_収納インテ_０７値上価格表 (2)" xfId="1867"/>
    <cellStyle name="_収納インテ_０７値上価格表 (2)_■月別付加額グラフ" xfId="1868"/>
    <cellStyle name="_収納インテ_０７値上価格表 (2)_■月別付加額グラフ_●全体企画会議資料（事業部全体）" xfId="1869"/>
    <cellStyle name="_収納インテ_０７値上価格表 (2)_●全体企画会議資料（事業部全体）" xfId="1871"/>
    <cellStyle name="_収納インテ_1018" xfId="1872"/>
    <cellStyle name="_収納インテ_1018_9月SABCDﾗﾝｸ" xfId="1606"/>
    <cellStyle name="_収納インテ_1018_9月SABCDﾗﾝｸ_9月SABCDﾗﾝｸ" xfId="1873"/>
    <cellStyle name="_収納インテ_1-チェック" xfId="1875"/>
    <cellStyle name="_収納インテ_⑤A納価違い" xfId="1877"/>
    <cellStyle name="_収納インテ_9月SABCDﾗﾝｸ" xfId="1879"/>
    <cellStyle name="_収納インテ_ＳＡＢＣＤランク価格表０７０３" xfId="1880"/>
    <cellStyle name="_収納インテ_ガーデン" xfId="1883"/>
    <cellStyle name="_収納インテ_ガーデン_■月別付加額グラフ" xfId="221"/>
    <cellStyle name="_収納インテ_ガーデン_■月別付加額グラフ_●全体企画会議資料（事業部全体）" xfId="1885"/>
    <cellStyle name="_収納インテ_ガーデン_●全体企画会議資料（事業部全体）" xfId="1886"/>
    <cellStyle name="_収納インテ_ガーデン_０７値上価格表 (2)" xfId="1887"/>
    <cellStyle name="_収納インテ_ガーデン_０７値上価格表 (2)_■月別付加額グラフ" xfId="950"/>
    <cellStyle name="_収納インテ_ガーデン_０７値上価格表 (2)_■月別付加額グラフ_●全体企画会議資料（事業部全体）" xfId="1447"/>
    <cellStyle name="_収納インテ_ガーデン_０７値上価格表 (2)_●全体企画会議資料（事業部全体）" xfId="1888"/>
    <cellStyle name="_収納インテ_ガーデン_営業向けレター" xfId="648"/>
    <cellStyle name="_収納インテ_ガーデン_営業向けレター_■月別付加額グラフ" xfId="1890"/>
    <cellStyle name="_収納インテ_ガーデン_営業向けレター_■月別付加額グラフ_●全体企画会議資料（事業部全体）" xfId="1891"/>
    <cellStyle name="_収納インテ_ガーデン_営業向けレター_●全体企画会議資料（事業部全体）" xfId="1892"/>
    <cellStyle name="_収納インテ_ホーム" xfId="1343"/>
    <cellStyle name="_収納インテ_ホーム(再)" xfId="1248"/>
    <cellStyle name="_収納インテ_ホーム(再)_■月別付加額グラフ" xfId="1895"/>
    <cellStyle name="_収納インテ_ホーム(再)_■月別付加額グラフ_●全体企画会議資料（事業部全体）" xfId="1896"/>
    <cellStyle name="_収納インテ_ホーム(再)_●全体企画会議資料（事業部全体）" xfId="1169"/>
    <cellStyle name="_収納インテ_ホーム(再)_9月SABCDﾗﾝｸ" xfId="1897"/>
    <cellStyle name="_収納インテ_ホーム(再)_9月SABCDﾗﾝｸ_9月SABCDﾗﾝｸ" xfId="1899"/>
    <cellStyle name="_収納インテ_ホーム_■月別付加額グラフ" xfId="1259"/>
    <cellStyle name="_収納インテ_ホーム_■月別付加額グラフ_●全体企画会議資料（事業部全体）" xfId="1900"/>
    <cellStyle name="_収納インテ_ホーム_●全体企画会議資料（事業部全体）" xfId="1901"/>
    <cellStyle name="_収納インテ_ホーム_9月SABCDﾗﾝｸ" xfId="1903"/>
    <cellStyle name="_収納インテ_ホーム_9月SABCDﾗﾝｸ_9月SABCDﾗﾝｸ" xfId="1904"/>
    <cellStyle name="_収納インテ_ﾎｰﾑ11月SABCDランク" xfId="1905"/>
    <cellStyle name="_収納インテ_営業向けレター" xfId="1907"/>
    <cellStyle name="_収納インテ_営業向けレター_■月別付加額グラフ" xfId="1068"/>
    <cellStyle name="_収納インテ_営業向けレター_■月別付加額グラフ_●全体企画会議資料（事業部全体）" xfId="530"/>
    <cellStyle name="_収納インテ_営業向けレター_●全体企画会議資料（事業部全体）" xfId="1403"/>
    <cellStyle name="_収納インテ_未配信）HE事業部SABCDﾗﾝｸ価格表" xfId="1834"/>
    <cellStyle name="_収納家具事業部" xfId="1910"/>
    <cellStyle name="_収納事業部" xfId="1550"/>
    <cellStyle name="_重点商品実績表、ストカバ進捗表" xfId="1913"/>
    <cellStyle name="_商品台帳4月分" xfId="1914"/>
    <cellStyle name="_賞金体系" xfId="1915"/>
    <cellStyle name="_植物4寸観葉部品コード表　赤ゴムとクロトン追加" xfId="1916"/>
    <cellStyle name="_植物4寸観葉部品コード表　赤ゴムとクロトン追加_商品台帳4月分" xfId="1919"/>
    <cellStyle name="_植物4寸観葉部品コード表　赤ゴムとクロトン追加_訂正企画書" xfId="1921"/>
    <cellStyle name="_植物4寸観葉部品コード表　赤ゴムとクロトン追加_訂正企画書_商品台帳（11月～2月出荷商品）" xfId="1923"/>
    <cellStyle name="_植物4寸観葉部品コード表　赤ゴムとクロトン追加_訂正企画書_商品台帳（11月～2月出荷商品）_商品台帳4月分" xfId="76"/>
    <cellStyle name="_植物4寸観葉部品コード表　赤ゴムとクロトン追加_訂正企画書_商品台帳4月分" xfId="1924"/>
    <cellStyle name="_植物価格表_00619" xfId="1925"/>
    <cellStyle name="_植物価格表_00619_07-06-08  ７月台帳" xfId="1926"/>
    <cellStyle name="_植物価格表_0423" xfId="378"/>
    <cellStyle name="_植物価格表_0423_植物価格表_00619" xfId="446"/>
    <cellStyle name="_植物価格表_0423_植物価格表_00619_07-06-08  ７月台帳" xfId="1927"/>
    <cellStyle name="_新マーケティング部情報form" xfId="1928"/>
    <cellStyle name="_新マーケティング部情報form_(正）TOFｼﾘｰｽﾞ商品詳細③" xfId="1929"/>
    <cellStyle name="_新規事業部" xfId="115"/>
    <cellStyle name="_新生活ｶﾗｰｺｰﾃﾞｨﾈｰﾄ提案企画書" xfId="1930"/>
    <cellStyle name="_新生活ｶﾗｰｺｰﾃﾞｨﾈｰﾄ提案企画書_(仮)RGﾁｪｽﾄ商品詳細" xfId="1931"/>
    <cellStyle name="_新生活ｶﾗｰｺｰﾃﾞｨﾈｰﾄ提案企画書_（仮）新型RGｱﾌﾟﾛｰﾁﾚﾎﾟｰﾄ" xfId="1932"/>
    <cellStyle name="_新生活ｶﾗｰｺｰﾃﾞｨﾈｰﾄ提案企画書_（原本）幹部研修会発表用" xfId="1933"/>
    <cellStyle name="_新生活ｶﾗｰｺｰﾃﾞｨﾈｰﾄ提案企画書_04.NEW夏の彩り企画書" xfId="1935"/>
    <cellStyle name="_新生活ｶﾗｰｺｰﾃﾞｨﾈｰﾄ提案企画書_04.NEW夏の彩り企画書_(仮)RGﾁｪｽﾄ商品詳細" xfId="989"/>
    <cellStyle name="_新生活ｶﾗｰｺｰﾃﾞｨﾈｰﾄ提案企画書_04.NEW夏の彩り企画書_（仮）新型RGｱﾌﾟﾛｰﾁﾚﾎﾟｰﾄ" xfId="1936"/>
    <cellStyle name="_新生活ｶﾗｰｺｰﾃﾞｨﾈｰﾄ提案企画書_新生活ｶﾗｰｺｰﾃﾞｨﾈｰﾄ提案企画書NEW" xfId="792"/>
    <cellStyle name="_新生活ｶﾗｰｺｰﾃﾞｨﾈｰﾄ提案企画書_新生活ｶﾗｰｺｰﾃﾞｨﾈｰﾄ提案企画書NEW_(仮)RGﾁｪｽﾄ商品詳細" xfId="1937"/>
    <cellStyle name="_新生活ｶﾗｰｺｰﾃﾞｨﾈｰﾄ提案企画書_新生活ｶﾗｰｺｰﾃﾞｨﾈｰﾄ提案企画書NEW_（仮）新型RGｱﾌﾟﾛｰﾁﾚﾎﾟｰﾄ" xfId="1938"/>
    <cellStyle name="_新生活ｶﾗｰｺｰﾃﾞｨﾈｰﾄ提案企画書_新生活ｶﾗｰｺｰﾃﾞｨﾈｰﾄ提案企画書NEW_（原本）幹部研修会発表用" xfId="1939"/>
    <cellStyle name="_新生活ｶﾗｰｺｰﾃﾞｨﾈｰﾄ提案企画書_新生活ｶﾗｰｺｰﾃﾞｨﾈｰﾄ提案企画書NEW_04.NEW夏の彩り企画書" xfId="750"/>
    <cellStyle name="_新生活ｶﾗｰｺｰﾃﾞｨﾈｰﾄ提案企画書_新生活ｶﾗｰｺｰﾃﾞｨﾈｰﾄ提案企画書NEW_04.NEW夏の彩り企画書_(仮)RGﾁｪｽﾄ商品詳細" xfId="1435"/>
    <cellStyle name="_新生活ｶﾗｰｺｰﾃﾞｨﾈｰﾄ提案企画書_新生活ｶﾗｰｺｰﾃﾞｨﾈｰﾄ提案企画書NEW_04.NEW夏の彩り企画書_（仮）新型RGｱﾌﾟﾛｰﾁﾚﾎﾟｰﾄ" xfId="260"/>
    <cellStyle name="_新生活ｶﾗｰｺｰﾃﾞｨﾈｰﾄ提案企画書111" xfId="1942"/>
    <cellStyle name="_新生活ｶﾗｰｺｰﾃﾞｨﾈｰﾄ提案企画書111_(仮)RGﾁｪｽﾄ商品詳細" xfId="1881"/>
    <cellStyle name="_新生活ｶﾗｰｺｰﾃﾞｨﾈｰﾄ提案企画書111_（仮）新型RGｱﾌﾟﾛｰﾁﾚﾎﾟｰﾄ" xfId="706"/>
    <cellStyle name="_新生活ｶﾗｰｺｰﾃﾞｨﾈｰﾄ提案企画書111_（原本）幹部研修会発表用" xfId="144"/>
    <cellStyle name="_新生活ｶﾗｰｺｰﾃﾞｨﾈｰﾄ提案企画書111_04.NEW夏の彩り企画書" xfId="745"/>
    <cellStyle name="_新生活ｶﾗｰｺｰﾃﾞｨﾈｰﾄ提案企画書111_04.NEW夏の彩り企画書_(仮)RGﾁｪｽﾄ商品詳細" xfId="1943"/>
    <cellStyle name="_新生活ｶﾗｰｺｰﾃﾞｨﾈｰﾄ提案企画書111_04.NEW夏の彩り企画書_（仮）新型RGｱﾌﾟﾛｰﾁﾚﾎﾟｰﾄ" xfId="1944"/>
    <cellStyle name="_全体事業計画" xfId="1945"/>
    <cellStyle name="_全体事業計画_■月別付加額グラフ" xfId="1946"/>
    <cellStyle name="_全体事業計画_■月別付加額グラフ_●全体企画会議資料（事業部全体）" xfId="1947"/>
    <cellStyle name="_全体事業計画_●全体企画会議資料（事業部全体）" xfId="1948"/>
    <cellStyle name="_全体事業計画_1" xfId="1950"/>
    <cellStyle name="_全体事業計画_1_■月別付加額グラフ" xfId="1951"/>
    <cellStyle name="_全体事業計画_1_■月別付加額グラフ_●全体企画会議資料（事業部全体）" xfId="1952"/>
    <cellStyle name="_全体事業計画_1_●全体企画会議資料（事業部全体）" xfId="1955"/>
    <cellStyle name="_全体事業計画_全体事業計画" xfId="1302"/>
    <cellStyle name="_全体事業計画_全体事業計画_■月別付加額グラフ" xfId="1956"/>
    <cellStyle name="_全体事業計画_全体事業計画_■月別付加額グラフ_●全体企画会議資料（事業部全体）" xfId="1957"/>
    <cellStyle name="_全体事業計画_全体事業計画_●全体企画会議資料（事業部全体）" xfId="52"/>
    <cellStyle name="_全体事業計画_配信用_観葉植物企画書" xfId="1786"/>
    <cellStyle name="_全体事業計画_配信用_観葉植物企画書_■月別付加額グラフ" xfId="1959"/>
    <cellStyle name="_全体事業計画_配信用_観葉植物企画書_■月別付加額グラフ_●全体企画会議資料（事業部全体）" xfId="1960"/>
    <cellStyle name="_全体事業計画_配信用_観葉植物企画書_●全体企画会議資料（事業部全体）" xfId="1961"/>
    <cellStyle name="_単価明細(新商品Aランク依頼)→chk50317＆Aランク表" xfId="231"/>
    <cellStyle name="_単価明細(新商品Aランク依頼)→chk50317＆Aランク表_（原本）幹部研修会発表用" xfId="450"/>
    <cellStyle name="_単価明細(新商品Aランク依頼)→chk50317＆Aランク表_【商品詳細】火災報知器2009" xfId="1567"/>
    <cellStyle name="_単価明細(新商品Aランク依頼)→chk50317＆Aランク表_【保管】商品マスタ" xfId="1963"/>
    <cellStyle name="_単価明細(新商品Aランク依頼)→chk50317＆Aランク表_【保管】商品マスタ_■月別付加額グラフ" xfId="1964"/>
    <cellStyle name="_単価明細(新商品Aランク依頼)→chk50317＆Aランク表_【保管】商品マスタ_■月別付加額グラフ_●全体企画会議資料（事業部全体）" xfId="1966"/>
    <cellStyle name="_単価明細(新商品Aランク依頼)→chk50317＆Aランク表_【保管】商品マスタ_●全体企画会議資料（事業部全体）" xfId="1444"/>
    <cellStyle name="_単価明細(新商品Aランク依頼)→chk50317＆Aランク表_■月別付加額グラフ" xfId="5"/>
    <cellStyle name="_単価明細(新商品Aランク依頼)→chk50317＆Aランク表_■月別付加額グラフ_●全体企画会議資料（事業部全体）" xfId="1967"/>
    <cellStyle name="_単価明細(新商品Aランク依頼)→chk50317＆Aランク表_●全体企画会議資料（事業部全体）" xfId="1844"/>
    <cellStyle name="_単価明細(新商品Aランク依頼)→chk50317＆Aランク表_0307 SABCDランク価格表（ｼｭﾚｯﾀﾞｰ）" xfId="94"/>
    <cellStyle name="_単価明細(新商品Aランク依頼)→chk50317＆Aランク表_0307 SABCDランク価格表（ｾｷｭﾘﾃｨ）" xfId="1968"/>
    <cellStyle name="_単価明細(新商品Aランク依頼)→chk50317＆Aランク表_0307 SABCDランク価格表（資材）" xfId="445"/>
    <cellStyle name="_単価明細(新商品Aランク依頼)→chk50317＆Aランク表_05.プラ鉢スポット企画のご提案" xfId="91"/>
    <cellStyle name="_単価明細(新商品Aランク依頼)→chk50317＆Aランク表_05.プラ鉢スポット企画のご提案_06.各企画提案_作成中送信用" xfId="1970"/>
    <cellStyle name="_単価明細(新商品Aランク依頼)→chk50317＆Aランク表_05.プラ鉢スポット企画のご提案_08-0128-観葉植物売場立上促進企画" xfId="1847"/>
    <cellStyle name="_単価明細(新商品Aランク依頼)→chk50317＆Aランク表_０７０４家具" xfId="909"/>
    <cellStyle name="_単価明細(新商品Aランク依頼)→chk50317＆Aランク表_０７０４家具_■月別付加額グラフ" xfId="911"/>
    <cellStyle name="_単価明細(新商品Aランク依頼)→chk50317＆Aランク表_０７０４家具_■月別付加額グラフ_●全体企画会議資料（事業部全体）" xfId="914"/>
    <cellStyle name="_単価明細(新商品Aランク依頼)→chk50317＆Aランク表_０７０４家具_●全体企画会議資料（事業部全体）" xfId="917"/>
    <cellStyle name="_単価明細(新商品Aランク依頼)→chk50317＆Aランク表_０７０４収納インテ" xfId="203"/>
    <cellStyle name="_単価明細(新商品Aランク依頼)→chk50317＆Aランク表_０７０４収納インテ_■月別付加額グラフ" xfId="1971"/>
    <cellStyle name="_単価明細(新商品Aランク依頼)→chk50317＆Aランク表_０７０４収納インテ_■月別付加額グラフ_●全体企画会議資料（事業部全体）" xfId="311"/>
    <cellStyle name="_単価明細(新商品Aランク依頼)→chk50317＆Aランク表_０７０４収納インテ_●全体企画会議資料（事業部全体）" xfId="866"/>
    <cellStyle name="_単価明細(新商品Aランク依頼)→chk50317＆Aランク表_０７値上価格表 (2)" xfId="1974"/>
    <cellStyle name="_単価明細(新商品Aランク依頼)→chk50317＆Aランク表_０７値上価格表 (2)_■月別付加額グラフ" xfId="1976"/>
    <cellStyle name="_単価明細(新商品Aランク依頼)→chk50317＆Aランク表_０７値上価格表 (2)_■月別付加額グラフ_●全体企画会議資料（事業部全体）" xfId="1977"/>
    <cellStyle name="_単価明細(新商品Aランク依頼)→chk50317＆Aランク表_０７値上価格表 (2)_●全体企画会議資料（事業部全体）" xfId="1220"/>
    <cellStyle name="_単価明細(新商品Aランク依頼)→chk50317＆Aランク表_0809Wシュレッダー事業部" xfId="2"/>
    <cellStyle name="_単価明細(新商品Aランク依頼)→chk50317＆Aランク表_200708_Aﾗﾝｸ付加入" xfId="223"/>
    <cellStyle name="_単価明細(新商品Aランク依頼)→chk50317＆Aランク表_200709_Aﾗﾝｸ付加入" xfId="1978"/>
    <cellStyle name="_単価明細(新商品Aランク依頼)→chk50317＆Aランク表_200710_Aﾗﾝｸ付加入" xfId="1979"/>
    <cellStyle name="_単価明細(新商品Aランク依頼)→chk50317＆Aランク表_2008_9月" xfId="1980"/>
    <cellStyle name="_単価明細(新商品Aランク依頼)→chk50317＆Aランク表_2008除雪用品価格表_営業配信用0901" xfId="1982"/>
    <cellStyle name="_単価明細(新商品Aランク依頼)→chk50317＆Aランク表_③【商品詳細】土佐ひのきシリーズ（仮）" xfId="1983"/>
    <cellStyle name="_単価明細(新商品Aランク依頼)→chk50317＆Aランク表_9月SABCDﾗﾝｸ" xfId="136"/>
    <cellStyle name="_単価明細(新商品Aランク依頼)→chk50317＆Aランク表_9月SABCDﾗﾝｸ_9月SABCDﾗﾝｸ" xfId="1320"/>
    <cellStyle name="_単価明細(新商品Aランク依頼)→chk50317＆Aランク表_CB3" xfId="1235"/>
    <cellStyle name="_単価明細(新商品Aランク依頼)→chk50317＆Aランク表_new新商品一覧(案)" xfId="1985"/>
    <cellStyle name="_単価明細(新商品Aランク依頼)→chk50317＆Aランク表_new新商品一覧(案)_植物価格表_00619" xfId="1986"/>
    <cellStyle name="_単価明細(新商品Aランク依頼)→chk50317＆Aランク表_new新商品一覧(案)_植物価格表_00619_07-06-08  ７月台帳" xfId="1988"/>
    <cellStyle name="_単価明細(新商品Aランク依頼)→chk50317＆Aランク表_new新商品一覧(案)_植物価格表_0423" xfId="34"/>
    <cellStyle name="_単価明細(新商品Aランク依頼)→chk50317＆Aランク表_new新商品一覧(案)_植物価格表_0423_植物価格表_00619" xfId="1991"/>
    <cellStyle name="_単価明細(新商品Aランク依頼)→chk50317＆Aランク表_new新商品一覧(案)_植物価格表_0423_植物価格表_00619_07-06-08  ７月台帳" xfId="531"/>
    <cellStyle name="_単価明細(新商品Aランク依頼)→chk50317＆Aランク表_PAﾗﾝｸ0607" xfId="1684"/>
    <cellStyle name="_単価明細(新商品Aランク依頼)→chk50317＆Aランク表_PAﾗﾝｸ0607_05.プラ鉢スポット企画のご提案" xfId="1993"/>
    <cellStyle name="_単価明細(新商品Aランク依頼)→chk50317＆Aランク表_PAﾗﾝｸ0607_05.プラ鉢スポット企画のご提案_06.各企画提案_作成中送信用" xfId="1994"/>
    <cellStyle name="_単価明細(新商品Aランク依頼)→chk50317＆Aランク表_PAﾗﾝｸ0607_05.プラ鉢スポット企画のご提案_08-0128-観葉植物売場立上促進企画" xfId="1995"/>
    <cellStyle name="_単価明細(新商品Aランク依頼)→chk50317＆Aランク表_PAﾗﾝｸ0607_タカギ分析（2007.10.25）" xfId="1996"/>
    <cellStyle name="_単価明細(新商品Aランク依頼)→chk50317＆Aランク表_PAﾗﾝｸ0704" xfId="1997"/>
    <cellStyle name="_単価明細(新商品Aランク依頼)→chk50317＆Aランク表_PAﾗﾝｸ0704_■月別付加額グラフ" xfId="2000"/>
    <cellStyle name="_単価明細(新商品Aランク依頼)→chk50317＆Aランク表_PAﾗﾝｸ0704_■月別付加額グラフ_●全体企画会議資料（事業部全体）" xfId="570"/>
    <cellStyle name="_単価明細(新商品Aランク依頼)→chk50317＆Aランク表_PAﾗﾝｸ0704_●全体企画会議資料（事業部全体）" xfId="2001"/>
    <cellStyle name="_単価明細(新商品Aランク依頼)→chk50317＆Aランク表_PAﾗﾝｸ0705" xfId="183"/>
    <cellStyle name="_単価明細(新商品Aランク依頼)→chk50317＆Aランク表_PAﾗﾝｸ0705_【商品詳細】火災報知器2009" xfId="778"/>
    <cellStyle name="_単価明細(新商品Aランク依頼)→chk50317＆Aランク表_PAﾗﾝｸ0705_【大山＆柳沢チェック後】ＳＡＢＣＤランク価格表0723提案アイテム" xfId="924"/>
    <cellStyle name="_単価明細(新商品Aランク依頼)→chk50317＆Aランク表_PAﾗﾝｸ0705_【保管】商品マスタ" xfId="2002"/>
    <cellStyle name="_単価明細(新商品Aランク依頼)→chk50317＆Aランク表_PAﾗﾝｸ0705_【保管】商品マスタ_■月別付加額グラフ" xfId="2003"/>
    <cellStyle name="_単価明細(新商品Aランク依頼)→chk50317＆Aランク表_PAﾗﾝｸ0705_【保管】商品マスタ_■月別付加額グラフ_●全体企画会議資料（事業部全体）" xfId="2004"/>
    <cellStyle name="_単価明細(新商品Aランク依頼)→chk50317＆Aランク表_PAﾗﾝｸ0705_【保管】商品マスタ_●全体企画会議資料（事業部全体）" xfId="1906"/>
    <cellStyle name="_単価明細(新商品Aランク依頼)→chk50317＆Aランク表_PAﾗﾝｸ0705_■ホーム0708" xfId="1848"/>
    <cellStyle name="_単価明細(新商品Aランク依頼)→chk50317＆Aランク表_PAﾗﾝｸ0705_■ホーム0708_■月別付加額グラフ" xfId="896"/>
    <cellStyle name="_単価明細(新商品Aランク依頼)→chk50317＆Aランク表_PAﾗﾝｸ0705_■ホーム0708_■月別付加額グラフ_●全体企画会議資料（事業部全体）" xfId="2005"/>
    <cellStyle name="_単価明細(新商品Aランク依頼)→chk50317＆Aランク表_PAﾗﾝｸ0705_■ホーム0708_●全体企画会議資料（事業部全体）" xfId="1664"/>
    <cellStyle name="_単価明細(新商品Aランク依頼)→chk50317＆Aランク表_PAﾗﾝｸ0705_■ホーム0708_9月SABCDﾗﾝｸ" xfId="2006"/>
    <cellStyle name="_単価明細(新商品Aランク依頼)→chk50317＆Aランク表_PAﾗﾝｸ0705_■ホーム0708_9月SABCDﾗﾝｸ_9月SABCDﾗﾝｸ" xfId="2008"/>
    <cellStyle name="_単価明細(新商品Aランク依頼)→chk50317＆Aランク表_PAﾗﾝｸ0705_■月別付加額グラフ" xfId="2009"/>
    <cellStyle name="_単価明細(新商品Aランク依頼)→chk50317＆Aランク表_PAﾗﾝｸ0705_■月別付加額グラフ_●全体企画会議資料（事業部全体）" xfId="2010"/>
    <cellStyle name="_単価明細(新商品Aランク依頼)→chk50317＆Aランク表_PAﾗﾝｸ0705_●全体企画会議資料（事業部全体）" xfId="987"/>
    <cellStyle name="_単価明細(新商品Aランク依頼)→chk50317＆Aランク表_PAﾗﾝｸ0705_0126SABCD（試算済）" xfId="2012"/>
    <cellStyle name="_単価明細(新商品Aランク依頼)→chk50317＆Aランク表_PAﾗﾝｸ0705_0126SABCD（試算済）_9月SABCDﾗﾝｸ" xfId="2013"/>
    <cellStyle name="_単価明細(新商品Aランク依頼)→chk50317＆Aランク表_PAﾗﾝｸ0705_0126SABCD（試算済）_9月SABCDﾗﾝｸ_9月SABCDﾗﾝｸ" xfId="1381"/>
    <cellStyle name="_単価明細(新商品Aランク依頼)→chk50317＆Aランク表_PAﾗﾝｸ0705_０７値上価格表 (2)" xfId="1149"/>
    <cellStyle name="_単価明細(新商品Aランク依頼)→chk50317＆Aランク表_PAﾗﾝｸ0705_０７値上価格表 (2)_■月別付加額グラフ" xfId="2014"/>
    <cellStyle name="_単価明細(新商品Aランク依頼)→chk50317＆Aランク表_PAﾗﾝｸ0705_０７値上価格表 (2)_■月別付加額グラフ_●全体企画会議資料（事業部全体）" xfId="2015"/>
    <cellStyle name="_単価明細(新商品Aランク依頼)→chk50317＆Aランク表_PAﾗﾝｸ0705_０７値上価格表 (2)_●全体企画会議資料（事業部全体）" xfId="2016"/>
    <cellStyle name="_単価明細(新商品Aランク依頼)→chk50317＆Aランク表_PAﾗﾝｸ0705_1018" xfId="776"/>
    <cellStyle name="_単価明細(新商品Aランク依頼)→chk50317＆Aランク表_PAﾗﾝｸ0705_1018_9月SABCDﾗﾝｸ" xfId="2017"/>
    <cellStyle name="_単価明細(新商品Aランク依頼)→chk50317＆Aランク表_PAﾗﾝｸ0705_1018_9月SABCDﾗﾝｸ_9月SABCDﾗﾝｸ" xfId="2019"/>
    <cellStyle name="_単価明細(新商品Aランク依頼)→chk50317＆Aランク表_PAﾗﾝｸ0705_1-チェック" xfId="2020"/>
    <cellStyle name="_単価明細(新商品Aランク依頼)→chk50317＆Aランク表_PAﾗﾝｸ0705_⑤A納価違い" xfId="2022"/>
    <cellStyle name="_単価明細(新商品Aランク依頼)→chk50317＆Aランク表_PAﾗﾝｸ0705_9月SABCDﾗﾝｸ" xfId="844"/>
    <cellStyle name="_単価明細(新商品Aランク依頼)→chk50317＆Aランク表_PAﾗﾝｸ0705_ガーデン" xfId="85"/>
    <cellStyle name="_単価明細(新商品Aランク依頼)→chk50317＆Aランク表_PAﾗﾝｸ0705_ガーデン_■月別付加額グラフ" xfId="51"/>
    <cellStyle name="_単価明細(新商品Aランク依頼)→chk50317＆Aランク表_PAﾗﾝｸ0705_ガーデン_■月別付加額グラフ_●全体企画会議資料（事業部全体）" xfId="2023"/>
    <cellStyle name="_単価明細(新商品Aランク依頼)→chk50317＆Aランク表_PAﾗﾝｸ0705_ガーデン_●全体企画会議資料（事業部全体）" xfId="2024"/>
    <cellStyle name="_単価明細(新商品Aランク依頼)→chk50317＆Aランク表_PAﾗﾝｸ0705_ガーデン_０７値上価格表 (2)" xfId="21"/>
    <cellStyle name="_単価明細(新商品Aランク依頼)→chk50317＆Aランク表_PAﾗﾝｸ0705_ガーデン_０７値上価格表 (2)_■月別付加額グラフ" xfId="2025"/>
    <cellStyle name="_単価明細(新商品Aランク依頼)→chk50317＆Aランク表_PAﾗﾝｸ0705_ガーデン_０７値上価格表 (2)_■月別付加額グラフ_●全体企画会議資料（事業部全体）" xfId="2026"/>
    <cellStyle name="_単価明細(新商品Aランク依頼)→chk50317＆Aランク表_PAﾗﾝｸ0705_ガーデン_０７値上価格表 (2)_●全体企画会議資料（事業部全体）" xfId="2028"/>
    <cellStyle name="_単価明細(新商品Aランク依頼)→chk50317＆Aランク表_PAﾗﾝｸ0705_ガーデン_営業向けレター" xfId="2029"/>
    <cellStyle name="_単価明細(新商品Aランク依頼)→chk50317＆Aランク表_PAﾗﾝｸ0705_ガーデン_営業向けレター_■月別付加額グラフ" xfId="2030"/>
    <cellStyle name="_単価明細(新商品Aランク依頼)→chk50317＆Aランク表_PAﾗﾝｸ0705_ガーデン_営業向けレター_■月別付加額グラフ_●全体企画会議資料（事業部全体）" xfId="1049"/>
    <cellStyle name="_単価明細(新商品Aランク依頼)→chk50317＆Aランク表_PAﾗﾝｸ0705_ガーデン_営業向けレター_●全体企画会議資料（事業部全体）" xfId="2031"/>
    <cellStyle name="_単価明細(新商品Aランク依頼)→chk50317＆Aランク表_PAﾗﾝｸ0705_ホーム" xfId="2032"/>
    <cellStyle name="_単価明細(新商品Aランク依頼)→chk50317＆Aランク表_PAﾗﾝｸ0705_ホーム(再)" xfId="2033"/>
    <cellStyle name="_単価明細(新商品Aランク依頼)→chk50317＆Aランク表_PAﾗﾝｸ0705_ホーム(再)_■月別付加額グラフ" xfId="167"/>
    <cellStyle name="_単価明細(新商品Aランク依頼)→chk50317＆Aランク表_PAﾗﾝｸ0705_ホーム(再)_■月別付加額グラフ_●全体企画会議資料（事業部全体）" xfId="2034"/>
    <cellStyle name="_単価明細(新商品Aランク依頼)→chk50317＆Aランク表_PAﾗﾝｸ0705_ホーム(再)_●全体企画会議資料（事業部全体）" xfId="2036"/>
    <cellStyle name="_単価明細(新商品Aランク依頼)→chk50317＆Aランク表_PAﾗﾝｸ0705_ホーム(再)_9月SABCDﾗﾝｸ" xfId="417"/>
    <cellStyle name="_単価明細(新商品Aランク依頼)→chk50317＆Aランク表_PAﾗﾝｸ0705_ホーム(再)_9月SABCDﾗﾝｸ_9月SABCDﾗﾝｸ" xfId="2037"/>
    <cellStyle name="_単価明細(新商品Aランク依頼)→chk50317＆Aランク表_PAﾗﾝｸ0705_ホーム_■月別付加額グラフ" xfId="2038"/>
    <cellStyle name="_単価明細(新商品Aランク依頼)→chk50317＆Aランク表_PAﾗﾝｸ0705_ホーム_■月別付加額グラフ_●全体企画会議資料（事業部全体）" xfId="2040"/>
    <cellStyle name="_単価明細(新商品Aランク依頼)→chk50317＆Aランク表_PAﾗﾝｸ0705_ホーム_●全体企画会議資料（事業部全体）" xfId="2042"/>
    <cellStyle name="_単価明細(新商品Aランク依頼)→chk50317＆Aランク表_PAﾗﾝｸ0705_ホーム_9月SABCDﾗﾝｸ" xfId="2043"/>
    <cellStyle name="_単価明細(新商品Aランク依頼)→chk50317＆Aランク表_PAﾗﾝｸ0705_ホーム_9月SABCDﾗﾝｸ_9月SABCDﾗﾝｸ" xfId="2044"/>
    <cellStyle name="_単価明細(新商品Aランク依頼)→chk50317＆Aランク表_PAﾗﾝｸ0705_ﾎｰﾑ11月SABCDランク" xfId="1698"/>
    <cellStyle name="_単価明細(新商品Aランク依頼)→chk50317＆Aランク表_PAﾗﾝｸ0705_営業向けレター" xfId="2045"/>
    <cellStyle name="_単価明細(新商品Aランク依頼)→chk50317＆Aランク表_PAﾗﾝｸ0705_営業向けレター_■月別付加額グラフ" xfId="2046"/>
    <cellStyle name="_単価明細(新商品Aランク依頼)→chk50317＆Aランク表_PAﾗﾝｸ0705_営業向けレター_■月別付加額グラフ_●全体企画会議資料（事業部全体）" xfId="2047"/>
    <cellStyle name="_単価明細(新商品Aランク依頼)→chk50317＆Aランク表_PAﾗﾝｸ0705_営業向けレター_●全体企画会議資料（事業部全体）" xfId="514"/>
    <cellStyle name="_単価明細(新商品Aランク依頼)→chk50317＆Aランク表_PAﾗﾝｸ0705_未配信）HE事業部SABCDﾗﾝｸ価格表" xfId="2049"/>
    <cellStyle name="_単価明細(新商品Aランク依頼)→chk50317＆Aランク表_ガーデン" xfId="299"/>
    <cellStyle name="_単価明細(新商品Aランク依頼)→chk50317＆Aランク表_グラフ・ランキング31W" xfId="1866"/>
    <cellStyle name="_単価明細(新商品Aランク依頼)→chk50317＆Aランク表_タカギ分析（2007.10.25）" xfId="213"/>
    <cellStyle name="_単価明細(新商品Aランク依頼)→chk50317＆Aランク表_ハードオフィス" xfId="2050"/>
    <cellStyle name="_単価明細(新商品Aランク依頼)→chk50317＆Aランク表_ハードオフィス_■月別付加額グラフ" xfId="2052"/>
    <cellStyle name="_単価明細(新商品Aランク依頼)→chk50317＆Aランク表_ハードオフィス_■月別付加額グラフ_●全体企画会議資料（事業部全体）" xfId="2054"/>
    <cellStyle name="_単価明細(新商品Aランク依頼)→chk50317＆Aランク表_ハードオフィス_●全体企画会議資料（事業部全体）" xfId="2057"/>
    <cellStyle name="_単価明細(新商品Aランク依頼)→chk50317＆Aランク表_ペット" xfId="2060"/>
    <cellStyle name="_単価明細(新商品Aランク依頼)→chk50317＆Aランク表_ペット_■月別付加額グラフ" xfId="2061"/>
    <cellStyle name="_単価明細(新商品Aランク依頼)→chk50317＆Aランク表_ペット_■月別付加額グラフ_●全体企画会議資料（事業部全体）" xfId="2062"/>
    <cellStyle name="_単価明細(新商品Aランク依頼)→chk50317＆Aランク表_ペット_●全体企画会議資料（事業部全体）" xfId="352"/>
    <cellStyle name="_単価明細(新商品Aランク依頼)→chk50317＆Aランク表_ペット_ＳＡＢＣＤランク価格表０７０３" xfId="918"/>
    <cellStyle name="_単価明細(新商品Aランク依頼)→chk50317＆Aランク表_ペットＡランク価格表0803" xfId="437"/>
    <cellStyle name="_単価明細(新商品Aランク依頼)→chk50317＆Aランク表_ペット事業部" xfId="172"/>
    <cellStyle name="_単価明細(新商品Aランク依頼)→chk50317＆Aランク表_ベビー・キッズ事業部" xfId="2063"/>
    <cellStyle name="_単価明細(新商品Aランク依頼)→chk50317＆Aランク表_ホーム" xfId="2065"/>
    <cellStyle name="_単価明細(新商品Aランク依頼)→chk50317＆Aランク表_ホーム_■月別付加額グラフ" xfId="1775"/>
    <cellStyle name="_単価明細(新商品Aランク依頼)→chk50317＆Aランク表_ホーム_■月別付加額グラフ_●全体企画会議資料（事業部全体）" xfId="1781"/>
    <cellStyle name="_単価明細(新商品Aランク依頼)→chk50317＆Aランク表_ホーム_●全体企画会議資料（事業部全体）" xfId="2066"/>
    <cellStyle name="_単価明細(新商品Aランク依頼)→chk50317＆Aランク表_ホーム事業部" xfId="1494"/>
    <cellStyle name="_単価明細(新商品Aランク依頼)→chk50317＆Aランク表_ワンケアＱＡ" xfId="1541"/>
    <cellStyle name="_単価明細(新商品Aランク依頼)→chk50317＆Aランク表_営業向けレター" xfId="2067"/>
    <cellStyle name="_単価明細(新商品Aランク依頼)→chk50317＆Aランク表_営業向けレター_■月別付加額グラフ" xfId="2068"/>
    <cellStyle name="_単価明細(新商品Aランク依頼)→chk50317＆Aランク表_営業向けレター_■月別付加額グラフ_●全体企画会議資料（事業部全体）" xfId="1908"/>
    <cellStyle name="_単価明細(新商品Aランク依頼)→chk50317＆Aランク表_営業向けレター_●全体企画会議資料（事業部全体）" xfId="2070"/>
    <cellStyle name="_単価明細(新商品Aランク依頼)→chk50317＆Aランク表_家具" xfId="2071"/>
    <cellStyle name="_単価明細(新商品Aランク依頼)→chk50317＆Aランク表_家具_【商品詳細】火災報知器2009" xfId="577"/>
    <cellStyle name="_単価明細(新商品Aランク依頼)→chk50317＆Aランク表_家具_【大山＆柳沢チェック後】ＳＡＢＣＤランク価格表0723提案アイテム" xfId="2007"/>
    <cellStyle name="_単価明細(新商品Aランク依頼)→chk50317＆Aランク表_家具_【保管】商品マスタ" xfId="2074"/>
    <cellStyle name="_単価明細(新商品Aランク依頼)→chk50317＆Aランク表_家具_【保管】商品マスタ_■月別付加額グラフ" xfId="2075"/>
    <cellStyle name="_単価明細(新商品Aランク依頼)→chk50317＆Aランク表_家具_【保管】商品マスタ_■月別付加額グラフ_●全体企画会議資料（事業部全体）" xfId="1291"/>
    <cellStyle name="_単価明細(新商品Aランク依頼)→chk50317＆Aランク表_家具_【保管】商品マスタ_●全体企画会議資料（事業部全体）" xfId="2076"/>
    <cellStyle name="_単価明細(新商品Aランク依頼)→chk50317＆Aランク表_家具_■ホーム0708" xfId="23"/>
    <cellStyle name="_単価明細(新商品Aランク依頼)→chk50317＆Aランク表_家具_■ホーム0708_■月別付加額グラフ" xfId="2078"/>
    <cellStyle name="_単価明細(新商品Aランク依頼)→chk50317＆Aランク表_家具_■ホーム0708_■月別付加額グラフ_●全体企画会議資料（事業部全体）" xfId="2079"/>
    <cellStyle name="_単価明細(新商品Aランク依頼)→chk50317＆Aランク表_家具_■ホーム0708_●全体企画会議資料（事業部全体）" xfId="2080"/>
    <cellStyle name="_単価明細(新商品Aランク依頼)→chk50317＆Aランク表_家具_■ホーム0708_9月SABCDﾗﾝｸ" xfId="2081"/>
    <cellStyle name="_単価明細(新商品Aランク依頼)→chk50317＆Aランク表_家具_■ホーム0708_9月SABCDﾗﾝｸ_9月SABCDﾗﾝｸ" xfId="2083"/>
    <cellStyle name="_単価明細(新商品Aランク依頼)→chk50317＆Aランク表_家具_■月別付加額グラフ" xfId="2085"/>
    <cellStyle name="_単価明細(新商品Aランク依頼)→chk50317＆Aランク表_家具_■月別付加額グラフ_●全体企画会議資料（事業部全体）" xfId="649"/>
    <cellStyle name="_単価明細(新商品Aランク依頼)→chk50317＆Aランク表_家具_●全体企画会議資料（事業部全体）" xfId="2087"/>
    <cellStyle name="_単価明細(新商品Aランク依頼)→chk50317＆Aランク表_家具_0126SABCD（試算済）" xfId="742"/>
    <cellStyle name="_単価明細(新商品Aランク依頼)→chk50317＆Aランク表_家具_0126SABCD（試算済）_9月SABCDﾗﾝｸ" xfId="2088"/>
    <cellStyle name="_単価明細(新商品Aランク依頼)→chk50317＆Aランク表_家具_0126SABCD（試算済）_9月SABCDﾗﾝｸ_9月SABCDﾗﾝｸ" xfId="56"/>
    <cellStyle name="_単価明細(新商品Aランク依頼)→chk50317＆Aランク表_家具_０７値上価格表 (2)" xfId="2089"/>
    <cellStyle name="_単価明細(新商品Aランク依頼)→chk50317＆Aランク表_家具_０７値上価格表 (2)_■月別付加額グラフ" xfId="2090"/>
    <cellStyle name="_単価明細(新商品Aランク依頼)→chk50317＆Aランク表_家具_０７値上価格表 (2)_■月別付加額グラフ_●全体企画会議資料（事業部全体）" xfId="2092"/>
    <cellStyle name="_単価明細(新商品Aランク依頼)→chk50317＆Aランク表_家具_０７値上価格表 (2)_●全体企画会議資料（事業部全体）" xfId="2094"/>
    <cellStyle name="_単価明細(新商品Aランク依頼)→chk50317＆Aランク表_家具_1018" xfId="2095"/>
    <cellStyle name="_単価明細(新商品Aランク依頼)→chk50317＆Aランク表_家具_1018_9月SABCDﾗﾝｸ" xfId="2097"/>
    <cellStyle name="_単価明細(新商品Aランク依頼)→chk50317＆Aランク表_家具_1018_9月SABCDﾗﾝｸ_9月SABCDﾗﾝｸ" xfId="2098"/>
    <cellStyle name="_単価明細(新商品Aランク依頼)→chk50317＆Aランク表_家具_1-チェック" xfId="2099"/>
    <cellStyle name="_単価明細(新商品Aランク依頼)→chk50317＆Aランク表_家具_⑤A納価違い" xfId="2102"/>
    <cellStyle name="_単価明細(新商品Aランク依頼)→chk50317＆Aランク表_家具_9月SABCDﾗﾝｸ" xfId="2104"/>
    <cellStyle name="_単価明細(新商品Aランク依頼)→chk50317＆Aランク表_家具_ＳＡＢＣＤランク価格表０７０３" xfId="1472"/>
    <cellStyle name="_単価明細(新商品Aランク依頼)→chk50317＆Aランク表_家具_ガーデン" xfId="1045"/>
    <cellStyle name="_単価明細(新商品Aランク依頼)→chk50317＆Aランク表_家具_ガーデン_■月別付加額グラフ" xfId="2105"/>
    <cellStyle name="_単価明細(新商品Aランク依頼)→chk50317＆Aランク表_家具_ガーデン_■月別付加額グラフ_●全体企画会議資料（事業部全体）" xfId="2108"/>
    <cellStyle name="_単価明細(新商品Aランク依頼)→chk50317＆Aランク表_家具_ガーデン_●全体企画会議資料（事業部全体）" xfId="2110"/>
    <cellStyle name="_単価明細(新商品Aランク依頼)→chk50317＆Aランク表_家具_ガーデン_０７値上価格表 (2)" xfId="2111"/>
    <cellStyle name="_単価明細(新商品Aランク依頼)→chk50317＆Aランク表_家具_ガーデン_０７値上価格表 (2)_■月別付加額グラフ" xfId="1062"/>
    <cellStyle name="_単価明細(新商品Aランク依頼)→chk50317＆Aランク表_家具_ガーデン_０７値上価格表 (2)_■月別付加額グラフ_●全体企画会議資料（事業部全体）" xfId="2112"/>
    <cellStyle name="_単価明細(新商品Aランク依頼)→chk50317＆Aランク表_家具_ガーデン_０７値上価格表 (2)_●全体企画会議資料（事業部全体）" xfId="2113"/>
    <cellStyle name="_単価明細(新商品Aランク依頼)→chk50317＆Aランク表_家具_ガーデン_営業向けレター" xfId="2114"/>
    <cellStyle name="_単価明細(新商品Aランク依頼)→chk50317＆Aランク表_家具_ガーデン_営業向けレター_■月別付加額グラフ" xfId="1576"/>
    <cellStyle name="_単価明細(新商品Aランク依頼)→chk50317＆Aランク表_家具_ガーデン_営業向けレター_■月別付加額グラフ_●全体企画会議資料（事業部全体）" xfId="1734"/>
    <cellStyle name="_単価明細(新商品Aランク依頼)→chk50317＆Aランク表_家具_ガーデン_営業向けレター_●全体企画会議資料（事業部全体）" xfId="2115"/>
    <cellStyle name="_単価明細(新商品Aランク依頼)→chk50317＆Aランク表_家具_ホーム" xfId="207"/>
    <cellStyle name="_単価明細(新商品Aランク依頼)→chk50317＆Aランク表_家具_ホーム(再)" xfId="2116"/>
    <cellStyle name="_単価明細(新商品Aランク依頼)→chk50317＆Aランク表_家具_ホーム(再)_■月別付加額グラフ" xfId="254"/>
    <cellStyle name="_単価明細(新商品Aランク依頼)→chk50317＆Aランク表_家具_ホーム(再)_■月別付加額グラフ_●全体企画会議資料（事業部全体）" xfId="1544"/>
    <cellStyle name="_単価明細(新商品Aランク依頼)→chk50317＆Aランク表_家具_ホーム(再)_●全体企画会議資料（事業部全体）" xfId="964"/>
    <cellStyle name="_単価明細(新商品Aランク依頼)→chk50317＆Aランク表_家具_ホーム(再)_9月SABCDﾗﾝｸ" xfId="2117"/>
    <cellStyle name="_単価明細(新商品Aランク依頼)→chk50317＆Aランク表_家具_ホーム(再)_9月SABCDﾗﾝｸ_9月SABCDﾗﾝｸ" xfId="2119"/>
    <cellStyle name="_単価明細(新商品Aランク依頼)→chk50317＆Aランク表_家具_ホーム_■月別付加額グラフ" xfId="733"/>
    <cellStyle name="_単価明細(新商品Aランク依頼)→chk50317＆Aランク表_家具_ホーム_■月別付加額グラフ_●全体企画会議資料（事業部全体）" xfId="2120"/>
    <cellStyle name="_単価明細(新商品Aランク依頼)→chk50317＆Aランク表_家具_ホーム_●全体企画会議資料（事業部全体）" xfId="2121"/>
    <cellStyle name="_単価明細(新商品Aランク依頼)→chk50317＆Aランク表_家具_ホーム_9月SABCDﾗﾝｸ" xfId="2122"/>
    <cellStyle name="_単価明細(新商品Aランク依頼)→chk50317＆Aランク表_家具_ホーム_9月SABCDﾗﾝｸ_9月SABCDﾗﾝｸ" xfId="2125"/>
    <cellStyle name="_単価明細(新商品Aランク依頼)→chk50317＆Aランク表_家具_ﾎｰﾑ11月SABCDランク" xfId="2126"/>
    <cellStyle name="_単価明細(新商品Aランク依頼)→chk50317＆Aランク表_家具_営業向けレター" xfId="419"/>
    <cellStyle name="_単価明細(新商品Aランク依頼)→chk50317＆Aランク表_家具_営業向けレター_■月別付加額グラフ" xfId="2128"/>
    <cellStyle name="_単価明細(新商品Aランク依頼)→chk50317＆Aランク表_家具_営業向けレター_■月別付加額グラフ_●全体企画会議資料（事業部全体）" xfId="1729"/>
    <cellStyle name="_単価明細(新商品Aランク依頼)→chk50317＆Aランク表_家具_営業向けレター_●全体企画会議資料（事業部全体）" xfId="2130"/>
    <cellStyle name="_単価明細(新商品Aランク依頼)→chk50317＆Aランク表_家具_未配信）HE事業部SABCDﾗﾝｸ価格表" xfId="2132"/>
    <cellStyle name="_単価明細(新商品Aランク依頼)→chk50317＆Aランク表_高圧洗浄機AP0808" xfId="2133"/>
    <cellStyle name="_単価明細(新商品Aランク依頼)→chk50317＆Aランク表_収納インテ" xfId="1489"/>
    <cellStyle name="_単価明細(新商品Aランク依頼)→chk50317＆Aランク表_収納インテ_【商品詳細】火災報知器2009" xfId="2134"/>
    <cellStyle name="_単価明細(新商品Aランク依頼)→chk50317＆Aランク表_収納インテ_【大山＆柳沢チェック後】ＳＡＢＣＤランク価格表0723提案アイテム" xfId="2136"/>
    <cellStyle name="_単価明細(新商品Aランク依頼)→chk50317＆Aランク表_収納インテ_【保管】商品マスタ" xfId="128"/>
    <cellStyle name="_単価明細(新商品Aランク依頼)→chk50317＆Aランク表_収納インテ_【保管】商品マスタ_■月別付加額グラフ" xfId="2137"/>
    <cellStyle name="_単価明細(新商品Aランク依頼)→chk50317＆Aランク表_収納インテ_【保管】商品マスタ_■月別付加額グラフ_●全体企画会議資料（事業部全体）" xfId="1816"/>
    <cellStyle name="_単価明細(新商品Aランク依頼)→chk50317＆Aランク表_収納インテ_【保管】商品マスタ_●全体企画会議資料（事業部全体）" xfId="2138"/>
    <cellStyle name="_単価明細(新商品Aランク依頼)→chk50317＆Aランク表_収納インテ_■ホーム0708" xfId="2140"/>
    <cellStyle name="_単価明細(新商品Aランク依頼)→chk50317＆Aランク表_収納インテ_■ホーム0708_■月別付加額グラフ" xfId="2143"/>
    <cellStyle name="_単価明細(新商品Aランク依頼)→chk50317＆Aランク表_収納インテ_■ホーム0708_■月別付加額グラフ_●全体企画会議資料（事業部全体）" xfId="1851"/>
    <cellStyle name="_単価明細(新商品Aランク依頼)→chk50317＆Aランク表_収納インテ_■ホーム0708_●全体企画会議資料（事業部全体）" xfId="1356"/>
    <cellStyle name="_単価明細(新商品Aランク依頼)→chk50317＆Aランク表_収納インテ_■ホーム0708_9月SABCDﾗﾝｸ" xfId="1814"/>
    <cellStyle name="_単価明細(新商品Aランク依頼)→chk50317＆Aランク表_収納インテ_■ホーム0708_9月SABCDﾗﾝｸ_9月SABCDﾗﾝｸ" xfId="902"/>
    <cellStyle name="_単価明細(新商品Aランク依頼)→chk50317＆Aランク表_収納インテ_■月別付加額グラフ" xfId="2144"/>
    <cellStyle name="_単価明細(新商品Aランク依頼)→chk50317＆Aランク表_収納インテ_■月別付加額グラフ_●全体企画会議資料（事業部全体）" xfId="2146"/>
    <cellStyle name="_単価明細(新商品Aランク依頼)→chk50317＆Aランク表_収納インテ_●全体企画会議資料（事業部全体）" xfId="2148"/>
    <cellStyle name="_単価明細(新商品Aランク依頼)→chk50317＆Aランク表_収納インテ_0126SABCD（試算済）" xfId="2149"/>
    <cellStyle name="_単価明細(新商品Aランク依頼)→chk50317＆Aランク表_収納インテ_0126SABCD（試算済）_9月SABCDﾗﾝｸ" xfId="126"/>
    <cellStyle name="_単価明細(新商品Aランク依頼)→chk50317＆Aランク表_収納インテ_0126SABCD（試算済）_9月SABCDﾗﾝｸ_9月SABCDﾗﾝｸ" xfId="2072"/>
    <cellStyle name="_単価明細(新商品Aランク依頼)→chk50317＆Aランク表_収納インテ_０７値上価格表 (2)" xfId="2150"/>
    <cellStyle name="_単価明細(新商品Aランク依頼)→chk50317＆Aランク表_収納インテ_０７値上価格表 (2)_■月別付加額グラフ" xfId="2152"/>
    <cellStyle name="_単価明細(新商品Aランク依頼)→chk50317＆Aランク表_収納インテ_０７値上価格表 (2)_■月別付加額グラフ_●全体企画会議資料（事業部全体）" xfId="2154"/>
    <cellStyle name="_単価明細(新商品Aランク依頼)→chk50317＆Aランク表_収納インテ_０７値上価格表 (2)_●全体企画会議資料（事業部全体）" xfId="2155"/>
    <cellStyle name="_単価明細(新商品Aランク依頼)→chk50317＆Aランク表_収納インテ_1018" xfId="2156"/>
    <cellStyle name="_単価明細(新商品Aランク依頼)→chk50317＆Aランク表_収納インテ_1018_9月SABCDﾗﾝｸ" xfId="2157"/>
    <cellStyle name="_単価明細(新商品Aランク依頼)→chk50317＆Aランク表_収納インテ_1018_9月SABCDﾗﾝｸ_9月SABCDﾗﾝｸ" xfId="2158"/>
    <cellStyle name="_単価明細(新商品Aランク依頼)→chk50317＆Aランク表_収納インテ_1-チェック" xfId="1183"/>
    <cellStyle name="_単価明細(新商品Aランク依頼)→chk50317＆Aランク表_収納インテ_⑤A納価違い" xfId="2160"/>
    <cellStyle name="_単価明細(新商品Aランク依頼)→chk50317＆Aランク表_収納インテ_9月SABCDﾗﾝｸ" xfId="2162"/>
    <cellStyle name="_単価明細(新商品Aランク依頼)→chk50317＆Aランク表_収納インテ_ＳＡＢＣＤランク価格表０７０３" xfId="2164"/>
    <cellStyle name="_単価明細(新商品Aランク依頼)→chk50317＆Aランク表_収納インテ_ガーデン" xfId="2165"/>
    <cellStyle name="_単価明細(新商品Aランク依頼)→chk50317＆Aランク表_収納インテ_ガーデン_■月別付加額グラフ" xfId="2166"/>
    <cellStyle name="_単価明細(新商品Aランク依頼)→chk50317＆Aランク表_収納インテ_ガーデン_■月別付加額グラフ_●全体企画会議資料（事業部全体）" xfId="2167"/>
    <cellStyle name="_単価明細(新商品Aランク依頼)→chk50317＆Aランク表_収納インテ_ガーデン_●全体企画会議資料（事業部全体）" xfId="2168"/>
    <cellStyle name="_単価明細(新商品Aランク依頼)→chk50317＆Aランク表_収納インテ_ガーデン_０７値上価格表 (2)" xfId="2170"/>
    <cellStyle name="_単価明細(新商品Aランク依頼)→chk50317＆Aランク表_収納インテ_ガーデン_０７値上価格表 (2)_■月別付加額グラフ" xfId="2171"/>
    <cellStyle name="_単価明細(新商品Aランク依頼)→chk50317＆Aランク表_収納インテ_ガーデン_０７値上価格表 (2)_■月別付加額グラフ_●全体企画会議資料（事業部全体）" xfId="2172"/>
    <cellStyle name="_単価明細(新商品Aランク依頼)→chk50317＆Aランク表_収納インテ_ガーデン_０７値上価格表 (2)_●全体企画会議資料（事業部全体）" xfId="2174"/>
    <cellStyle name="_単価明細(新商品Aランク依頼)→chk50317＆Aランク表_収納インテ_ガーデン_営業向けレター" xfId="2021"/>
    <cellStyle name="_単価明細(新商品Aランク依頼)→chk50317＆Aランク表_収納インテ_ガーデン_営業向けレター_■月別付加額グラフ" xfId="2175"/>
    <cellStyle name="_単価明細(新商品Aランク依頼)→chk50317＆Aランク表_収納インテ_ガーデン_営業向けレター_■月別付加額グラフ_●全体企画会議資料（事業部全体）" xfId="2176"/>
    <cellStyle name="_単価明細(新商品Aランク依頼)→chk50317＆Aランク表_収納インテ_ガーデン_営業向けレター_●全体企画会議資料（事業部全体）" xfId="1562"/>
    <cellStyle name="_単価明細(新商品Aランク依頼)→chk50317＆Aランク表_収納インテ_ホーム" xfId="2177"/>
    <cellStyle name="_単価明細(新商品Aランク依頼)→chk50317＆Aランク表_収納インテ_ホーム(再)" xfId="2179"/>
    <cellStyle name="_単価明細(新商品Aランク依頼)→chk50317＆Aランク表_収納インテ_ホーム(再)_■月別付加額グラフ" xfId="2180"/>
    <cellStyle name="_単価明細(新商品Aランク依頼)→chk50317＆Aランク表_収納インテ_ホーム(再)_■月別付加額グラフ_●全体企画会議資料（事業部全体）" xfId="1989"/>
    <cellStyle name="_単価明細(新商品Aランク依頼)→chk50317＆Aランク表_収納インテ_ホーム(再)_●全体企画会議資料（事業部全体）" xfId="2181"/>
    <cellStyle name="_単価明細(新商品Aランク依頼)→chk50317＆Aランク表_収納インテ_ホーム(再)_9月SABCDﾗﾝｸ" xfId="2183"/>
    <cellStyle name="_単価明細(新商品Aランク依頼)→chk50317＆Aランク表_収納インテ_ホーム(再)_9月SABCDﾗﾝｸ_9月SABCDﾗﾝｸ" xfId="2184"/>
    <cellStyle name="_単価明細(新商品Aランク依頼)→chk50317＆Aランク表_収納インテ_ホーム_■月別付加額グラフ" xfId="2185"/>
    <cellStyle name="_単価明細(新商品Aランク依頼)→chk50317＆Aランク表_収納インテ_ホーム_■月別付加額グラフ_●全体企画会議資料（事業部全体）" xfId="2186"/>
    <cellStyle name="_単価明細(新商品Aランク依頼)→chk50317＆Aランク表_収納インテ_ホーム_●全体企画会議資料（事業部全体）" xfId="432"/>
    <cellStyle name="_単価明細(新商品Aランク依頼)→chk50317＆Aランク表_収納インテ_ホーム_9月SABCDﾗﾝｸ" xfId="2187"/>
    <cellStyle name="_単価明細(新商品Aランク依頼)→chk50317＆Aランク表_収納インテ_ホーム_9月SABCDﾗﾝｸ_9月SABCDﾗﾝｸ" xfId="2189"/>
    <cellStyle name="_単価明細(新商品Aランク依頼)→chk50317＆Aランク表_収納インテ_ﾎｰﾑ11月SABCDランク" xfId="2190"/>
    <cellStyle name="_単価明細(新商品Aランク依頼)→chk50317＆Aランク表_収納インテ_営業向けレター" xfId="657"/>
    <cellStyle name="_単価明細(新商品Aランク依頼)→chk50317＆Aランク表_収納インテ_営業向けレター_■月別付加額グラフ" xfId="2191"/>
    <cellStyle name="_単価明細(新商品Aランク依頼)→chk50317＆Aランク表_収納インテ_営業向けレター_■月別付加額グラフ_●全体企画会議資料（事業部全体）" xfId="2192"/>
    <cellStyle name="_単価明細(新商品Aランク依頼)→chk50317＆Aランク表_収納インテ_営業向けレター_●全体企画会議資料（事業部全体）" xfId="106"/>
    <cellStyle name="_単価明細(新商品Aランク依頼)→chk50317＆Aランク表_収納インテ_未配信）HE事業部SABCDﾗﾝｸ価格表" xfId="265"/>
    <cellStyle name="_単価明細(新商品Aランク依頼)→chk50317＆Aランク表_収納家具事業部" xfId="2193"/>
    <cellStyle name="_単価明細(新商品Aランク依頼)→chk50317＆Aランク表_収納事業部" xfId="2196"/>
    <cellStyle name="_単価明細(新商品Aランク依頼)→chk50317＆Aランク表_植物価格表_00619" xfId="2198"/>
    <cellStyle name="_単価明細(新商品Aランク依頼)→chk50317＆Aランク表_植物価格表_00619_07-06-08  ７月台帳" xfId="2200"/>
    <cellStyle name="_単価明細(新商品Aランク依頼)→chk50317＆Aランク表_植物価格表_0423" xfId="2202"/>
    <cellStyle name="_単価明細(新商品Aランク依頼)→chk50317＆Aランク表_植物価格表_0423_植物価格表_00619" xfId="1224"/>
    <cellStyle name="_単価明細(新商品Aランク依頼)→chk50317＆Aランク表_植物価格表_0423_植物価格表_00619_07-06-08  ７月台帳" xfId="1556"/>
    <cellStyle name="_単価明細(新商品Aランク依頼)→chk50317＆Aランク表_新規事業部" xfId="2203"/>
    <cellStyle name="_単価明細(新商品Aランク依頼)→chk50317＆Aランク表_池Ｍ依頼_価格表" xfId="2205"/>
    <cellStyle name="_単価明細(新商品Aランク依頼)→chk50317＆Aランク表_池Ｍ依頼_価格表_■月別付加額グラフ" xfId="2207"/>
    <cellStyle name="_単価明細(新商品Aランク依頼)→chk50317＆Aランク表_池Ｍ依頼_価格表_■月別付加額グラフ_●全体企画会議資料（事業部全体）" xfId="2208"/>
    <cellStyle name="_単価明細(新商品Aランク依頼)→chk50317＆Aランク表_池Ｍ依頼_価格表_●全体企画会議資料（事業部全体）" xfId="2209"/>
    <cellStyle name="_単価明細(新商品Aランク依頼)→chk50317＆Aランク表_池Ｍ依頼_価格表_０７値上価格表 (2)" xfId="2210"/>
    <cellStyle name="_単価明細(新商品Aランク依頼)→chk50317＆Aランク表_池Ｍ依頼_価格表_０７値上価格表 (2)_■月別付加額グラフ" xfId="2213"/>
    <cellStyle name="_単価明細(新商品Aランク依頼)→chk50317＆Aランク表_池Ｍ依頼_価格表_０７値上価格表 (2)_■月別付加額グラフ_●全体企画会議資料（事業部全体）" xfId="2214"/>
    <cellStyle name="_単価明細(新商品Aランク依頼)→chk50317＆Aランク表_池Ｍ依頼_価格表_０７値上価格表 (2)_●全体企画会議資料（事業部全体）" xfId="2215"/>
    <cellStyle name="_単価明細(新商品Aランク依頼)→chk50317＆Aランク表_池Ｍ依頼_価格表_営業向けレター" xfId="2217"/>
    <cellStyle name="_単価明細(新商品Aランク依頼)→chk50317＆Aランク表_池Ｍ依頼_価格表_営業向けレター_■月別付加額グラフ" xfId="1394"/>
    <cellStyle name="_単価明細(新商品Aランク依頼)→chk50317＆Aランク表_池Ｍ依頼_価格表_営業向けレター_■月別付加額グラフ_●全体企画会議資料（事業部全体）" xfId="2218"/>
    <cellStyle name="_単価明細(新商品Aランク依頼)→chk50317＆Aランク表_池Ｍ依頼_価格表_営業向けレター_●全体企画会議資料（事業部全体）" xfId="1726"/>
    <cellStyle name="_値上Ａランク" xfId="159"/>
    <cellStyle name="_値上Ａランク_（原本）幹部研修会発表用" xfId="551"/>
    <cellStyle name="_値上Ａランク_【商品詳細】火災報知器2009" xfId="871"/>
    <cellStyle name="_値上Ａランク_【大山＆柳沢チェック後】ＳＡＢＣＤランク価格表0723提案アイテム" xfId="2220"/>
    <cellStyle name="_値上Ａランク_【保管】商品マスタ" xfId="1147"/>
    <cellStyle name="_値上Ａランク_【保管】商品マスタ_■月別付加額グラフ" xfId="2222"/>
    <cellStyle name="_値上Ａランク_【保管】商品マスタ_■月別付加額グラフ_●全体企画会議資料（事業部全体）" xfId="2223"/>
    <cellStyle name="_値上Ａランク_【保管】商品マスタ_●全体企画会議資料（事業部全体）" xfId="938"/>
    <cellStyle name="_値上Ａランク_■ホーム0708" xfId="611"/>
    <cellStyle name="_値上Ａランク_■ホーム0708_■月別付加額グラフ" xfId="2127"/>
    <cellStyle name="_値上Ａランク_■ホーム0708_■月別付加額グラフ_●全体企画会議資料（事業部全体）" xfId="2224"/>
    <cellStyle name="_値上Ａランク_■ホーム0708_●全体企画会議資料（事業部全体）" xfId="327"/>
    <cellStyle name="_値上Ａランク_■ホーム0708_9月SABCDﾗﾝｸ" xfId="2225"/>
    <cellStyle name="_値上Ａランク_■ホーム0708_9月SABCDﾗﾝｸ_9月SABCDﾗﾝｸ" xfId="2227"/>
    <cellStyle name="_値上Ａランク_■月別付加額グラフ" xfId="2228"/>
    <cellStyle name="_値上Ａランク_■月別付加額グラフ_●全体企画会議資料（事業部全体）" xfId="2232"/>
    <cellStyle name="_値上Ａランク_●全体企画会議資料（事業部全体）" xfId="929"/>
    <cellStyle name="_値上Ａランク_★未配信★" xfId="2233"/>
    <cellStyle name="_値上Ａランク_0126SABCD（試算済）" xfId="6"/>
    <cellStyle name="_値上Ａランク_0126SABCD（試算済）_9月SABCDﾗﾝｸ" xfId="218"/>
    <cellStyle name="_値上Ａランク_0126SABCD（試算済）_9月SABCDﾗﾝｸ_9月SABCDﾗﾝｸ" xfId="2236"/>
    <cellStyle name="_値上Ａランク_05.プラ鉢スポット企画のご提案" xfId="2239"/>
    <cellStyle name="_値上Ａランク_05.プラ鉢スポット企画のご提案_06.各企画提案_作成中送信用" xfId="2240"/>
    <cellStyle name="_値上Ａランク_05.プラ鉢スポット企画のご提案_08-0128-観葉植物売場立上促進企画" xfId="1972"/>
    <cellStyle name="_値上Ａランク_０７値上価格表 (2)" xfId="2055"/>
    <cellStyle name="_値上Ａランク_０７値上価格表 (2)_■月別付加額グラフ" xfId="1498"/>
    <cellStyle name="_値上Ａランク_０７値上価格表 (2)_■月別付加額グラフ_●全体企画会議資料（事業部全体）" xfId="2241"/>
    <cellStyle name="_値上Ａランク_０７値上価格表 (2)_●全体企画会議資料（事業部全体）" xfId="2242"/>
    <cellStyle name="_値上Ａランク_0809Wシュレッダー事業部" xfId="559"/>
    <cellStyle name="_値上Ａランク_1018" xfId="1760"/>
    <cellStyle name="_値上Ａランク_1018_9月SABCDﾗﾝｸ" xfId="272"/>
    <cellStyle name="_値上Ａランク_1018_9月SABCDﾗﾝｸ_9月SABCDﾗﾝｸ" xfId="2243"/>
    <cellStyle name="_値上Ａランク_1-チェック" xfId="2245"/>
    <cellStyle name="_値上Ａランク_⑤A納価違い" xfId="1577"/>
    <cellStyle name="_値上Ａランク_9月SABCDﾗﾝｸ" xfId="1391"/>
    <cellStyle name="_値上Ａランク_CB3" xfId="427"/>
    <cellStyle name="_値上Ａランク_ＳＡＢＣＤランク価格表０７０３" xfId="264"/>
    <cellStyle name="_値上Ａランク_ガーデン" xfId="1439"/>
    <cellStyle name="_値上Ａランク_ガーデン_■月別付加額グラフ" xfId="2247"/>
    <cellStyle name="_値上Ａランク_ガーデン_■月別付加額グラフ_●全体企画会議資料（事業部全体）" xfId="2249"/>
    <cellStyle name="_値上Ａランク_ガーデン_●全体企画会議資料（事業部全体）" xfId="2250"/>
    <cellStyle name="_値上Ａランク_ガーデン_０７値上価格表 (2)" xfId="2251"/>
    <cellStyle name="_値上Ａランク_ガーデン_０７値上価格表 (2)_■月別付加額グラフ" xfId="2252"/>
    <cellStyle name="_値上Ａランク_ガーデン_０７値上価格表 (2)_■月別付加額グラフ_●全体企画会議資料（事業部全体）" xfId="2253"/>
    <cellStyle name="_値上Ａランク_ガーデン_０７値上価格表 (2)_●全体企画会議資料（事業部全体）" xfId="2254"/>
    <cellStyle name="_値上Ａランク_ガーデン_営業向けレター" xfId="2255"/>
    <cellStyle name="_値上Ａランク_ガーデン_営業向けレター_■月別付加額グラフ" xfId="161"/>
    <cellStyle name="_値上Ａランク_ガーデン_営業向けレター_■月別付加額グラフ_●全体企画会議資料（事業部全体）" xfId="193"/>
    <cellStyle name="_値上Ａランク_ガーデン_営業向けレター_●全体企画会議資料（事業部全体）" xfId="2258"/>
    <cellStyle name="_値上Ａランク_タカギ分析（2007.10.25）" xfId="2259"/>
    <cellStyle name="_値上Ａランク_ﾍﾟｯﾄ試算依頼0601" xfId="2261"/>
    <cellStyle name="_値上Ａランク_ﾍﾟｯﾄ試算依頼0601_（原本）幹部研修会発表用" xfId="738"/>
    <cellStyle name="_値上Ａランク_ﾍﾟｯﾄ試算依頼0601_【商品詳細】火災報知器2009" xfId="2263"/>
    <cellStyle name="_値上Ａランク_ﾍﾟｯﾄ試算依頼0601_【大山＆柳沢チェック後】ＳＡＢＣＤランク価格表0723提案アイテム" xfId="2265"/>
    <cellStyle name="_値上Ａランク_ﾍﾟｯﾄ試算依頼0601_【保管】商品マスタ" xfId="1387"/>
    <cellStyle name="_値上Ａランク_ﾍﾟｯﾄ試算依頼0601_【保管】商品マスタ_■月別付加額グラフ" xfId="2266"/>
    <cellStyle name="_値上Ａランク_ﾍﾟｯﾄ試算依頼0601_【保管】商品マスタ_■月別付加額グラフ_●全体企画会議資料（事業部全体）" xfId="2267"/>
    <cellStyle name="_値上Ａランク_ﾍﾟｯﾄ試算依頼0601_【保管】商品マスタ_●全体企画会議資料（事業部全体）" xfId="2268"/>
    <cellStyle name="_値上Ａランク_ﾍﾟｯﾄ試算依頼0601_■ホーム0708" xfId="2270"/>
    <cellStyle name="_値上Ａランク_ﾍﾟｯﾄ試算依頼0601_■ホーム0708_■月別付加額グラフ" xfId="463"/>
    <cellStyle name="_値上Ａランク_ﾍﾟｯﾄ試算依頼0601_■ホーム0708_■月別付加額グラフ_●全体企画会議資料（事業部全体）" xfId="1564"/>
    <cellStyle name="_値上Ａランク_ﾍﾟｯﾄ試算依頼0601_■ホーム0708_●全体企画会議資料（事業部全体）" xfId="2272"/>
    <cellStyle name="_値上Ａランク_ﾍﾟｯﾄ試算依頼0601_■ホーム0708_9月SABCDﾗﾝｸ" xfId="1103"/>
    <cellStyle name="_値上Ａランク_ﾍﾟｯﾄ試算依頼0601_■ホーム0708_9月SABCDﾗﾝｸ_9月SABCDﾗﾝｸ" xfId="2274"/>
    <cellStyle name="_値上Ａランク_ﾍﾟｯﾄ試算依頼0601_■月別付加額グラフ" xfId="2276"/>
    <cellStyle name="_値上Ａランク_ﾍﾟｯﾄ試算依頼0601_■月別付加額グラフ_●全体企画会議資料（事業部全体）" xfId="2278"/>
    <cellStyle name="_値上Ａランク_ﾍﾟｯﾄ試算依頼0601_●全体企画会議資料（事業部全体）" xfId="2279"/>
    <cellStyle name="_値上Ａランク_ﾍﾟｯﾄ試算依頼0601_★未配信★" xfId="2280"/>
    <cellStyle name="_値上Ａランク_ﾍﾟｯﾄ試算依頼0601_0126SABCD（試算済）" xfId="2281"/>
    <cellStyle name="_値上Ａランク_ﾍﾟｯﾄ試算依頼0601_0126SABCD（試算済）_9月SABCDﾗﾝｸ" xfId="2282"/>
    <cellStyle name="_値上Ａランク_ﾍﾟｯﾄ試算依頼0601_0126SABCD（試算済）_9月SABCDﾗﾝｸ_9月SABCDﾗﾝｸ" xfId="2285"/>
    <cellStyle name="_値上Ａランク_ﾍﾟｯﾄ試算依頼0601_05.プラ鉢スポット企画のご提案" xfId="2287"/>
    <cellStyle name="_値上Ａランク_ﾍﾟｯﾄ試算依頼0601_05.プラ鉢スポット企画のご提案_06.各企画提案_作成中送信用" xfId="2288"/>
    <cellStyle name="_値上Ａランク_ﾍﾟｯﾄ試算依頼0601_05.プラ鉢スポット企画のご提案_08-0128-観葉植物売場立上促進企画" xfId="2290"/>
    <cellStyle name="_値上Ａランク_ﾍﾟｯﾄ試算依頼0601_０７値上価格表 (2)" xfId="1568"/>
    <cellStyle name="_値上Ａランク_ﾍﾟｯﾄ試算依頼0601_０７値上価格表 (2)_■月別付加額グラフ" xfId="1570"/>
    <cellStyle name="_値上Ａランク_ﾍﾟｯﾄ試算依頼0601_０７値上価格表 (2)_■月別付加額グラフ_●全体企画会議資料（事業部全体）" xfId="959"/>
    <cellStyle name="_値上Ａランク_ﾍﾟｯﾄ試算依頼0601_０７値上価格表 (2)_●全体企画会議資料（事業部全体）" xfId="686"/>
    <cellStyle name="_値上Ａランク_ﾍﾟｯﾄ試算依頼0601_0809Wシュレッダー事業部" xfId="2291"/>
    <cellStyle name="_値上Ａランク_ﾍﾟｯﾄ試算依頼0601_1018" xfId="1033"/>
    <cellStyle name="_値上Ａランク_ﾍﾟｯﾄ試算依頼0601_1018_9月SABCDﾗﾝｸ" xfId="2292"/>
    <cellStyle name="_値上Ａランク_ﾍﾟｯﾄ試算依頼0601_1018_9月SABCDﾗﾝｸ_9月SABCDﾗﾝｸ" xfId="1178"/>
    <cellStyle name="_値上Ａランク_ﾍﾟｯﾄ試算依頼0601_1-チェック" xfId="1554"/>
    <cellStyle name="_値上Ａランク_ﾍﾟｯﾄ試算依頼0601_⑤A納価違い" xfId="2294"/>
    <cellStyle name="_値上Ａランク_ﾍﾟｯﾄ試算依頼0601_9月SABCDﾗﾝｸ" xfId="2295"/>
    <cellStyle name="_値上Ａランク_ﾍﾟｯﾄ試算依頼0601_CB3" xfId="1765"/>
    <cellStyle name="_値上Ａランク_ﾍﾟｯﾄ試算依頼0601_ＳＡＢＣＤランク価格表０７０３" xfId="2297"/>
    <cellStyle name="_値上Ａランク_ﾍﾟｯﾄ試算依頼0601_ガーデン" xfId="2299"/>
    <cellStyle name="_値上Ａランク_ﾍﾟｯﾄ試算依頼0601_ガーデン_■月別付加額グラフ" xfId="2301"/>
    <cellStyle name="_値上Ａランク_ﾍﾟｯﾄ試算依頼0601_ガーデン_■月別付加額グラフ_●全体企画会議資料（事業部全体）" xfId="2302"/>
    <cellStyle name="_値上Ａランク_ﾍﾟｯﾄ試算依頼0601_ガーデン_●全体企画会議資料（事業部全体）" xfId="2194"/>
    <cellStyle name="_値上Ａランク_ﾍﾟｯﾄ試算依頼0601_ガーデン_０７値上価格表 (2)" xfId="2303"/>
    <cellStyle name="_値上Ａランク_ﾍﾟｯﾄ試算依頼0601_ガーデン_０７値上価格表 (2)_■月別付加額グラフ" xfId="1470"/>
    <cellStyle name="_値上Ａランク_ﾍﾟｯﾄ試算依頼0601_ガーデン_０７値上価格表 (2)_■月別付加額グラフ_●全体企画会議資料（事業部全体）" xfId="1475"/>
    <cellStyle name="_値上Ａランク_ﾍﾟｯﾄ試算依頼0601_ガーデン_０７値上価格表 (2)_●全体企画会議資料（事業部全体）" xfId="2304"/>
    <cellStyle name="_値上Ａランク_ﾍﾟｯﾄ試算依頼0601_ガーデン_営業向けレター" xfId="2305"/>
    <cellStyle name="_値上Ａランク_ﾍﾟｯﾄ試算依頼0601_ガーデン_営業向けレター_■月別付加額グラフ" xfId="1819"/>
    <cellStyle name="_値上Ａランク_ﾍﾟｯﾄ試算依頼0601_ガーデン_営業向けレター_■月別付加額グラフ_●全体企画会議資料（事業部全体）" xfId="484"/>
    <cellStyle name="_値上Ａランク_ﾍﾟｯﾄ試算依頼0601_ガーデン_営業向けレター_●全体企画会議資料（事業部全体）" xfId="2307"/>
    <cellStyle name="_値上Ａランク_ﾍﾟｯﾄ試算依頼0601_タカギ分析（2007.10.25）" xfId="2308"/>
    <cellStyle name="_値上Ａランク_ﾍﾟｯﾄ試算依頼0601_ホーム" xfId="2310"/>
    <cellStyle name="_値上Ａランク_ﾍﾟｯﾄ試算依頼0601_ホーム(再)" xfId="2311"/>
    <cellStyle name="_値上Ａランク_ﾍﾟｯﾄ試算依頼0601_ホーム(再)_■月別付加額グラフ" xfId="1388"/>
    <cellStyle name="_値上Ａランク_ﾍﾟｯﾄ試算依頼0601_ホーム(再)_■月別付加額グラフ_●全体企画会議資料（事業部全体）" xfId="2269"/>
    <cellStyle name="_値上Ａランク_ﾍﾟｯﾄ試算依頼0601_ホーム(再)_●全体企画会議資料（事業部全体）" xfId="1539"/>
    <cellStyle name="_値上Ａランク_ﾍﾟｯﾄ試算依頼0601_ホーム(再)_9月SABCDﾗﾝｸ" xfId="1377"/>
    <cellStyle name="_値上Ａランク_ﾍﾟｯﾄ試算依頼0601_ホーム(再)_9月SABCDﾗﾝｸ_9月SABCDﾗﾝｸ" xfId="2314"/>
    <cellStyle name="_値上Ａランク_ﾍﾟｯﾄ試算依頼0601_ホーム_■月別付加額グラフ" xfId="2316"/>
    <cellStyle name="_値上Ａランク_ﾍﾟｯﾄ試算依頼0601_ホーム_■月別付加額グラフ_●全体企画会議資料（事業部全体）" xfId="2318"/>
    <cellStyle name="_値上Ａランク_ﾍﾟｯﾄ試算依頼0601_ホーム_●全体企画会議資料（事業部全体）" xfId="2319"/>
    <cellStyle name="_値上Ａランク_ﾍﾟｯﾄ試算依頼0601_ホーム_9月SABCDﾗﾝｸ" xfId="2320"/>
    <cellStyle name="_値上Ａランク_ﾍﾟｯﾄ試算依頼0601_ホーム_9月SABCDﾗﾝｸ_9月SABCDﾗﾝｸ" xfId="2322"/>
    <cellStyle name="_値上Ａランク_ﾍﾟｯﾄ試算依頼0601_ﾎｰﾑ11月SABCDランク" xfId="2323"/>
    <cellStyle name="_値上Ａランク_ﾍﾟｯﾄ試算依頼0601_ワンケアＱＡ" xfId="2324"/>
    <cellStyle name="_値上Ａランク_ﾍﾟｯﾄ試算依頼0601_営業向けレター" xfId="2326"/>
    <cellStyle name="_値上Ａランク_ﾍﾟｯﾄ試算依頼0601_営業向けレター_■月別付加額グラフ" xfId="2327"/>
    <cellStyle name="_値上Ａランク_ﾍﾟｯﾄ試算依頼0601_営業向けレター_■月別付加額グラフ_●全体企画会議資料（事業部全体）" xfId="818"/>
    <cellStyle name="_値上Ａランク_ﾍﾟｯﾄ試算依頼0601_営業向けレター_●全体企画会議資料（事業部全体）" xfId="2328"/>
    <cellStyle name="_値上Ａランク_ﾍﾟｯﾄ試算依頼0601_収納家具" xfId="690"/>
    <cellStyle name="_値上Ａランク_ﾍﾟｯﾄ試算依頼0601_収納家具_■月別付加額グラフ" xfId="2329"/>
    <cellStyle name="_値上Ａランク_ﾍﾟｯﾄ試算依頼0601_収納家具_■月別付加額グラフ_●全体企画会議資料（事業部全体）" xfId="2330"/>
    <cellStyle name="_値上Ａランク_ﾍﾟｯﾄ試算依頼0601_収納家具_●全体企画会議資料（事業部全体）" xfId="2331"/>
    <cellStyle name="_値上Ａランク_ﾍﾟｯﾄ試算依頼0601_池Ｍ依頼_価格表" xfId="2332"/>
    <cellStyle name="_値上Ａランク_ﾍﾟｯﾄ試算依頼0601_池Ｍ依頼_価格表_■月別付加額グラフ" xfId="807"/>
    <cellStyle name="_値上Ａランク_ﾍﾟｯﾄ試算依頼0601_池Ｍ依頼_価格表_■月別付加額グラフ_●全体企画会議資料（事業部全体）" xfId="2333"/>
    <cellStyle name="_値上Ａランク_ﾍﾟｯﾄ試算依頼0601_池Ｍ依頼_価格表_●全体企画会議資料（事業部全体）" xfId="2334"/>
    <cellStyle name="_値上Ａランク_ﾍﾟｯﾄ試算依頼0601_池Ｍ依頼_価格表_０７値上価格表 (2)" xfId="2335"/>
    <cellStyle name="_値上Ａランク_ﾍﾟｯﾄ試算依頼0601_池Ｍ依頼_価格表_０７値上価格表 (2)_■月別付加額グラフ" xfId="849"/>
    <cellStyle name="_値上Ａランク_ﾍﾟｯﾄ試算依頼0601_池Ｍ依頼_価格表_０７値上価格表 (2)_■月別付加額グラフ_●全体企画会議資料（事業部全体）" xfId="857"/>
    <cellStyle name="_値上Ａランク_ﾍﾟｯﾄ試算依頼0601_池Ｍ依頼_価格表_０７値上価格表 (2)_●全体企画会議資料（事業部全体）" xfId="2336"/>
    <cellStyle name="_値上Ａランク_ﾍﾟｯﾄ試算依頼0601_池Ｍ依頼_価格表_営業向けレター" xfId="2338"/>
    <cellStyle name="_値上Ａランク_ﾍﾟｯﾄ試算依頼0601_池Ｍ依頼_価格表_営業向けレター_■月別付加額グラフ" xfId="2339"/>
    <cellStyle name="_値上Ａランク_ﾍﾟｯﾄ試算依頼0601_池Ｍ依頼_価格表_営業向けレター_■月別付加額グラフ_●全体企画会議資料（事業部全体）" xfId="2340"/>
    <cellStyle name="_値上Ａランク_ﾍﾟｯﾄ試算依頼0601_池Ｍ依頼_価格表_営業向けレター_●全体企画会議資料（事業部全体）" xfId="2341"/>
    <cellStyle name="_値上Ａランク_ﾍﾟｯﾄ試算依頼0601_未配信）HE事業部SABCDﾗﾝｸ価格表" xfId="622"/>
    <cellStyle name="_値上Ａランク_ホーム" xfId="2342"/>
    <cellStyle name="_値上Ａランク_ホーム(再)" xfId="217"/>
    <cellStyle name="_値上Ａランク_ホーム(再)_■月別付加額グラフ" xfId="2345"/>
    <cellStyle name="_値上Ａランク_ホーム(再)_■月別付加額グラフ_●全体企画会議資料（事業部全体）" xfId="2347"/>
    <cellStyle name="_値上Ａランク_ホーム(再)_●全体企画会議資料（事業部全体）" xfId="2349"/>
    <cellStyle name="_値上Ａランク_ホーム(再)_9月SABCDﾗﾝｸ" xfId="2237"/>
    <cellStyle name="_値上Ａランク_ホーム(再)_9月SABCDﾗﾝｸ_9月SABCDﾗﾝｸ" xfId="1934"/>
    <cellStyle name="_値上Ａランク_ホーム_■月別付加額グラフ" xfId="2325"/>
    <cellStyle name="_値上Ａランク_ホーム_■月別付加額グラフ_●全体企画会議資料（事業部全体）" xfId="2352"/>
    <cellStyle name="_値上Ａランク_ホーム_●全体企画会議資料（事業部全体）" xfId="2353"/>
    <cellStyle name="_値上Ａランク_ホーム_9月SABCDﾗﾝｸ" xfId="1116"/>
    <cellStyle name="_値上Ａランク_ホーム_9月SABCDﾗﾝｸ_9月SABCDﾗﾝｸ" xfId="2354"/>
    <cellStyle name="_値上Ａランク_ﾎｰﾑ11月SABCDランク" xfId="1975"/>
    <cellStyle name="_値上Ａランク_ワンケアＱＡ" xfId="2356"/>
    <cellStyle name="_値上Ａランク_営業向けレター" xfId="2357"/>
    <cellStyle name="_値上Ａランク_営業向けレター_■月別付加額グラフ" xfId="1085"/>
    <cellStyle name="_値上Ａランク_営業向けレター_■月別付加額グラフ_●全体企画会議資料（事業部全体）" xfId="2358"/>
    <cellStyle name="_値上Ａランク_営業向けレター_●全体企画会議資料（事業部全体）" xfId="2359"/>
    <cellStyle name="_値上Ａランク_収納家具" xfId="2360"/>
    <cellStyle name="_値上Ａランク_収納家具_■月別付加額グラフ" xfId="2362"/>
    <cellStyle name="_値上Ａランク_収納家具_■月別付加額グラフ_●全体企画会議資料（事業部全体）" xfId="2363"/>
    <cellStyle name="_値上Ａランク_収納家具_●全体企画会議資料（事業部全体）" xfId="2364"/>
    <cellStyle name="_値上Ａランク_池Ｍ依頼_価格表" xfId="435"/>
    <cellStyle name="_値上Ａランク_池Ｍ依頼_価格表_■月別付加額グラフ" xfId="216"/>
    <cellStyle name="_値上Ａランク_池Ｍ依頼_価格表_■月別付加額グラフ_●全体企画会議資料（事業部全体）" xfId="2350"/>
    <cellStyle name="_値上Ａランク_池Ｍ依頼_価格表_●全体企画会議資料（事業部全体）" xfId="527"/>
    <cellStyle name="_値上Ａランク_池Ｍ依頼_価格表_０７値上価格表 (2)" xfId="2365"/>
    <cellStyle name="_値上Ａランク_池Ｍ依頼_価格表_０７値上価格表 (2)_■月別付加額グラフ" xfId="2367"/>
    <cellStyle name="_値上Ａランク_池Ｍ依頼_価格表_０７値上価格表 (2)_■月別付加額グラフ_●全体企画会議資料（事業部全体）" xfId="2283"/>
    <cellStyle name="_値上Ａランク_池Ｍ依頼_価格表_０７値上価格表 (2)_●全体企画会議資料（事業部全体）" xfId="1859"/>
    <cellStyle name="_値上Ａランク_池Ｍ依頼_価格表_営業向けレター" xfId="2368"/>
    <cellStyle name="_値上Ａランク_池Ｍ依頼_価格表_営業向けレター_■月別付加額グラフ" xfId="2369"/>
    <cellStyle name="_値上Ａランク_池Ｍ依頼_価格表_営業向けレター_■月別付加額グラフ_●全体企画会議資料（事業部全体）" xfId="2371"/>
    <cellStyle name="_値上Ａランク_池Ｍ依頼_価格表_営業向けレター_●全体企画会議資料（事業部全体）" xfId="2372"/>
    <cellStyle name="_値上Ａランク_未配信）HE事業部SABCDﾗﾝｸ価格表" xfId="2373"/>
    <cellStyle name="_池Ｍ依頼_価格表" xfId="2375"/>
    <cellStyle name="_池Ｍ依頼_価格表_■月別付加額グラフ" xfId="2376"/>
    <cellStyle name="_池Ｍ依頼_価格表_■月別付加額グラフ_●全体企画会議資料（事業部全体）" xfId="2377"/>
    <cellStyle name="_池Ｍ依頼_価格表_●全体企画会議資料（事業部全体）" xfId="2378"/>
    <cellStyle name="_池Ｍ依頼_価格表_０７値上価格表 (2)" xfId="2379"/>
    <cellStyle name="_池Ｍ依頼_価格表_０７値上価格表 (2)_■月別付加額グラフ" xfId="2380"/>
    <cellStyle name="_池Ｍ依頼_価格表_０７値上価格表 (2)_■月別付加額グラフ_●全体企画会議資料（事業部全体）" xfId="2381"/>
    <cellStyle name="_池Ｍ依頼_価格表_０７値上価格表 (2)_●全体企画会議資料（事業部全体）" xfId="1265"/>
    <cellStyle name="_池Ｍ依頼_価格表_営業向けレター" xfId="2382"/>
    <cellStyle name="_池Ｍ依頼_価格表_営業向けレター_■月別付加額グラフ" xfId="2383"/>
    <cellStyle name="_池Ｍ依頼_価格表_営業向けレター_■月別付加額グラフ_●全体企画会議資料（事業部全体）" xfId="2384"/>
    <cellStyle name="_池Ｍ依頼_価格表_営業向けレター_●全体企画会議資料（事業部全体）" xfId="2387"/>
    <cellStyle name="_訂正企画書" xfId="2388"/>
    <cellStyle name="_訂正企画書_商品台帳（11月～2月出荷商品）" xfId="2390"/>
    <cellStyle name="_訂正企画書_商品台帳（11月～2月出荷商品）_商品台帳4月分" xfId="2391"/>
    <cellStyle name="_訂正企画書_商品台帳4月分" xfId="2392"/>
    <cellStyle name="_貼り付け用" xfId="2393"/>
    <cellStyle name="_貼り付け用_（仮）OAVｼﾘｰｽﾞ引出つき(ﾌﾞﾗｳﾝ)" xfId="2145"/>
    <cellStyle name="_貼り付け用_（仮）OAVｼﾘｰｽﾞ引出つき(ﾌﾞﾗｳﾝ)_（原本）幹部研修会発表用" xfId="1579"/>
    <cellStyle name="_貼り付け用_（仮）OAVｼﾘｰｽﾞ引出つき(ﾌﾞﾗｳﾝ)_(正）TOFｼﾘｰｽﾞ商品詳細③" xfId="2394"/>
    <cellStyle name="_貼り付け用_（仮）OAVｼﾘｰｽﾞ引出つき(ﾌﾞﾗｳﾝ)_【ｺｰﾅﾝ】軽量" xfId="2395"/>
    <cellStyle name="_貼り付け用_（仮）OAVｼﾘｰｽﾞ引出つき(ﾌﾞﾗｳﾝ)_【ｺｰﾅﾝ】軽量_【ｺｰﾅﾝ】返品明細" xfId="1876"/>
    <cellStyle name="_貼り付け用_（仮）OAVｼﾘｰｽﾞ引出つき(ﾌﾞﾗｳﾝ)_【ｺｰﾅﾝ】軽量_【ｺｰﾅﾝ】返品明細_2009事業計画（資材）" xfId="947"/>
    <cellStyle name="_貼り付け用_（仮）OAVｼﾘｰｽﾞ引出つき(ﾌﾞﾗｳﾝ)_【ｺｰﾅﾝ】軽量_1007【大口用】コーナン波板導入提案価格一覧" xfId="292"/>
    <cellStyle name="_貼り付け用_（仮）OAVｼﾘｰｽﾞ引出つき(ﾌﾞﾗｳﾝ)_【ｺｰﾅﾝ】軽量_1007【大口用】コーナン波板導入提案価格一覧_【ｺｰﾅﾝ】返品明細" xfId="1721"/>
    <cellStyle name="_貼り付け用_（仮）OAVｼﾘｰｽﾞ引出つき(ﾌﾞﾗｳﾝ)_【ｺｰﾅﾝ】軽量_1007【大口用】コーナン波板導入提案価格一覧_【ｺｰﾅﾝ】返品明細_2009事業計画（資材）" xfId="2396"/>
    <cellStyle name="_貼り付け用_（仮）OAVｼﾘｰｽﾞ引出つき(ﾌﾞﾗｳﾝ)_【ｺｰﾅﾝ】軽量_1007【大口用】コーナン波板導入提案価格一覧_2009事業計画（資材）" xfId="2397"/>
    <cellStyle name="_貼り付け用_（仮）OAVｼﾘｰｽﾞ引出つき(ﾌﾞﾗｳﾝ)_【ｺｰﾅﾝ】軽量_2009事業計画（資材）" xfId="2398"/>
    <cellStyle name="_貼り付け用_（仮）OAVｼﾘｰｽﾞ引出つき(ﾌﾞﾗｳﾝ)_【ｺｰﾅﾝ】返品明細" xfId="2399"/>
    <cellStyle name="_貼り付け用_（仮）OAVｼﾘｰｽﾞ引出つき(ﾌﾞﾗｳﾝ)_【ｺｰﾅﾝ】返品明細_2009事業計画（資材）" xfId="1021"/>
    <cellStyle name="_貼り付け用_（仮）OAVｼﾘｰｽﾞ引出つき(ﾌﾞﾗｳﾝ)_【最終】ｼﾞｮｲ波板提案資料" xfId="2400"/>
    <cellStyle name="_貼り付け用_（仮）OAVｼﾘｰｽﾞ引出つき(ﾌﾞﾗｳﾝ)_【超重要】波板商談資料" xfId="2401"/>
    <cellStyle name="_貼り付け用_（仮）OAVｼﾘｰｽﾞ引出つき(ﾌﾞﾗｳﾝ)_【超重要】波板商談資料_【ｺｰﾅﾝ】返品明細" xfId="2402"/>
    <cellStyle name="_貼り付け用_（仮）OAVｼﾘｰｽﾞ引出つき(ﾌﾞﾗｳﾝ)_【超重要】波板商談資料_【ｺｰﾅﾝ】返品明細_2009事業計画（資材）" xfId="390"/>
    <cellStyle name="_貼り付け用_（仮）OAVｼﾘｰｽﾞ引出つき(ﾌﾞﾗｳﾝ)_【超重要】波板商談資料_【最終】ｼﾞｮｲ波板提案資料" xfId="2405"/>
    <cellStyle name="_貼り付け用_（仮）OAVｼﾘｰｽﾞ引出つき(ﾌﾞﾗｳﾝ)_【超重要】波板商談資料_【副社長】コーナン価格" xfId="2406"/>
    <cellStyle name="_貼り付け用_（仮）OAVｼﾘｰｽﾞ引出つき(ﾌﾞﾗｳﾝ)_【超重要】波板商談資料_【副社長】コーナン価格_【ｺｰﾅﾝ】返品明細" xfId="112"/>
    <cellStyle name="_貼り付け用_（仮）OAVｼﾘｰｽﾞ引出つき(ﾌﾞﾗｳﾝ)_【超重要】波板商談資料_【副社長】コーナン価格_【ｺｰﾅﾝ】返品明細_2009事業計画（資材）" xfId="2407"/>
    <cellStyle name="_貼り付け用_（仮）OAVｼﾘｰｽﾞ引出つき(ﾌﾞﾗｳﾝ)_【超重要】波板商談資料_【副社長】コーナン価格_2009事業計画（資材）" xfId="2408"/>
    <cellStyle name="_貼り付け用_（仮）OAVｼﾘｰｽﾞ引出つき(ﾌﾞﾗｳﾝ)_【超重要】波板商談資料_1007【大口用】コーナン波板導入提案価格一覧" xfId="22"/>
    <cellStyle name="_貼り付け用_（仮）OAVｼﾘｰｽﾞ引出つき(ﾌﾞﾗｳﾝ)_【超重要】波板商談資料_1007【大口用】コーナン波板導入提案価格一覧_【ｺｰﾅﾝ】返品明細" xfId="2409"/>
    <cellStyle name="_貼り付け用_（仮）OAVｼﾘｰｽﾞ引出つき(ﾌﾞﾗｳﾝ)_【超重要】波板商談資料_1007【大口用】コーナン波板導入提案価格一覧_【ｺｰﾅﾝ】返品明細_2009事業計画（資材）" xfId="2410"/>
    <cellStyle name="_貼り付け用_（仮）OAVｼﾘｰｽﾞ引出つき(ﾌﾞﾗｳﾝ)_【超重要】波板商談資料_1007【大口用】コーナン波板導入提案価格一覧_2009事業計画（資材）" xfId="2309"/>
    <cellStyle name="_貼り付け用_（仮）OAVｼﾘｰｽﾞ引出つき(ﾌﾞﾗｳﾝ)_【超重要】波板商談資料_2009事業計画（資材）" xfId="2411"/>
    <cellStyle name="_貼り付け用_（仮）OAVｼﾘｰｽﾞ引出つき(ﾌﾞﾗｳﾝ)_【超重要】波板商談資料_軽量ｶﾗｰ提案" xfId="2412"/>
    <cellStyle name="_貼り付け用_（仮）OAVｼﾘｰｽﾞ引出つき(ﾌﾞﾗｳﾝ)_【超重要】波板商談資料_軽量ｶﾗｰ提案_【ｺｰﾅﾝ】返品明細" xfId="2413"/>
    <cellStyle name="_貼り付け用_（仮）OAVｼﾘｰｽﾞ引出つき(ﾌﾞﾗｳﾝ)_【超重要】波板商談資料_軽量ｶﾗｰ提案_【ｺｰﾅﾝ】返品明細_2009事業計画（資材）" xfId="2416"/>
    <cellStyle name="_貼り付け用_（仮）OAVｼﾘｰｽﾞ引出つき(ﾌﾞﾗｳﾝ)_【超重要】波板商談資料_軽量ｶﾗｰ提案_1007【大口用】コーナン波板導入提案価格一覧" xfId="2417"/>
    <cellStyle name="_貼り付け用_（仮）OAVｼﾘｰｽﾞ引出つき(ﾌﾞﾗｳﾝ)_【超重要】波板商談資料_軽量ｶﾗｰ提案_1007【大口用】コーナン波板導入提案価格一覧_【ｺｰﾅﾝ】返品明細" xfId="2418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9"/>
    <cellStyle name="_貼り付け用_（仮）OAVｼﾘｰｽﾞ引出つき(ﾌﾞﾗｳﾝ)_【超重要】波板商談資料_軽量ｶﾗｰ提案_1007【大口用】コーナン波板導入提案価格一覧_2009事業計画（資材）" xfId="2422"/>
    <cellStyle name="_貼り付け用_（仮）OAVｼﾘｰｽﾞ引出つき(ﾌﾞﾗｳﾝ)_【超重要】波板商談資料_軽量ｶﾗｰ提案_2009事業計画（資材）" xfId="1710"/>
    <cellStyle name="_貼り付け用_（仮）OAVｼﾘｰｽﾞ引出つき(ﾌﾞﾗｳﾝ)_【超重要】波板商談資料_島忠" xfId="2424"/>
    <cellStyle name="_貼り付け用_（仮）OAVｼﾘｰｽﾞ引出つき(ﾌﾞﾗｳﾝ)_【超重要】波板商談資料_島忠_【ｺｰﾅﾝ】返品明細" xfId="2425"/>
    <cellStyle name="_貼り付け用_（仮）OAVｼﾘｰｽﾞ引出つき(ﾌﾞﾗｳﾝ)_【超重要】波板商談資料_島忠_【ｺｰﾅﾝ】返品明細_2009事業計画（資材）" xfId="2426"/>
    <cellStyle name="_貼り付け用_（仮）OAVｼﾘｰｽﾞ引出つき(ﾌﾞﾗｳﾝ)_【超重要】波板商談資料_島忠_1007【大口用】コーナン波板導入提案価格一覧" xfId="2428"/>
    <cellStyle name="_貼り付け用_（仮）OAVｼﾘｰｽﾞ引出つき(ﾌﾞﾗｳﾝ)_【超重要】波板商談資料_島忠_1007【大口用】コーナン波板導入提案価格一覧_【ｺｰﾅﾝ】返品明細" xfId="2429"/>
    <cellStyle name="_貼り付け用_（仮）OAVｼﾘｰｽﾞ引出つき(ﾌﾞﾗｳﾝ)_【超重要】波板商談資料_島忠_1007【大口用】コーナン波板導入提案価格一覧_【ｺｰﾅﾝ】返品明細_2009事業計画（資材）" xfId="2431"/>
    <cellStyle name="_貼り付け用_（仮）OAVｼﾘｰｽﾞ引出つき(ﾌﾞﾗｳﾝ)_【超重要】波板商談資料_島忠_1007【大口用】コーナン波板導入提案価格一覧_2009事業計画（資材）" xfId="196"/>
    <cellStyle name="_貼り付け用_（仮）OAVｼﾘｰｽﾞ引出つき(ﾌﾞﾗｳﾝ)_【超重要】波板商談資料_島忠_2009事業計画（資材）" xfId="385"/>
    <cellStyle name="_貼り付け用_（仮）OAVｼﾘｰｽﾞ引出つき(ﾌﾞﾗｳﾝ)_【副社長】コーナン価格" xfId="2433"/>
    <cellStyle name="_貼り付け用_（仮）OAVｼﾘｰｽﾞ引出つき(ﾌﾞﾗｳﾝ)_【副社長】コーナン価格_【ｺｰﾅﾝ】返品明細" xfId="2434"/>
    <cellStyle name="_貼り付け用_（仮）OAVｼﾘｰｽﾞ引出つき(ﾌﾞﾗｳﾝ)_【副社長】コーナン価格_【ｺｰﾅﾝ】返品明細_2009事業計画（資材）" xfId="2435"/>
    <cellStyle name="_貼り付け用_（仮）OAVｼﾘｰｽﾞ引出つき(ﾌﾞﾗｳﾝ)_【副社長】コーナン価格_2009事業計画（資材）" xfId="2436"/>
    <cellStyle name="_貼り付け用_（仮）OAVｼﾘｰｽﾞ引出つき(ﾌﾞﾗｳﾝ)_■月別付加額グラフ" xfId="1407"/>
    <cellStyle name="_貼り付け用_（仮）OAVｼﾘｰｽﾞ引出つき(ﾌﾞﾗｳﾝ)_■月別付加額グラフ_●全体企画会議資料（事業部全体）" xfId="2437"/>
    <cellStyle name="_貼り付け用_（仮）OAVｼﾘｰｽﾞ引出つき(ﾌﾞﾗｳﾝ)_●全体企画会議資料（事業部全体）" xfId="2147"/>
    <cellStyle name="_貼り付け用_（仮）OAVｼﾘｰｽﾞ引出つき(ﾌﾞﾗｳﾝ)_０７値上価格表 (2)" xfId="2438"/>
    <cellStyle name="_貼り付け用_（仮）OAVｼﾘｰｽﾞ引出つき(ﾌﾞﾗｳﾝ)_０７値上価格表 (2)_■月別付加額グラフ" xfId="2439"/>
    <cellStyle name="_貼り付け用_（仮）OAVｼﾘｰｽﾞ引出つき(ﾌﾞﾗｳﾝ)_０７値上価格表 (2)_■月別付加額グラフ_●全体企画会議資料（事業部全体）" xfId="2440"/>
    <cellStyle name="_貼り付け用_（仮）OAVｼﾘｰｽﾞ引出つき(ﾌﾞﾗｳﾝ)_０７値上価格表 (2)_●全体企画会議資料（事業部全体）" xfId="683"/>
    <cellStyle name="_貼り付け用_（仮）OAVｼﾘｰｽﾞ引出つき(ﾌﾞﾗｳﾝ)_1007【大口用】コーナン波板導入提案価格一覧" xfId="1641"/>
    <cellStyle name="_貼り付け用_（仮）OAVｼﾘｰｽﾞ引出つき(ﾌﾞﾗｳﾝ)_1007【大口用】コーナン波板導入提案価格一覧_【ｺｰﾅﾝ】返品明細" xfId="1429"/>
    <cellStyle name="_貼り付け用_（仮）OAVｼﾘｰｽﾞ引出つき(ﾌﾞﾗｳﾝ)_1007【大口用】コーナン波板導入提案価格一覧_【ｺｰﾅﾝ】返品明細_2009事業計画（資材）" xfId="2441"/>
    <cellStyle name="_貼り付け用_（仮）OAVｼﾘｰｽﾞ引出つき(ﾌﾞﾗｳﾝ)_1007【大口用】コーナン波板導入提案価格一覧_2009事業計画（資材）" xfId="2444"/>
    <cellStyle name="_貼り付け用_（仮）OAVｼﾘｰｽﾞ引出つき(ﾌﾞﾗｳﾝ)_2007年下期重点新商品ペット" xfId="1222"/>
    <cellStyle name="_貼り付け用_（仮）OAVｼﾘｰｽﾞ引出つき(ﾌﾞﾗｳﾝ)_2007年下期重点新商品ペット_■月別付加額グラフ" xfId="2445"/>
    <cellStyle name="_貼り付け用_（仮）OAVｼﾘｰｽﾞ引出つき(ﾌﾞﾗｳﾝ)_2007年下期重点新商品ペット_■月別付加額グラフ_●全体企画会議資料（事業部全体）" xfId="2446"/>
    <cellStyle name="_貼り付け用_（仮）OAVｼﾘｰｽﾞ引出つき(ﾌﾞﾗｳﾝ)_2007年下期重点新商品ペット_●全体企画会議資料（事業部全体）" xfId="1771"/>
    <cellStyle name="_貼り付け用_（仮）OAVｼﾘｰｽﾞ引出つき(ﾌﾞﾗｳﾝ)_2007年下期重点新商品リスト" xfId="2447"/>
    <cellStyle name="_貼り付け用_（仮）OAVｼﾘｰｽﾞ引出つき(ﾌﾞﾗｳﾝ)_2007年下期重点新商品リスト_■月別付加額グラフ" xfId="2449"/>
    <cellStyle name="_貼り付け用_（仮）OAVｼﾘｰｽﾞ引出つき(ﾌﾞﾗｳﾝ)_2007年下期重点新商品リスト_■月別付加額グラフ_●全体企画会議資料（事業部全体）" xfId="2450"/>
    <cellStyle name="_貼り付け用_（仮）OAVｼﾘｰｽﾞ引出つき(ﾌﾞﾗｳﾝ)_2007年下期重点新商品リスト_●全体企画会議資料（事業部全体）" xfId="1140"/>
    <cellStyle name="_貼り付け用_（仮）OAVｼﾘｰｽﾞ引出つき(ﾌﾞﾗｳﾝ)_2007年下期重点新商品リストハード" xfId="130"/>
    <cellStyle name="_貼り付け用_（仮）OAVｼﾘｰｽﾞ引出つき(ﾌﾞﾗｳﾝ)_2007年下期重点新商品リストハード_■月別付加額グラフ" xfId="2451"/>
    <cellStyle name="_貼り付け用_（仮）OAVｼﾘｰｽﾞ引出つき(ﾌﾞﾗｳﾝ)_2007年下期重点新商品リストハード_■月別付加額グラフ_●全体企画会議資料（事業部全体）" xfId="626"/>
    <cellStyle name="_貼り付け用_（仮）OAVｼﾘｰｽﾞ引出つき(ﾌﾞﾗｳﾝ)_2007年下期重点新商品リストハード_●全体企画会議資料（事業部全体）" xfId="2453"/>
    <cellStyle name="_貼り付け用_（仮）OAVｼﾘｰｽﾞ引出つき(ﾌﾞﾗｳﾝ)_2009事業計画（資材）" xfId="2454"/>
    <cellStyle name="_貼り付け用_（仮）OAVｼﾘｰｽﾞ引出つき(ﾌﾞﾗｳﾝ)_さよならﾌﾞﾗｳﾝ管TVﾗｯｸ企画書" xfId="82"/>
    <cellStyle name="_貼り付け用_（仮）OAVｼﾘｰｽﾞ引出つき(ﾌﾞﾗｳﾝ)_さよならﾌﾞﾗｳﾝ管TVﾗｯｸ企画書_(正）TOFｼﾘｰｽﾞ商品詳細③" xfId="2455"/>
    <cellStyle name="_貼り付け用_（仮）OAVｼﾘｰｽﾞ引出つき(ﾌﾞﾗｳﾝ)_ホーム2007年下期重点新商品リスト" xfId="1191"/>
    <cellStyle name="_貼り付け用_（仮）OAVｼﾘｰｽﾞ引出つき(ﾌﾞﾗｳﾝ)_ホーム2007年下期重点新商品リスト_■月別付加額グラフ" xfId="2457"/>
    <cellStyle name="_貼り付け用_（仮）OAVｼﾘｰｽﾞ引出つき(ﾌﾞﾗｳﾝ)_ホーム2007年下期重点新商品リスト_■月別付加額グラフ_●全体企画会議資料（事業部全体）" xfId="2039"/>
    <cellStyle name="_貼り付け用_（仮）OAVｼﾘｰｽﾞ引出つき(ﾌﾞﾗｳﾝ)_ホーム2007年下期重点新商品リスト_●全体企画会議資料（事業部全体）" xfId="2458"/>
    <cellStyle name="_貼り付け用_（仮）OAVｼﾘｰｽﾞ引出つき(ﾌﾞﾗｳﾝ)_営業向けレター" xfId="268"/>
    <cellStyle name="_貼り付け用_（仮）OAVｼﾘｰｽﾞ引出つき(ﾌﾞﾗｳﾝ)_営業向けレター_■月別付加額グラフ" xfId="2461"/>
    <cellStyle name="_貼り付け用_（仮）OAVｼﾘｰｽﾞ引出つき(ﾌﾞﾗｳﾝ)_営業向けレター_■月別付加額グラフ_●全体企画会議資料（事業部全体）" xfId="2462"/>
    <cellStyle name="_貼り付け用_（仮）OAVｼﾘｰｽﾞ引出つき(ﾌﾞﾗｳﾝ)_営業向けレター_●全体企画会議資料（事業部全体）" xfId="395"/>
    <cellStyle name="_貼り付け用_（仮）OAVｼﾘｰｽﾞ引出つき(ﾌﾞﾗｳﾝ)_亀鶴依頼押入れ" xfId="2463"/>
    <cellStyle name="_貼り付け用_（仮）OAVｼﾘｰｽﾞ引出つき(ﾌﾞﾗｳﾝ)_軽量ｶﾗｰ提案" xfId="2465"/>
    <cellStyle name="_貼り付け用_（仮）OAVｼﾘｰｽﾞ引出つき(ﾌﾞﾗｳﾝ)_軽量ｶﾗｰ提案_【ｺｰﾅﾝ】返品明細" xfId="2468"/>
    <cellStyle name="_貼り付け用_（仮）OAVｼﾘｰｽﾞ引出つき(ﾌﾞﾗｳﾝ)_軽量ｶﾗｰ提案_【ｺｰﾅﾝ】返品明細_2009事業計画（資材）" xfId="477"/>
    <cellStyle name="_貼り付け用_（仮）OAVｼﾘｰｽﾞ引出つき(ﾌﾞﾗｳﾝ)_軽量ｶﾗｰ提案_1007【大口用】コーナン波板導入提案価格一覧" xfId="2470"/>
    <cellStyle name="_貼り付け用_（仮）OAVｼﾘｰｽﾞ引出つき(ﾌﾞﾗｳﾝ)_軽量ｶﾗｰ提案_1007【大口用】コーナン波板導入提案価格一覧_【ｺｰﾅﾝ】返品明細" xfId="1324"/>
    <cellStyle name="_貼り付け用_（仮）OAVｼﾘｰｽﾞ引出つき(ﾌﾞﾗｳﾝ)_軽量ｶﾗｰ提案_1007【大口用】コーナン波板導入提案価格一覧_【ｺｰﾅﾝ】返品明細_2009事業計画（資材）" xfId="1449"/>
    <cellStyle name="_貼り付け用_（仮）OAVｼﾘｰｽﾞ引出つき(ﾌﾞﾗｳﾝ)_軽量ｶﾗｰ提案_1007【大口用】コーナン波板導入提案価格一覧_2009事業計画（資材）" xfId="2471"/>
    <cellStyle name="_貼り付け用_（仮）OAVｼﾘｰｽﾞ引出つき(ﾌﾞﾗｳﾝ)_軽量ｶﾗｰ提案_2009事業計画（資材）" xfId="2169"/>
    <cellStyle name="_貼り付け用_（仮）OAVｼﾘｰｽﾞ引出つき(ﾌﾞﾗｳﾝ)_収納・2007年下期重点新商品リスト" xfId="2051"/>
    <cellStyle name="_貼り付け用_（仮）OAVｼﾘｰｽﾞ引出つき(ﾌﾞﾗｳﾝ)_収納・2007年下期重点新商品リスト_■月別付加額グラフ" xfId="2053"/>
    <cellStyle name="_貼り付け用_（仮）OAVｼﾘｰｽﾞ引出つき(ﾌﾞﾗｳﾝ)_収納・2007年下期重点新商品リスト_■月別付加額グラフ_●全体企画会議資料（事業部全体）" xfId="2056"/>
    <cellStyle name="_貼り付け用_（仮）OAVｼﾘｰｽﾞ引出つき(ﾌﾞﾗｳﾝ)_収納・2007年下期重点新商品リスト_●全体企画会議資料（事業部全体）" xfId="2058"/>
    <cellStyle name="_貼り付け用_（仮）OAVｼﾘｰｽﾞ引出つき(ﾌﾞﾗｳﾝ)_島忠" xfId="274"/>
    <cellStyle name="_貼り付け用_（仮）OAVｼﾘｰｽﾞ引出つき(ﾌﾞﾗｳﾝ)_島忠_【ｺｰﾅﾝ】返品明細" xfId="383"/>
    <cellStyle name="_貼り付け用_（仮）OAVｼﾘｰｽﾞ引出つき(ﾌﾞﾗｳﾝ)_島忠_【ｺｰﾅﾝ】返品明細_2009事業計画（資材）" xfId="402"/>
    <cellStyle name="_貼り付け用_（仮）OAVｼﾘｰｽﾞ引出つき(ﾌﾞﾗｳﾝ)_島忠_1007【大口用】コーナン波板導入提案価格一覧" xfId="2469"/>
    <cellStyle name="_貼り付け用_（仮）OAVｼﾘｰｽﾞ引出つき(ﾌﾞﾗｳﾝ)_島忠_1007【大口用】コーナン波板導入提案価格一覧_【ｺｰﾅﾝ】返品明細" xfId="2472"/>
    <cellStyle name="_貼り付け用_（仮）OAVｼﾘｰｽﾞ引出つき(ﾌﾞﾗｳﾝ)_島忠_1007【大口用】コーナン波板導入提案価格一覧_【ｺｰﾅﾝ】返品明細_2009事業計画（資材）" xfId="2473"/>
    <cellStyle name="_貼り付け用_（仮）OAVｼﾘｰｽﾞ引出つき(ﾌﾞﾗｳﾝ)_島忠_1007【大口用】コーナン波板導入提案価格一覧_2009事業計画（資材）" xfId="478"/>
    <cellStyle name="_貼り付け用_（仮）OAVｼﾘｰｽﾞ引出つき(ﾌﾞﾗｳﾝ)_島忠_2009事業計画（資材）" xfId="1100"/>
    <cellStyle name="_貼り付け用_（仮）OAVﾎﾞｰﾄﾞ" xfId="2474"/>
    <cellStyle name="_貼り付け用_（仮）OAVﾎﾞｰﾄﾞ_（原本）幹部研修会発表用" xfId="2475"/>
    <cellStyle name="_貼り付け用_（仮）OAVﾎﾞｰﾄﾞ_(正）TOFｼﾘｰｽﾞ商品詳細③" xfId="2476"/>
    <cellStyle name="_貼り付け用_（仮）OAVﾎﾞｰﾄﾞ_【ｺｰﾅﾝ】軽量" xfId="1436"/>
    <cellStyle name="_貼り付け用_（仮）OAVﾎﾞｰﾄﾞ_【ｺｰﾅﾝ】軽量_【ｺｰﾅﾝ】返品明細" xfId="2477"/>
    <cellStyle name="_貼り付け用_（仮）OAVﾎﾞｰﾄﾞ_【ｺｰﾅﾝ】軽量_【ｺｰﾅﾝ】返品明細_2009事業計画（資材）" xfId="2478"/>
    <cellStyle name="_貼り付け用_（仮）OAVﾎﾞｰﾄﾞ_【ｺｰﾅﾝ】軽量_1007【大口用】コーナン波板導入提案価格一覧" xfId="553"/>
    <cellStyle name="_貼り付け用_（仮）OAVﾎﾞｰﾄﾞ_【ｺｰﾅﾝ】軽量_1007【大口用】コーナン波板導入提案価格一覧_【ｺｰﾅﾝ】返品明細" xfId="2479"/>
    <cellStyle name="_貼り付け用_（仮）OAVﾎﾞｰﾄﾞ_【ｺｰﾅﾝ】軽量_1007【大口用】コーナン波板導入提案価格一覧_【ｺｰﾅﾝ】返品明細_2009事業計画（資材）" xfId="1093"/>
    <cellStyle name="_貼り付け用_（仮）OAVﾎﾞｰﾄﾞ_【ｺｰﾅﾝ】軽量_1007【大口用】コーナン波板導入提案価格一覧_2009事業計画（資材）" xfId="2480"/>
    <cellStyle name="_貼り付け用_（仮）OAVﾎﾞｰﾄﾞ_【ｺｰﾅﾝ】軽量_2009事業計画（資材）" xfId="2481"/>
    <cellStyle name="_貼り付け用_（仮）OAVﾎﾞｰﾄﾞ_【ｺｰﾅﾝ】返品明細" xfId="2482"/>
    <cellStyle name="_貼り付け用_（仮）OAVﾎﾞｰﾄﾞ_【ｺｰﾅﾝ】返品明細_2009事業計画（資材）" xfId="2483"/>
    <cellStyle name="_貼り付け用_（仮）OAVﾎﾞｰﾄﾞ_【最終】ｼﾞｮｲ波板提案資料" xfId="2484"/>
    <cellStyle name="_貼り付け用_（仮）OAVﾎﾞｰﾄﾞ_【超重要】波板商談資料" xfId="2485"/>
    <cellStyle name="_貼り付け用_（仮）OAVﾎﾞｰﾄﾞ_【超重要】波板商談資料_【ｺｰﾅﾝ】返品明細" xfId="2487"/>
    <cellStyle name="_貼り付け用_（仮）OAVﾎﾞｰﾄﾞ_【超重要】波板商談資料_【ｺｰﾅﾝ】返品明細_2009事業計画（資材）" xfId="1618"/>
    <cellStyle name="_貼り付け用_（仮）OAVﾎﾞｰﾄﾞ_【超重要】波板商談資料_【最終】ｼﾞｮｲ波板提案資料" xfId="2488"/>
    <cellStyle name="_貼り付け用_（仮）OAVﾎﾞｰﾄﾞ_【超重要】波板商談資料_【副社長】コーナン価格" xfId="2489"/>
    <cellStyle name="_貼り付け用_（仮）OAVﾎﾞｰﾄﾞ_【超重要】波板商談資料_【副社長】コーナン価格_【ｺｰﾅﾝ】返品明細" xfId="2491"/>
    <cellStyle name="_貼り付け用_（仮）OAVﾎﾞｰﾄﾞ_【超重要】波板商談資料_【副社長】コーナン価格_【ｺｰﾅﾝ】返品明細_2009事業計画（資材）" xfId="2492"/>
    <cellStyle name="_貼り付け用_（仮）OAVﾎﾞｰﾄﾞ_【超重要】波板商談資料_【副社長】コーナン価格_2009事業計画（資材）" xfId="2153"/>
    <cellStyle name="_貼り付け用_（仮）OAVﾎﾞｰﾄﾞ_【超重要】波板商談資料_1007【大口用】コーナン波板導入提案価格一覧" xfId="2494"/>
    <cellStyle name="_貼り付け用_（仮）OAVﾎﾞｰﾄﾞ_【超重要】波板商談資料_1007【大口用】コーナン波板導入提案価格一覧_【ｺｰﾅﾝ】返品明細" xfId="2495"/>
    <cellStyle name="_貼り付け用_（仮）OAVﾎﾞｰﾄﾞ_【超重要】波板商談資料_1007【大口用】コーナン波板導入提案価格一覧_【ｺｰﾅﾝ】返品明細_2009事業計画（資材）" xfId="2496"/>
    <cellStyle name="_貼り付け用_（仮）OAVﾎﾞｰﾄﾞ_【超重要】波板商談資料_1007【大口用】コーナン波板導入提案価格一覧_2009事業計画（資材）" xfId="2498"/>
    <cellStyle name="_貼り付け用_（仮）OAVﾎﾞｰﾄﾞ_【超重要】波板商談資料_2009事業計画（資材）" xfId="1716"/>
    <cellStyle name="_貼り付け用_（仮）OAVﾎﾞｰﾄﾞ_【超重要】波板商談資料_軽量ｶﾗｰ提案" xfId="2499"/>
    <cellStyle name="_貼り付け用_（仮）OAVﾎﾞｰﾄﾞ_【超重要】波板商談資料_軽量ｶﾗｰ提案_【ｺｰﾅﾝ】返品明細" xfId="2501"/>
    <cellStyle name="_貼り付け用_（仮）OAVﾎﾞｰﾄﾞ_【超重要】波板商談資料_軽量ｶﾗｰ提案_【ｺｰﾅﾝ】返品明細_2009事業計画（資材）" xfId="2502"/>
    <cellStyle name="_貼り付け用_（仮）OAVﾎﾞｰﾄﾞ_【超重要】波板商談資料_軽量ｶﾗｰ提案_1007【大口用】コーナン波板導入提案価格一覧" xfId="1525"/>
    <cellStyle name="_貼り付け用_（仮）OAVﾎﾞｰﾄﾞ_【超重要】波板商談資料_軽量ｶﾗｰ提案_1007【大口用】コーナン波板導入提案価格一覧_【ｺｰﾅﾝ】返品明細" xfId="2503"/>
    <cellStyle name="_貼り付け用_（仮）OAVﾎﾞｰﾄﾞ_【超重要】波板商談資料_軽量ｶﾗｰ提案_1007【大口用】コーナン波板導入提案価格一覧_【ｺｰﾅﾝ】返品明細_2009事業計画（資材）" xfId="28"/>
    <cellStyle name="_貼り付け用_（仮）OAVﾎﾞｰﾄﾞ_【超重要】波板商談資料_軽量ｶﾗｰ提案_1007【大口用】コーナン波板導入提案価格一覧_2009事業計画（資材）" xfId="2506"/>
    <cellStyle name="_貼り付け用_（仮）OAVﾎﾞｰﾄﾞ_【超重要】波板商談資料_軽量ｶﾗｰ提案_2009事業計画（資材）" xfId="2508"/>
    <cellStyle name="_貼り付け用_（仮）OAVﾎﾞｰﾄﾞ_【超重要】波板商談資料_島忠" xfId="1374"/>
    <cellStyle name="_貼り付け用_（仮）OAVﾎﾞｰﾄﾞ_【超重要】波板商談資料_島忠_【ｺｰﾅﾝ】返品明細" xfId="169"/>
    <cellStyle name="_貼り付け用_（仮）OAVﾎﾞｰﾄﾞ_【超重要】波板商談資料_島忠_【ｺｰﾅﾝ】返品明細_2009事業計画（資材）" xfId="2509"/>
    <cellStyle name="_貼り付け用_（仮）OAVﾎﾞｰﾄﾞ_【超重要】波板商談資料_島忠_1007【大口用】コーナン波板導入提案価格一覧" xfId="2510"/>
    <cellStyle name="_貼り付け用_（仮）OAVﾎﾞｰﾄﾞ_【超重要】波板商談資料_島忠_1007【大口用】コーナン波板導入提案価格一覧_【ｺｰﾅﾝ】返品明細" xfId="2511"/>
    <cellStyle name="_貼り付け用_（仮）OAVﾎﾞｰﾄﾞ_【超重要】波板商談資料_島忠_1007【大口用】コーナン波板導入提案価格一覧_【ｺｰﾅﾝ】返品明細_2009事業計画（資材）" xfId="2513"/>
    <cellStyle name="_貼り付け用_（仮）OAVﾎﾞｰﾄﾞ_【超重要】波板商談資料_島忠_1007【大口用】コーナン波板導入提案価格一覧_2009事業計画（資材）" xfId="2514"/>
    <cellStyle name="_貼り付け用_（仮）OAVﾎﾞｰﾄﾞ_【超重要】波板商談資料_島忠_2009事業計画（資材）" xfId="2515"/>
    <cellStyle name="_貼り付け用_（仮）OAVﾎﾞｰﾄﾞ_【副社長】コーナン価格" xfId="2517"/>
    <cellStyle name="_貼り付け用_（仮）OAVﾎﾞｰﾄﾞ_【副社長】コーナン価格_【ｺｰﾅﾝ】返品明細" xfId="2519"/>
    <cellStyle name="_貼り付け用_（仮）OAVﾎﾞｰﾄﾞ_【副社長】コーナン価格_【ｺｰﾅﾝ】返品明細_2009事業計画（資材）" xfId="1396"/>
    <cellStyle name="_貼り付け用_（仮）OAVﾎﾞｰﾄﾞ_【副社長】コーナン価格_2009事業計画（資材）" xfId="2520"/>
    <cellStyle name="_貼り付け用_（仮）OAVﾎﾞｰﾄﾞ_■月別付加額グラフ" xfId="2522"/>
    <cellStyle name="_貼り付け用_（仮）OAVﾎﾞｰﾄﾞ_■月別付加額グラフ_●全体企画会議資料（事業部全体）" xfId="1071"/>
    <cellStyle name="_貼り付け用_（仮）OAVﾎﾞｰﾄﾞ_●全体企画会議資料（事業部全体）" xfId="2523"/>
    <cellStyle name="_貼り付け用_（仮）OAVﾎﾞｰﾄﾞ_０７値上価格表 (2)" xfId="2524"/>
    <cellStyle name="_貼り付け用_（仮）OAVﾎﾞｰﾄﾞ_０７値上価格表 (2)_■月別付加額グラフ" xfId="2525"/>
    <cellStyle name="_貼り付け用_（仮）OAVﾎﾞｰﾄﾞ_０７値上価格表 (2)_■月別付加額グラフ_●全体企画会議資料（事業部全体）" xfId="2527"/>
    <cellStyle name="_貼り付け用_（仮）OAVﾎﾞｰﾄﾞ_０７値上価格表 (2)_●全体企画会議資料（事業部全体）" xfId="2528"/>
    <cellStyle name="_貼り付け用_（仮）OAVﾎﾞｰﾄﾞ_1007【大口用】コーナン波板導入提案価格一覧" xfId="241"/>
    <cellStyle name="_貼り付け用_（仮）OAVﾎﾞｰﾄﾞ_1007【大口用】コーナン波板導入提案価格一覧_【ｺｰﾅﾝ】返品明細" xfId="243"/>
    <cellStyle name="_貼り付け用_（仮）OAVﾎﾞｰﾄﾞ_1007【大口用】コーナン波板導入提案価格一覧_【ｺｰﾅﾝ】返品明細_2009事業計画（資材）" xfId="245"/>
    <cellStyle name="_貼り付け用_（仮）OAVﾎﾞｰﾄﾞ_1007【大口用】コーナン波板導入提案価格一覧_2009事業計画（資材）" xfId="251"/>
    <cellStyle name="_貼り付け用_（仮）OAVﾎﾞｰﾄﾞ_2007年下期重点新商品ペット" xfId="2529"/>
    <cellStyle name="_貼り付け用_（仮）OAVﾎﾞｰﾄﾞ_2007年下期重点新商品ペット_■月別付加額グラフ" xfId="748"/>
    <cellStyle name="_貼り付け用_（仮）OAVﾎﾞｰﾄﾞ_2007年下期重点新商品ペット_■月別付加額グラフ_●全体企画会議資料（事業部全体）" xfId="1917"/>
    <cellStyle name="_貼り付け用_（仮）OAVﾎﾞｰﾄﾞ_2007年下期重点新商品ペット_●全体企画会議資料（事業部全体）" xfId="2530"/>
    <cellStyle name="_貼り付け用_（仮）OAVﾎﾞｰﾄﾞ_2007年下期重点新商品リスト" xfId="2096"/>
    <cellStyle name="_貼り付け用_（仮）OAVﾎﾞｰﾄﾞ_2007年下期重点新商品リスト_■月別付加額グラフ" xfId="2163"/>
    <cellStyle name="_貼り付け用_（仮）OAVﾎﾞｰﾄﾞ_2007年下期重点新商品リスト_■月別付加額グラフ_●全体企画会議資料（事業部全体）" xfId="760"/>
    <cellStyle name="_貼り付け用_（仮）OAVﾎﾞｰﾄﾞ_2007年下期重点新商品リスト_●全体企画会議資料（事業部全体）" xfId="1238"/>
    <cellStyle name="_貼り付け用_（仮）OAVﾎﾞｰﾄﾞ_2007年下期重点新商品リストハード" xfId="2531"/>
    <cellStyle name="_貼り付け用_（仮）OAVﾎﾞｰﾄﾞ_2007年下期重点新商品リストハード_■月別付加額グラフ" xfId="2532"/>
    <cellStyle name="_貼り付け用_（仮）OAVﾎﾞｰﾄﾞ_2007年下期重点新商品リストハード_■月別付加額グラフ_●全体企画会議資料（事業部全体）" xfId="2536"/>
    <cellStyle name="_貼り付け用_（仮）OAVﾎﾞｰﾄﾞ_2007年下期重点新商品リストハード_●全体企画会議資料（事業部全体）" xfId="2537"/>
    <cellStyle name="_貼り付け用_（仮）OAVﾎﾞｰﾄﾞ_2009事業計画（資材）" xfId="2538"/>
    <cellStyle name="_貼り付け用_（仮）OAVﾎﾞｰﾄﾞ_OAVｼﾘｰｽﾞ引出つき(ﾌﾞﾗｳﾝ)" xfId="2541"/>
    <cellStyle name="_貼り付け用_（仮）OAVﾎﾞｰﾄﾞ_OAVｼﾘｰｽﾞ引出つき(ﾌﾞﾗｳﾝ)_(正）TOFｼﾘｰｽﾞ商品詳細③" xfId="2543"/>
    <cellStyle name="_貼り付け用_（仮）OAVﾎﾞｰﾄﾞ_さよならﾌﾞﾗｳﾝ管TVﾗｯｸ企画書" xfId="2141"/>
    <cellStyle name="_貼り付け用_（仮）OAVﾎﾞｰﾄﾞ_さよならﾌﾞﾗｳﾝ管TVﾗｯｸ企画書_(正）TOFｼﾘｰｽﾞ商品詳細③" xfId="2544"/>
    <cellStyle name="_貼り付け用_（仮）OAVﾎﾞｰﾄﾞ_ホーム2007年下期重点新商品リスト" xfId="1649"/>
    <cellStyle name="_貼り付け用_（仮）OAVﾎﾞｰﾄﾞ_ホーム2007年下期重点新商品リスト_■月別付加額グラフ" xfId="1802"/>
    <cellStyle name="_貼り付け用_（仮）OAVﾎﾞｰﾄﾞ_ホーム2007年下期重点新商品リスト_■月別付加額グラフ_●全体企画会議資料（事業部全体）" xfId="597"/>
    <cellStyle name="_貼り付け用_（仮）OAVﾎﾞｰﾄﾞ_ホーム2007年下期重点新商品リスト_●全体企画会議資料（事業部全体）" xfId="1652"/>
    <cellStyle name="_貼り付け用_（仮）OAVﾎﾞｰﾄﾞ_営業向けレター" xfId="2545"/>
    <cellStyle name="_貼り付け用_（仮）OAVﾎﾞｰﾄﾞ_営業向けレター_■月別付加額グラフ" xfId="2293"/>
    <cellStyle name="_貼り付け用_（仮）OAVﾎﾞｰﾄﾞ_営業向けレター_■月別付加額グラフ_●全体企画会議資料（事業部全体）" xfId="1920"/>
    <cellStyle name="_貼り付け用_（仮）OAVﾎﾞｰﾄﾞ_営業向けレター_●全体企画会議資料（事業部全体）" xfId="2546"/>
    <cellStyle name="_貼り付け用_（仮）OAVﾎﾞｰﾄﾞ_亀鶴依頼押入れ" xfId="2547"/>
    <cellStyle name="_貼り付け用_（仮）OAVﾎﾞｰﾄﾞ_軽量ｶﾗｰ提案" xfId="2548"/>
    <cellStyle name="_貼り付け用_（仮）OAVﾎﾞｰﾄﾞ_軽量ｶﾗｰ提案_【ｺｰﾅﾝ】返品明細" xfId="2550"/>
    <cellStyle name="_貼り付け用_（仮）OAVﾎﾞｰﾄﾞ_軽量ｶﾗｰ提案_【ｺｰﾅﾝ】返品明細_2009事業計画（資材）" xfId="2229"/>
    <cellStyle name="_貼り付け用_（仮）OAVﾎﾞｰﾄﾞ_軽量ｶﾗｰ提案_1007【大口用】コーナン波板導入提案価格一覧" xfId="1503"/>
    <cellStyle name="_貼り付け用_（仮）OAVﾎﾞｰﾄﾞ_軽量ｶﾗｰ提案_1007【大口用】コーナン波板導入提案価格一覧_【ｺｰﾅﾝ】返品明細" xfId="2553"/>
    <cellStyle name="_貼り付け用_（仮）OAVﾎﾞｰﾄﾞ_軽量ｶﾗｰ提案_1007【大口用】コーナン波板導入提案価格一覧_【ｺｰﾅﾝ】返品明細_2009事業計画（資材）" xfId="2555"/>
    <cellStyle name="_貼り付け用_（仮）OAVﾎﾞｰﾄﾞ_軽量ｶﾗｰ提案_1007【大口用】コーナン波板導入提案価格一覧_2009事業計画（資材）" xfId="282"/>
    <cellStyle name="_貼り付け用_（仮）OAVﾎﾞｰﾄﾞ_軽量ｶﾗｰ提案_2009事業計画（資材）" xfId="2556"/>
    <cellStyle name="_貼り付け用_（仮）OAVﾎﾞｰﾄﾞ_収納・2007年下期重点新商品リスト" xfId="90"/>
    <cellStyle name="_貼り付け用_（仮）OAVﾎﾞｰﾄﾞ_収納・2007年下期重点新商品リスト_■月別付加額グラフ" xfId="2456"/>
    <cellStyle name="_貼り付け用_（仮）OAVﾎﾞｰﾄﾞ_収納・2007年下期重点新商品リスト_■月別付加額グラフ_●全体企画会議資料（事業部全体）" xfId="2557"/>
    <cellStyle name="_貼り付け用_（仮）OAVﾎﾞｰﾄﾞ_収納・2007年下期重点新商品リスト_●全体企画会議資料（事業部全体）" xfId="2558"/>
    <cellStyle name="_貼り付け用_（仮）OAVﾎﾞｰﾄﾞ_島忠" xfId="2559"/>
    <cellStyle name="_貼り付け用_（仮）OAVﾎﾞｰﾄﾞ_島忠_【ｺｰﾅﾝ】返品明細" xfId="2306"/>
    <cellStyle name="_貼り付け用_（仮）OAVﾎﾞｰﾄﾞ_島忠_【ｺｰﾅﾝ】返品明細_2009事業計画（資材）" xfId="616"/>
    <cellStyle name="_貼り付け用_（仮）OAVﾎﾞｰﾄﾞ_島忠_1007【大口用】コーナン波板導入提案価格一覧" xfId="2560"/>
    <cellStyle name="_貼り付け用_（仮）OAVﾎﾞｰﾄﾞ_島忠_1007【大口用】コーナン波板導入提案価格一覧_【ｺｰﾅﾝ】返品明細" xfId="2562"/>
    <cellStyle name="_貼り付け用_（仮）OAVﾎﾞｰﾄﾞ_島忠_1007【大口用】コーナン波板導入提案価格一覧_【ｺｰﾅﾝ】返品明細_2009事業計画（資材）" xfId="1251"/>
    <cellStyle name="_貼り付け用_（仮）OAVﾎﾞｰﾄﾞ_島忠_1007【大口用】コーナン波板導入提案価格一覧_2009事業計画（資材）" xfId="1322"/>
    <cellStyle name="_貼り付け用_（仮）OAVﾎﾞｰﾄﾞ_島忠_2009事業計画（資材）" xfId="1083"/>
    <cellStyle name="_貼り付け用_(仮)RGﾁｪｽﾄ商品詳細" xfId="2563"/>
    <cellStyle name="_貼り付け用_（仮）新型RGｱﾌﾟﾛｰﾁﾚﾎﾟｰﾄ" xfId="2414"/>
    <cellStyle name="_貼り付け用_（原本）幹部研修会発表用" xfId="2564"/>
    <cellStyle name="_貼り付け用_（正）OAVｼﾘｰｽﾞ" xfId="2565"/>
    <cellStyle name="_貼り付け用_（正）OAVｼﾘｰｽﾞ_（原本）幹部研修会発表用" xfId="495"/>
    <cellStyle name="_貼り付け用_（正）OAVｼﾘｰｽﾞ_(正）TOFｼﾘｰｽﾞ商品詳細③" xfId="2566"/>
    <cellStyle name="_貼り付け用_（正）OAVｼﾘｰｽﾞ_【ｺｰﾅﾝ】軽量" xfId="1826"/>
    <cellStyle name="_貼り付け用_（正）OAVｼﾘｰｽﾞ_【ｺｰﾅﾝ】軽量_【ｺｰﾅﾝ】返品明細" xfId="790"/>
    <cellStyle name="_貼り付け用_（正）OAVｼﾘｰｽﾞ_【ｺｰﾅﾝ】軽量_【ｺｰﾅﾝ】返品明細_2009事業計画（資材）" xfId="812"/>
    <cellStyle name="_貼り付け用_（正）OAVｼﾘｰｽﾞ_【ｺｰﾅﾝ】軽量_1007【大口用】コーナン波板導入提案価格一覧" xfId="2567"/>
    <cellStyle name="_貼り付け用_（正）OAVｼﾘｰｽﾞ_【ｺｰﾅﾝ】軽量_1007【大口用】コーナン波板導入提案価格一覧_【ｺｰﾅﾝ】返品明細" xfId="2568"/>
    <cellStyle name="_貼り付け用_（正）OAVｼﾘｰｽﾞ_【ｺｰﾅﾝ】軽量_1007【大口用】コーナン波板導入提案価格一覧_【ｺｰﾅﾝ】返品明細_2009事業計画（資材）" xfId="166"/>
    <cellStyle name="_貼り付け用_（正）OAVｼﾘｰｽﾞ_【ｺｰﾅﾝ】軽量_1007【大口用】コーナン波板導入提案価格一覧_2009事業計画（資材）" xfId="2569"/>
    <cellStyle name="_貼り付け用_（正）OAVｼﾘｰｽﾞ_【ｺｰﾅﾝ】軽量_2009事業計画（資材）" xfId="1828"/>
    <cellStyle name="_貼り付け用_（正）OAVｼﾘｰｽﾞ_【ｺｰﾅﾝ】返品明細" xfId="2571"/>
    <cellStyle name="_貼り付け用_（正）OAVｼﾘｰｽﾞ_【ｺｰﾅﾝ】返品明細_2009事業計画（資材）" xfId="2572"/>
    <cellStyle name="_貼り付け用_（正）OAVｼﾘｰｽﾞ_【最終】ｼﾞｮｲ波板提案資料" xfId="2573"/>
    <cellStyle name="_貼り付け用_（正）OAVｼﾘｰｽﾞ_【超重要】波板商談資料" xfId="1836"/>
    <cellStyle name="_貼り付け用_（正）OAVｼﾘｰｽﾞ_【超重要】波板商談資料_【ｺｰﾅﾝ】返品明細" xfId="1333"/>
    <cellStyle name="_貼り付け用_（正）OAVｼﾘｰｽﾞ_【超重要】波板商談資料_【ｺｰﾅﾝ】返品明細_2009事業計画（資材）" xfId="2574"/>
    <cellStyle name="_貼り付け用_（正）OAVｼﾘｰｽﾞ_【超重要】波板商談資料_【最終】ｼﾞｮｲ波板提案資料" xfId="2230"/>
    <cellStyle name="_貼り付け用_（正）OAVｼﾘｰｽﾞ_【超重要】波板商談資料_【副社長】コーナン価格" xfId="1357"/>
    <cellStyle name="_貼り付け用_（正）OAVｼﾘｰｽﾞ_【超重要】波板商談資料_【副社長】コーナン価格_【ｺｰﾅﾝ】返品明細" xfId="1856"/>
    <cellStyle name="_貼り付け用_（正）OAVｼﾘｰｽﾞ_【超重要】波板商談資料_【副社長】コーナン価格_【ｺｰﾅﾝ】返品明細_2009事業計画（資材）" xfId="2575"/>
    <cellStyle name="_貼り付け用_（正）OAVｼﾘｰｽﾞ_【超重要】波板商談資料_【副社長】コーナン価格_2009事業計画（資材）" xfId="2576"/>
    <cellStyle name="_貼り付け用_（正）OAVｼﾘｰｽﾞ_【超重要】波板商談資料_1007【大口用】コーナン波板導入提案価格一覧" xfId="2577"/>
    <cellStyle name="_貼り付け用_（正）OAVｼﾘｰｽﾞ_【超重要】波板商談資料_1007【大口用】コーナン波板導入提案価格一覧_【ｺｰﾅﾝ】返品明細" xfId="2578"/>
    <cellStyle name="_貼り付け用_（正）OAVｼﾘｰｽﾞ_【超重要】波板商談資料_1007【大口用】コーナン波板導入提案価格一覧_【ｺｰﾅﾝ】返品明細_2009事業計画（資材）" xfId="2580"/>
    <cellStyle name="_貼り付け用_（正）OAVｼﾘｰｽﾞ_【超重要】波板商談資料_1007【大口用】コーナン波板導入提案価格一覧_2009事業計画（資材）" xfId="2581"/>
    <cellStyle name="_貼り付け用_（正）OAVｼﾘｰｽﾞ_【超重要】波板商談資料_2009事業計画（資材）" xfId="2582"/>
    <cellStyle name="_貼り付け用_（正）OAVｼﾘｰｽﾞ_【超重要】波板商談資料_軽量ｶﾗｰ提案" xfId="2583"/>
    <cellStyle name="_貼り付け用_（正）OAVｼﾘｰｽﾞ_【超重要】波板商談資料_軽量ｶﾗｰ提案_【ｺｰﾅﾝ】返品明細" xfId="2585"/>
    <cellStyle name="_貼り付け用_（正）OAVｼﾘｰｽﾞ_【超重要】波板商談資料_軽量ｶﾗｰ提案_【ｺｰﾅﾝ】返品明細_2009事業計画（資材）" xfId="1370"/>
    <cellStyle name="_貼り付け用_（正）OAVｼﾘｰｽﾞ_【超重要】波板商談資料_軽量ｶﾗｰ提案_1007【大口用】コーナン波板導入提案価格一覧" xfId="2588"/>
    <cellStyle name="_貼り付け用_（正）OAVｼﾘｰｽﾞ_【超重要】波板商談資料_軽量ｶﾗｰ提案_1007【大口用】コーナン波板導入提案価格一覧_【ｺｰﾅﾝ】返品明細" xfId="2361"/>
    <cellStyle name="_貼り付け用_（正）OAVｼﾘｰｽﾞ_【超重要】波板商談資料_軽量ｶﾗｰ提案_1007【大口用】コーナン波板導入提案価格一覧_【ｺｰﾅﾝ】返品明細_2009事業計画（資材）" xfId="1659"/>
    <cellStyle name="_貼り付け用_（正）OAVｼﾘｰｽﾞ_【超重要】波板商談資料_軽量ｶﾗｰ提案_1007【大口用】コーナン波板導入提案価格一覧_2009事業計画（資材）" xfId="2589"/>
    <cellStyle name="_貼り付け用_（正）OAVｼﾘｰｽﾞ_【超重要】波板商談資料_軽量ｶﾗｰ提案_2009事業計画（資材）" xfId="1992"/>
    <cellStyle name="_貼り付け用_（正）OAVｼﾘｰｽﾞ_【超重要】波板商談資料_島忠" xfId="942"/>
    <cellStyle name="_貼り付け用_（正）OAVｼﾘｰｽﾞ_【超重要】波板商談資料_島忠_【ｺｰﾅﾝ】返品明細" xfId="951"/>
    <cellStyle name="_貼り付け用_（正）OAVｼﾘｰｽﾞ_【超重要】波板商談資料_島忠_【ｺｰﾅﾝ】返品明細_2009事業計画（資材）" xfId="2312"/>
    <cellStyle name="_貼り付け用_（正）OAVｼﾘｰｽﾞ_【超重要】波板商談資料_島忠_1007【大口用】コーナン波板導入提案価格一覧" xfId="2590"/>
    <cellStyle name="_貼り付け用_（正）OAVｼﾘｰｽﾞ_【超重要】波板商談資料_島忠_1007【大口用】コーナン波板導入提案価格一覧_【ｺｰﾅﾝ】返品明細" xfId="2591"/>
    <cellStyle name="_貼り付け用_（正）OAVｼﾘｰｽﾞ_【超重要】波板商談資料_島忠_1007【大口用】コーナン波板導入提案価格一覧_【ｺｰﾅﾝ】返品明細_2009事業計画（資材）" xfId="2592"/>
    <cellStyle name="_貼り付け用_（正）OAVｼﾘｰｽﾞ_【超重要】波板商談資料_島忠_1007【大口用】コーナン波板導入提案価格一覧_2009事業計画（資材）" xfId="2593"/>
    <cellStyle name="_貼り付け用_（正）OAVｼﾘｰｽﾞ_【超重要】波板商談資料_島忠_2009事業計画（資材）" xfId="2594"/>
    <cellStyle name="_貼り付け用_（正）OAVｼﾘｰｽﾞ_【副社長】コーナン価格" xfId="2595"/>
    <cellStyle name="_貼り付け用_（正）OAVｼﾘｰｽﾞ_【副社長】コーナン価格_【ｺｰﾅﾝ】返品明細" xfId="416"/>
    <cellStyle name="_貼り付け用_（正）OAVｼﾘｰｽﾞ_【副社長】コーナン価格_【ｺｰﾅﾝ】返品明細_2009事業計画（資材）" xfId="2596"/>
    <cellStyle name="_貼り付け用_（正）OAVｼﾘｰｽﾞ_【副社長】コーナン価格_2009事業計画（資材）" xfId="1432"/>
    <cellStyle name="_貼り付け用_（正）OAVｼﾘｰｽﾞ_■月別付加額グラフ" xfId="841"/>
    <cellStyle name="_貼り付け用_（正）OAVｼﾘｰｽﾞ_■月別付加額グラフ_●全体企画会議資料（事業部全体）" xfId="1054"/>
    <cellStyle name="_貼り付け用_（正）OAVｼﾘｰｽﾞ_●全体企画会議資料（事業部全体）" xfId="2597"/>
    <cellStyle name="_貼り付け用_（正）OAVｼﾘｰｽﾞ_０７値上価格表 (2)" xfId="1585"/>
    <cellStyle name="_貼り付け用_（正）OAVｼﾘｰｽﾞ_０７値上価格表 (2)_■月別付加額グラフ" xfId="1860"/>
    <cellStyle name="_貼り付け用_（正）OAVｼﾘｰｽﾞ_０７値上価格表 (2)_■月別付加額グラフ_●全体企画会議資料（事業部全体）" xfId="1862"/>
    <cellStyle name="_貼り付け用_（正）OAVｼﾘｰｽﾞ_０７値上価格表 (2)_●全体企画会議資料（事業部全体）" xfId="1588"/>
    <cellStyle name="_貼り付け用_（正）OAVｼﾘｰｽﾞ_1007【大口用】コーナン波板導入提案価格一覧" xfId="2598"/>
    <cellStyle name="_貼り付け用_（正）OAVｼﾘｰｽﾞ_1007【大口用】コーナン波板導入提案価格一覧_【ｺｰﾅﾝ】返品明細" xfId="2600"/>
    <cellStyle name="_貼り付け用_（正）OAVｼﾘｰｽﾞ_1007【大口用】コーナン波板導入提案価格一覧_【ｺｰﾅﾝ】返品明細_2009事業計画（資材）" xfId="1755"/>
    <cellStyle name="_貼り付け用_（正）OAVｼﾘｰｽﾞ_1007【大口用】コーナン波板導入提案価格一覧_2009事業計画（資材）" xfId="2601"/>
    <cellStyle name="_貼り付け用_（正）OAVｼﾘｰｽﾞ_2007年下期重点新商品ペット" xfId="1129"/>
    <cellStyle name="_貼り付け用_（正）OAVｼﾘｰｽﾞ_2007年下期重点新商品ペット_■月別付加額グラフ" xfId="2602"/>
    <cellStyle name="_貼り付け用_（正）OAVｼﾘｰｽﾞ_2007年下期重点新商品ペット_■月別付加額グラフ_●全体企画会議資料（事業部全体）" xfId="2605"/>
    <cellStyle name="_貼り付け用_（正）OAVｼﾘｰｽﾞ_2007年下期重点新商品ペット_●全体企画会議資料（事業部全体）" xfId="2539"/>
    <cellStyle name="_貼り付け用_（正）OAVｼﾘｰｽﾞ_2007年下期重点新商品リスト" xfId="2607"/>
    <cellStyle name="_貼り付け用_（正）OAVｼﾘｰｽﾞ_2007年下期重点新商品リスト_■月別付加額グラフ" xfId="2608"/>
    <cellStyle name="_貼り付け用_（正）OAVｼﾘｰｽﾞ_2007年下期重点新商品リスト_■月別付加額グラフ_●全体企画会議資料（事業部全体）" xfId="2609"/>
    <cellStyle name="_貼り付け用_（正）OAVｼﾘｰｽﾞ_2007年下期重点新商品リスト_●全体企画会議資料（事業部全体）" xfId="2610"/>
    <cellStyle name="_貼り付け用_（正）OAVｼﾘｰｽﾞ_2007年下期重点新商品リストハード" xfId="2612"/>
    <cellStyle name="_貼り付け用_（正）OAVｼﾘｰｽﾞ_2007年下期重点新商品リストハード_■月別付加額グラフ" xfId="2613"/>
    <cellStyle name="_貼り付け用_（正）OAVｼﾘｰｽﾞ_2007年下期重点新商品リストハード_■月別付加額グラフ_●全体企画会議資料（事業部全体）" xfId="2614"/>
    <cellStyle name="_貼り付け用_（正）OAVｼﾘｰｽﾞ_2007年下期重点新商品リストハード_●全体企画会議資料（事業部全体）" xfId="2615"/>
    <cellStyle name="_貼り付け用_（正）OAVｼﾘｰｽﾞ_2009事業計画（資材）" xfId="1700"/>
    <cellStyle name="_貼り付け用_（正）OAVｼﾘｰｽﾞ_さよならﾌﾞﾗｳﾝ管TVﾗｯｸ企画書" xfId="2617"/>
    <cellStyle name="_貼り付け用_（正）OAVｼﾘｰｽﾞ_さよならﾌﾞﾗｳﾝ管TVﾗｯｸ企画書_(正）TOFｼﾘｰｽﾞ商品詳細③" xfId="2618"/>
    <cellStyle name="_貼り付け用_（正）OAVｼﾘｰｽﾞ_ホーム2007年下期重点新商品リスト" xfId="2620"/>
    <cellStyle name="_貼り付け用_（正）OAVｼﾘｰｽﾞ_ホーム2007年下期重点新商品リスト_■月別付加額グラフ" xfId="2059"/>
    <cellStyle name="_貼り付け用_（正）OAVｼﾘｰｽﾞ_ホーム2007年下期重点新商品リスト_■月別付加額グラフ_●全体企画会議資料（事業部全体）" xfId="2621"/>
    <cellStyle name="_貼り付け用_（正）OAVｼﾘｰｽﾞ_ホーム2007年下期重点新商品リスト_●全体企画会議資料（事業部全体）" xfId="1646"/>
    <cellStyle name="_貼り付け用_（正）OAVｼﾘｰｽﾞ_営業向けレター" xfId="1253"/>
    <cellStyle name="_貼り付け用_（正）OAVｼﾘｰｽﾞ_営業向けレター_■月別付加額グラフ" xfId="1898"/>
    <cellStyle name="_貼り付け用_（正）OAVｼﾘｰｽﾞ_営業向けレター_■月別付加額グラフ_●全体企画会議資料（事業部全体）" xfId="2623"/>
    <cellStyle name="_貼り付け用_（正）OAVｼﾘｰｽﾞ_営業向けレター_●全体企画会議資料（事業部全体）" xfId="2624"/>
    <cellStyle name="_貼り付け用_（正）OAVｼﾘｰｽﾞ_亀鶴依頼押入れ" xfId="2625"/>
    <cellStyle name="_貼り付け用_（正）OAVｼﾘｰｽﾞ_軽量ｶﾗｰ提案" xfId="2627"/>
    <cellStyle name="_貼り付け用_（正）OAVｼﾘｰｽﾞ_軽量ｶﾗｰ提案_【ｺｰﾅﾝ】返品明細" xfId="1065"/>
    <cellStyle name="_貼り付け用_（正）OAVｼﾘｰｽﾞ_軽量ｶﾗｰ提案_【ｺｰﾅﾝ】返品明細_2009事業計画（資材）" xfId="87"/>
    <cellStyle name="_貼り付け用_（正）OAVｼﾘｰｽﾞ_軽量ｶﾗｰ提案_1007【大口用】コーナン波板導入提案価格一覧" xfId="850"/>
    <cellStyle name="_貼り付け用_（正）OAVｼﾘｰｽﾞ_軽量ｶﾗｰ提案_1007【大口用】コーナン波板導入提案価格一覧_【ｺｰﾅﾝ】返品明細" xfId="2628"/>
    <cellStyle name="_貼り付け用_（正）OAVｼﾘｰｽﾞ_軽量ｶﾗｰ提案_1007【大口用】コーナン波板導入提案価格一覧_【ｺｰﾅﾝ】返品明細_2009事業計画（資材）" xfId="339"/>
    <cellStyle name="_貼り付け用_（正）OAVｼﾘｰｽﾞ_軽量ｶﾗｰ提案_1007【大口用】コーナン波板導入提案価格一覧_2009事業計画（資材）" xfId="1491"/>
    <cellStyle name="_貼り付け用_（正）OAVｼﾘｰｽﾞ_軽量ｶﾗｰ提案_2009事業計画（資材）" xfId="1409"/>
    <cellStyle name="_貼り付け用_（正）OAVｼﾘｰｽﾞ_収納・2007年下期重点新商品リスト" xfId="2629"/>
    <cellStyle name="_貼り付け用_（正）OAVｼﾘｰｽﾞ_収納・2007年下期重点新商品リスト_■月別付加額グラフ" xfId="2630"/>
    <cellStyle name="_貼り付け用_（正）OAVｼﾘｰｽﾞ_収納・2007年下期重点新商品リスト_■月別付加額グラフ_●全体企画会議資料（事業部全体）" xfId="2631"/>
    <cellStyle name="_貼り付け用_（正）OAVｼﾘｰｽﾞ_収納・2007年下期重点新商品リスト_●全体企画会議資料（事業部全体）" xfId="2632"/>
    <cellStyle name="_貼り付け用_（正）OAVｼﾘｰｽﾞ_島忠" xfId="2188"/>
    <cellStyle name="_貼り付け用_（正）OAVｼﾘｰｽﾞ_島忠_【ｺｰﾅﾝ】返品明細" xfId="2633"/>
    <cellStyle name="_貼り付け用_（正）OAVｼﾘｰｽﾞ_島忠_【ｺｰﾅﾝ】返品明細_2009事業計画（資材）" xfId="2343"/>
    <cellStyle name="_貼り付け用_（正）OAVｼﾘｰｽﾞ_島忠_1007【大口用】コーナン波板導入提案価格一覧" xfId="2634"/>
    <cellStyle name="_貼り付け用_（正）OAVｼﾘｰｽﾞ_島忠_1007【大口用】コーナン波板導入提案価格一覧_【ｺｰﾅﾝ】返品明細" xfId="2635"/>
    <cellStyle name="_貼り付け用_（正）OAVｼﾘｰｽﾞ_島忠_1007【大口用】コーナン波板導入提案価格一覧_【ｺｰﾅﾝ】返品明細_2009事業計画（資材）" xfId="2637"/>
    <cellStyle name="_貼り付け用_（正）OAVｼﾘｰｽﾞ_島忠_1007【大口用】コーナン波板導入提案価格一覧_2009事業計画（資材）" xfId="2638"/>
    <cellStyle name="_貼り付け用_（正）OAVｼﾘｰｽﾞ_島忠_2009事業計画（資材）" xfId="2639"/>
    <cellStyle name="_貼り付け用_(正）TOFｼﾘｰｽﾞ商品詳細③" xfId="2640"/>
    <cellStyle name="_貼り付け用_【ｺｰﾅﾝ】軽量" xfId="2641"/>
    <cellStyle name="_貼り付け用_【ｺｰﾅﾝ】軽量_【ｺｰﾅﾝ】返品明細" xfId="2642"/>
    <cellStyle name="_貼り付け用_【ｺｰﾅﾝ】軽量_【ｺｰﾅﾝ】返品明細_2009事業計画（資材）" xfId="2644"/>
    <cellStyle name="_貼り付け用_【ｺｰﾅﾝ】軽量_1007【大口用】コーナン波板導入提案価格一覧" xfId="1001"/>
    <cellStyle name="_貼り付け用_【ｺｰﾅﾝ】軽量_1007【大口用】コーナン波板導入提案価格一覧_【ｺｰﾅﾝ】返品明細" xfId="2645"/>
    <cellStyle name="_貼り付け用_【ｺｰﾅﾝ】軽量_1007【大口用】コーナン波板導入提案価格一覧_【ｺｰﾅﾝ】返品明細_2009事業計画（資材）" xfId="2646"/>
    <cellStyle name="_貼り付け用_【ｺｰﾅﾝ】軽量_1007【大口用】コーナン波板導入提案価格一覧_2009事業計画（資材）" xfId="2647"/>
    <cellStyle name="_貼り付け用_【ｺｰﾅﾝ】軽量_2009事業計画（資材）" xfId="2648"/>
    <cellStyle name="_貼り付け用_【ｺｰﾅﾝ】返品明細" xfId="2650"/>
    <cellStyle name="_貼り付け用_【ｺｰﾅﾝ】返品明細_2009事業計画（資材）" xfId="1277"/>
    <cellStyle name="_貼り付け用_【最終】ｼﾞｮｲ波板提案資料" xfId="2131"/>
    <cellStyle name="_貼り付け用_【社外秘】新商品一覧≪ｶﾞｰﾃﾞﾝ≫0726" xfId="1763"/>
    <cellStyle name="_貼り付け用_【社外秘】新商品一覧≪ｶﾞｰﾃﾞﾝ≫0726_05.プラ鉢スポット企画のご提案" xfId="2652"/>
    <cellStyle name="_貼り付け用_【社外秘】新商品一覧≪ｶﾞｰﾃﾞﾝ≫0726_05.プラ鉢スポット企画のご提案_06.各企画提案_作成中送信用" xfId="2654"/>
    <cellStyle name="_貼り付け用_【社外秘】新商品一覧≪ｶﾞｰﾃﾞﾝ≫0726_05.プラ鉢スポット企画のご提案_08-0128-観葉植物売場立上促進企画" xfId="1795"/>
    <cellStyle name="_貼り付け用_【社外秘】新商品一覧≪ｶﾞｰﾃﾞﾝ≫0726_タカギ分析（2007.10.25）" xfId="2271"/>
    <cellStyle name="_貼り付け用_【商品詳細】火災報知器2009" xfId="2655"/>
    <cellStyle name="_貼り付け用_【大山＆柳沢チェック後】ＳＡＢＣＤランク価格表0723提案アイテム" xfId="2313"/>
    <cellStyle name="_貼り付け用_【超重要】波板商談資料" xfId="2656"/>
    <cellStyle name="_貼り付け用_【超重要】波板商談資料_【ｺｰﾅﾝ】返品明細" xfId="2657"/>
    <cellStyle name="_貼り付け用_【超重要】波板商談資料_【ｺｰﾅﾝ】返品明細_2009事業計画（資材）" xfId="2658"/>
    <cellStyle name="_貼り付け用_【超重要】波板商談資料_【最終】ｼﾞｮｲ波板提案資料" xfId="2659"/>
    <cellStyle name="_貼り付け用_【超重要】波板商談資料_【副社長】コーナン価格" xfId="930"/>
    <cellStyle name="_貼り付け用_【超重要】波板商談資料_【副社長】コーナン価格_【ｺｰﾅﾝ】返品明細" xfId="2660"/>
    <cellStyle name="_貼り付け用_【超重要】波板商談資料_【副社長】コーナン価格_【ｺｰﾅﾝ】返品明細_2009事業計画（資材）" xfId="2661"/>
    <cellStyle name="_貼り付け用_【超重要】波板商談資料_【副社長】コーナン価格_2009事業計画（資材）" xfId="2662"/>
    <cellStyle name="_貼り付け用_【超重要】波板商談資料_1007【大口用】コーナン波板導入提案価格一覧" xfId="1218"/>
    <cellStyle name="_貼り付け用_【超重要】波板商談資料_1007【大口用】コーナン波板導入提案価格一覧_【ｺｰﾅﾝ】返品明細" xfId="1632"/>
    <cellStyle name="_貼り付け用_【超重要】波板商談資料_1007【大口用】コーナン波板導入提案価格一覧_【ｺｰﾅﾝ】返品明細_2009事業計画（資材）" xfId="2663"/>
    <cellStyle name="_貼り付け用_【超重要】波板商談資料_1007【大口用】コーナン波板導入提案価格一覧_2009事業計画（資材）" xfId="1057"/>
    <cellStyle name="_貼り付け用_【超重要】波板商談資料_2009事業計画（資材）" xfId="1687"/>
    <cellStyle name="_貼り付け用_【超重要】波板商談資料_軽量ｶﾗｰ提案" xfId="2664"/>
    <cellStyle name="_貼り付け用_【超重要】波板商談資料_軽量ｶﾗｰ提案_【ｺｰﾅﾝ】返品明細" xfId="861"/>
    <cellStyle name="_貼り付け用_【超重要】波板商談資料_軽量ｶﾗｰ提案_【ｺｰﾅﾝ】返品明細_2009事業計画（資材）" xfId="2459"/>
    <cellStyle name="_貼り付け用_【超重要】波板商談資料_軽量ｶﾗｰ提案_1007【大口用】コーナン波板導入提案価格一覧" xfId="2665"/>
    <cellStyle name="_貼り付け用_【超重要】波板商談資料_軽量ｶﾗｰ提案_1007【大口用】コーナン波板導入提案価格一覧_【ｺｰﾅﾝ】返品明細" xfId="2666"/>
    <cellStyle name="_貼り付け用_【超重要】波板商談資料_軽量ｶﾗｰ提案_1007【大口用】コーナン波板導入提案価格一覧_【ｺｰﾅﾝ】返品明細_2009事業計画（資材）" xfId="2667"/>
    <cellStyle name="_貼り付け用_【超重要】波板商談資料_軽量ｶﾗｰ提案_1007【大口用】コーナン波板導入提案価格一覧_2009事業計画（資材）" xfId="2668"/>
    <cellStyle name="_貼り付け用_【超重要】波板商談資料_軽量ｶﾗｰ提案_2009事業計画（資材）" xfId="42"/>
    <cellStyle name="_貼り付け用_【超重要】波板商談資料_島忠" xfId="1958"/>
    <cellStyle name="_貼り付け用_【超重要】波板商談資料_島忠_【ｺｰﾅﾝ】返品明細" xfId="631"/>
    <cellStyle name="_貼り付け用_【超重要】波板商談資料_島忠_【ｺｰﾅﾝ】返品明細_2009事業計画（資材）" xfId="2337"/>
    <cellStyle name="_貼り付け用_【超重要】波板商談資料_島忠_1007【大口用】コーナン波板導入提案価格一覧" xfId="2671"/>
    <cellStyle name="_貼り付け用_【超重要】波板商談資料_島忠_1007【大口用】コーナン波板導入提案価格一覧_【ｺｰﾅﾝ】返品明細" xfId="2673"/>
    <cellStyle name="_貼り付け用_【超重要】波板商談資料_島忠_1007【大口用】コーナン波板導入提案価格一覧_【ｺｰﾅﾝ】返品明細_2009事業計画（資材）" xfId="2674"/>
    <cellStyle name="_貼り付け用_【超重要】波板商談資料_島忠_1007【大口用】コーナン波板導入提案価格一覧_2009事業計画（資材）" xfId="2159"/>
    <cellStyle name="_貼り付け用_【超重要】波板商談資料_島忠_2009事業計画（資材）" xfId="2675"/>
    <cellStyle name="_貼り付け用_【副社長】コーナン価格" xfId="355"/>
    <cellStyle name="_貼り付け用_【副社長】コーナン価格_【ｺｰﾅﾝ】返品明細" xfId="813"/>
    <cellStyle name="_貼り付け用_【副社長】コーナン価格_【ｺｰﾅﾝ】返品明細_2009事業計画（資材）" xfId="2677"/>
    <cellStyle name="_貼り付け用_【副社長】コーナン価格_2009事業計画（資材）" xfId="358"/>
    <cellStyle name="_貼り付け用_【保管】商品マスタ" xfId="2427"/>
    <cellStyle name="_貼り付け用_【保管】商品マスタ_■月別付加額グラフ" xfId="2678"/>
    <cellStyle name="_貼り付け用_【保管】商品マスタ_■月別付加額グラフ_●全体企画会議資料（事業部全体）" xfId="2679"/>
    <cellStyle name="_貼り付け用_【保管】商品マスタ_●全体企画会議資料（事業部全体）" xfId="2680"/>
    <cellStyle name="_貼り付け用_■ホーム0708" xfId="885"/>
    <cellStyle name="_貼り付け用_■ホーム0708_■月別付加額グラフ" xfId="2681"/>
    <cellStyle name="_貼り付け用_■ホーム0708_■月別付加額グラフ_●全体企画会議資料（事業部全体）" xfId="2683"/>
    <cellStyle name="_貼り付け用_■ホーム0708_●全体企画会議資料（事業部全体）" xfId="2685"/>
    <cellStyle name="_貼り付け用_■ホーム0708_9月SABCDﾗﾝｸ" xfId="2262"/>
    <cellStyle name="_貼り付け用_■ホーム0708_9月SABCDﾗﾝｸ_9月SABCDﾗﾝｸ" xfId="2296"/>
    <cellStyle name="_貼り付け用_■月別付加額グラフ" xfId="2442"/>
    <cellStyle name="_貼り付け用_■月別付加額グラフ_●全体企画会議資料（事業部全体）" xfId="2687"/>
    <cellStyle name="_貼り付け用_●全体企画会議資料（事業部全体）" xfId="49"/>
    <cellStyle name="_貼り付け用_●波板市場" xfId="2688"/>
    <cellStyle name="_貼り付け用_●波板市場_（原本）幹部研修会発表用" xfId="2689"/>
    <cellStyle name="_貼り付け用_●波板市場_【ｺｰﾅﾝ】軽量" xfId="2690"/>
    <cellStyle name="_貼り付け用_●波板市場_【ｺｰﾅﾝ】軽量_【ｺｰﾅﾝ】返品明細" xfId="2692"/>
    <cellStyle name="_貼り付け用_●波板市場_【ｺｰﾅﾝ】軽量_【ｺｰﾅﾝ】返品明細_2009事業計画（資材）" xfId="2693"/>
    <cellStyle name="_貼り付け用_●波板市場_【ｺｰﾅﾝ】軽量_1007【大口用】コーナン波板導入提案価格一覧" xfId="2695"/>
    <cellStyle name="_貼り付け用_●波板市場_【ｺｰﾅﾝ】軽量_1007【大口用】コーナン波板導入提案価格一覧_【ｺｰﾅﾝ】返品明細" xfId="2699"/>
    <cellStyle name="_貼り付け用_●波板市場_【ｺｰﾅﾝ】軽量_1007【大口用】コーナン波板導入提案価格一覧_【ｺｰﾅﾝ】返品明細_2009事業計画（資材）" xfId="2700"/>
    <cellStyle name="_貼り付け用_●波板市場_【ｺｰﾅﾝ】軽量_1007【大口用】コーナン波板導入提案価格一覧_2009事業計画（資材）" xfId="2701"/>
    <cellStyle name="_貼り付け用_●波板市場_【ｺｰﾅﾝ】軽量_2009事業計画（資材）" xfId="2702"/>
    <cellStyle name="_貼り付け用_●波板市場_【ｺｰﾅﾝ】返品明細" xfId="147"/>
    <cellStyle name="_貼り付け用_●波板市場_【ｺｰﾅﾝ】返品明細_2009事業計画（資材）" xfId="1766"/>
    <cellStyle name="_貼り付け用_●波板市場_1007【大口用】コーナン波板導入提案価格一覧" xfId="2705"/>
    <cellStyle name="_貼り付け用_●波板市場_1007【大口用】コーナン波板導入提案価格一覧_【ｺｰﾅﾝ】返品明細" xfId="2100"/>
    <cellStyle name="_貼り付け用_●波板市場_1007【大口用】コーナン波板導入提案価格一覧_【ｺｰﾅﾝ】返品明細_2009事業計画（資材）" xfId="695"/>
    <cellStyle name="_貼り付け用_●波板市場_2009事業計画（資材）" xfId="1026"/>
    <cellStyle name="_貼り付け用_●波板市場_軽量ｶﾗｰ提案" xfId="2706"/>
    <cellStyle name="_貼り付け用_●波板市場_軽量ｶﾗｰ提案_1007【大口用】コーナン波板導入提案価格一覧_【ｺｰﾅﾝ】返品明細" xfId="2109"/>
    <cellStyle name="_貼り付け用_●波板市場_軽量ｶﾗｰ提案_1007【大口用】コーナン波板導入提案価格一覧_2009事業計画（資材）" xfId="1690"/>
    <cellStyle name="_貼り付け用_●波板市場_島忠_1007【大口用】コーナン波板導入提案価格一覧" xfId="2201"/>
    <cellStyle name="_貼り付け用_●波板市場_島忠_1007【大口用】コーナン波板導入提案価格一覧_【ｺｰﾅﾝ】返品明細" xfId="2653"/>
    <cellStyle name="_貼り付け用_●波板市場_島忠_2009事業計画（資材）" xfId="1420"/>
    <cellStyle name="_貼り付け用_★19.AVﾎﾞｰﾄﾞ(OAV)" xfId="2708"/>
    <cellStyle name="_貼り付け用_★19.AVﾎﾞｰﾄﾞ(OAV)_（原本）幹部研修会発表用" xfId="2709"/>
    <cellStyle name="_貼り付け用_★19.AVﾎﾞｰﾄﾞ(OAV)_(正）TOFｼﾘｰｽﾞ商品詳細③" xfId="2710"/>
    <cellStyle name="_貼り付け用_★19.AVﾎﾞｰﾄﾞ(OAV)_【ｺｰﾅﾝ】軽量" xfId="1893"/>
    <cellStyle name="_貼り付け用_★19.AVﾎﾞｰﾄﾞ(OAV)_【ｺｰﾅﾝ】軽量_【ｺｰﾅﾝ】返品明細" xfId="566"/>
    <cellStyle name="_貼り付け用_★19.AVﾎﾞｰﾄﾞ(OAV)_【ｺｰﾅﾝ】軽量_【ｺｰﾅﾝ】返品明細_2009事業計画（資材）" xfId="1736"/>
    <cellStyle name="_貼り付け用_★19.AVﾎﾞｰﾄﾞ(OAV)_■月別付加額グラフ" xfId="2554"/>
    <cellStyle name="_貼り付け用_★19.AVﾎﾞｰﾄﾞ(OAV)_■月別付加額グラフ_●全体企画会議資料（事業部全体）" xfId="2711"/>
    <cellStyle name="_貼り付け用_★19.AVﾎﾞｰﾄﾞ(OAV)_●全体企画会議資料（事業部全体）" xfId="2713"/>
    <cellStyle name="_貼り付け用_★19.AVﾎﾞｰﾄﾞ(OAV)_０７値上価格表 (2)" xfId="1990"/>
    <cellStyle name="_貼り付け用_★19.AVﾎﾞｰﾄﾞ(OAV)_０７値上価格表 (2)_■月別付加額グラフ" xfId="2714"/>
    <cellStyle name="_貼り付け用_★19.AVﾎﾞｰﾄﾞ(OAV)_０７値上価格表 (2)_■月別付加額グラフ_●全体企画会議資料（事業部全体）" xfId="2715"/>
    <cellStyle name="_貼り付け用_★19.AVﾎﾞｰﾄﾞ(OAV)_０７値上価格表 (2)_●全体企画会議資料（事業部全体）" xfId="2716"/>
    <cellStyle name="_貼り付け用_★19.AVﾎﾞｰﾄﾞ(OAV)_2007年下期重点新商品ペット" xfId="2717"/>
    <cellStyle name="_貼り付け用_★19.AVﾎﾞｰﾄﾞ(OAV)_2007年下期重点新商品ペット_■月別付加額グラフ" xfId="2718"/>
    <cellStyle name="_貼り付け用_★19.AVﾎﾞｰﾄﾞ(OAV)_2007年下期重点新商品ペット_■月別付加額グラフ_●全体企画会議資料（事業部全体）" xfId="2719"/>
    <cellStyle name="_貼り付け用_★19.AVﾎﾞｰﾄﾞ(OAV)_2007年下期重点新商品ペット_●全体企画会議資料（事業部全体）" xfId="2317"/>
    <cellStyle name="_貼り付け用_★19.AVﾎﾞｰﾄﾞ(OAV)_2007年下期重点新商品リスト" xfId="2086"/>
    <cellStyle name="_貼り付け用_★19.AVﾎﾞｰﾄﾞ(OAV)_2007年下期重点新商品リスト_■月別付加額グラフ" xfId="2720"/>
    <cellStyle name="_貼り付け用_★19.AVﾎﾞｰﾄﾞ(OAV)_2007年下期重点新商品リスト_■月別付加額グラフ_●全体企画会議資料（事業部全体）" xfId="2721"/>
    <cellStyle name="_貼り付け用_★19.AVﾎﾞｰﾄﾞ(OAV)_2007年下期重点新商品リスト_●全体企画会議資料（事業部全体）" xfId="650"/>
    <cellStyle name="_貼り付け用_★19.AVﾎﾞｰﾄﾞ(OAV)_2007年下期重点新商品リストハード" xfId="2722"/>
    <cellStyle name="_貼り付け用_★19.AVﾎﾞｰﾄﾞ(OAV)_2007年下期重点新商品リストハード_■月別付加額グラフ" xfId="491"/>
    <cellStyle name="_貼り付け用_★19.AVﾎﾞｰﾄﾞ(OAV)_2007年下期重点新商品リストハード_■月別付加額グラフ_●全体企画会議資料（事業部全体）" xfId="2118"/>
    <cellStyle name="_貼り付け用_★19.AVﾎﾞｰﾄﾞ(OAV)_2007年下期重点新商品リストハード_●全体企画会議資料（事業部全体）" xfId="2723"/>
    <cellStyle name="_貼り付け用_★19.AVﾎﾞｰﾄﾞ(OAV)_OAVｼﾘｰｽﾞ引出つき(ﾌﾞﾗｳﾝ)" xfId="2724"/>
    <cellStyle name="_貼り付け用_★19.AVﾎﾞｰﾄﾞ(OAV)_OAVｼﾘｰｽﾞ引出つき(ﾌﾞﾗｳﾝ)_(正）TOFｼﾘｰｽﾞ商品詳細③" xfId="2725"/>
    <cellStyle name="_貼り付け用_★19.AVﾎﾞｰﾄﾞ(OAV)_さよならﾌﾞﾗｳﾝ管TVﾗｯｸ企画書" xfId="2726"/>
    <cellStyle name="_貼り付け用_★19.AVﾎﾞｰﾄﾞ(OAV)_さよならﾌﾞﾗｳﾝ管TVﾗｯｸ企画書_(正）TOFｼﾘｰｽﾞ商品詳細③" xfId="2727"/>
    <cellStyle name="_貼り付け用_★19.AVﾎﾞｰﾄﾞ(OAV)_ホーム2007年下期重点新商品リスト" xfId="2728"/>
    <cellStyle name="_貼り付け用_★19.AVﾎﾞｰﾄﾞ(OAV)_ホーム2007年下期重点新商品リスト_■月別付加額グラフ" xfId="2729"/>
    <cellStyle name="_貼り付け用_★19.AVﾎﾞｰﾄﾞ(OAV)_ホーム2007年下期重点新商品リスト_■月別付加額グラフ_●全体企画会議資料（事業部全体）" xfId="2730"/>
    <cellStyle name="_貼り付け用_★19.AVﾎﾞｰﾄﾞ(OAV)_ホーム2007年下期重点新商品リスト_●全体企画会議資料（事業部全体）" xfId="2731"/>
    <cellStyle name="_貼り付け用_★19.AVﾎﾞｰﾄﾞ(OAV)_営業向けレター" xfId="2732"/>
    <cellStyle name="_貼り付け用_★19.AVﾎﾞｰﾄﾞ(OAV)_営業向けレター_■月別付加額グラフ" xfId="2733"/>
    <cellStyle name="_貼り付け用_★19.AVﾎﾞｰﾄﾞ(OAV)_営業向けレター_■月別付加額グラフ_●全体企画会議資料（事業部全体）" xfId="2415"/>
    <cellStyle name="_貼り付け用_★19.AVﾎﾞｰﾄﾞ(OAV)_営業向けレター_●全体企画会議資料（事業部全体）" xfId="2734"/>
    <cellStyle name="_貼り付け用_★19.AVﾎﾞｰﾄﾞ(OAV)_収納・2007年下期重点新商品リスト" xfId="1452"/>
    <cellStyle name="_貼り付け用_★19.AVﾎﾞｰﾄﾞ(OAV)_収納・2007年下期重点新商品リスト_■月別付加額グラフ" xfId="1455"/>
    <cellStyle name="_貼り付け用_★19.AVﾎﾞｰﾄﾞ(OAV)_収納・2007年下期重点新商品リスト_■月別付加額グラフ_●全体企画会議資料（事業部全体）" xfId="1458"/>
    <cellStyle name="_貼り付け用_★19.AVﾎﾞｰﾄﾞ(OAV)_収納・2007年下期重点新商品リスト_●全体企画会議資料（事業部全体）" xfId="1461"/>
    <cellStyle name="_貼り付け用_★未配信★" xfId="2735"/>
    <cellStyle name="_貼り付け用_0126SABCD（試算済）" xfId="2736"/>
    <cellStyle name="_貼り付け用_0126SABCD（試算済）_9月SABCDﾗﾝｸ" xfId="2737"/>
    <cellStyle name="_貼り付け用_0126SABCD（試算済）_9月SABCDﾗﾝｸ_9月SABCDﾗﾝｸ" xfId="2466"/>
    <cellStyle name="_貼り付け用_05.プラ鉢スポット企画のご提案" xfId="2738"/>
    <cellStyle name="_貼り付け用_05.プラ鉢スポット企画のご提案_06.各企画提案_作成中送信用" xfId="2385"/>
    <cellStyle name="_貼り付け用_05.プラ鉢スポット企画のご提案_08-0128-観葉植物売場立上促進企画" xfId="1662"/>
    <cellStyle name="_貼り付け用_06-11-15SABCD価格表" xfId="2739"/>
    <cellStyle name="_貼り付け用_06-11-15SABCD価格表_【商品詳細】火災報知器2009" xfId="2740"/>
    <cellStyle name="_貼り付け用_06-11-15SABCD価格表_【大山＆柳沢チェック後】ＳＡＢＣＤランク価格表0723提案アイテム" xfId="2741"/>
    <cellStyle name="_貼り付け用_06-11-15SABCD価格表_【保管】商品マスタ" xfId="2742"/>
    <cellStyle name="_貼り付け用_06-11-15SABCD価格表_【保管】商品マスタ_■月別付加額グラフ" xfId="2744"/>
    <cellStyle name="_貼り付け用_06-11-15SABCD価格表_【保管】商品マスタ_■月別付加額グラフ_●全体企画会議資料（事業部全体）" xfId="2746"/>
    <cellStyle name="_貼り付け用_06-11-15SABCD価格表_【保管】商品マスタ_●全体企画会議資料（事業部全体）" xfId="2748"/>
    <cellStyle name="_貼り付け用_06-11-15SABCD価格表_■ホーム0708" xfId="561"/>
    <cellStyle name="_貼り付け用_06-11-15SABCD価格表_■ホーム0708_■月別付加額グラフ" xfId="2749"/>
    <cellStyle name="_貼り付け用_06-11-15SABCD価格表_■ホーム0708_■月別付加額グラフ_●全体企画会議資料（事業部全体）" xfId="2750"/>
    <cellStyle name="_貼り付け用_06-11-15SABCD価格表_■ホーム0708_●全体企画会議資料（事業部全体）" xfId="2751"/>
    <cellStyle name="_貼り付け用_06-11-15SABCD価格表_■ホーム0708_9月SABCDﾗﾝｸ" xfId="2753"/>
    <cellStyle name="_貼り付け用_06-11-15SABCD価格表_■ホーム0708_9月SABCDﾗﾝｸ_9月SABCDﾗﾝｸ" xfId="1427"/>
    <cellStyle name="_貼り付け用_06-11-15SABCD価格表_■月別付加額グラフ" xfId="2754"/>
    <cellStyle name="_貼り付け用_06-11-15SABCD価格表_■月別付加額グラフ_●全体企画会議資料（事業部全体）" xfId="2755"/>
    <cellStyle name="_貼り付け用_06-11-15SABCD価格表_●全体企画会議資料（事業部全体）" xfId="2756"/>
    <cellStyle name="_貼り付け用_06-11-15SABCD価格表_0126SABCD（試算済）" xfId="2757"/>
    <cellStyle name="_貼り付け用_06-11-15SABCD価格表_0126SABCD（試算済）_9月SABCDﾗﾝｸ" xfId="831"/>
    <cellStyle name="_貼り付け用_06-11-15SABCD価格表_0126SABCD（試算済）_9月SABCDﾗﾝｸ_9月SABCDﾗﾝｸ" xfId="2195"/>
    <cellStyle name="_貼り付け用_06-11-15SABCD価格表_０７値上価格表 (2)" xfId="2758"/>
    <cellStyle name="_貼り付け用_06-11-15SABCD価格表_０７値上価格表 (2)_■月別付加額グラフ" xfId="2759"/>
    <cellStyle name="_貼り付け用_06-11-15SABCD価格表_０７値上価格表 (2)_■月別付加額グラフ_●全体企画会議資料（事業部全体）" xfId="2518"/>
    <cellStyle name="_貼り付け用_06-11-15SABCD価格表_０７値上価格表 (2)_●全体企画会議資料（事業部全体）" xfId="2760"/>
    <cellStyle name="_貼り付け用_06-11-15SABCD価格表_0809Wシュレッダー事業部" xfId="2761"/>
    <cellStyle name="_貼り付け用_06-11-15SABCD価格表_1018" xfId="2762"/>
    <cellStyle name="_貼り付け用_06-11-15SABCD価格表_1018_9月SABCDﾗﾝｸ" xfId="2763"/>
    <cellStyle name="_貼り付け用_06-11-15SABCD価格表_1018_9月SABCDﾗﾝｸ_9月SABCDﾗﾝｸ" xfId="2764"/>
    <cellStyle name="_貼り付け用_06-11-15SABCD価格表_1-チェック" xfId="715"/>
    <cellStyle name="_貼り付け用_06-11-15SABCD価格表_⑤A納価違い" xfId="2298"/>
    <cellStyle name="_貼り付け用_06-11-15SABCD価格表_9月SABCDﾗﾝｸ" xfId="2765"/>
    <cellStyle name="_貼り付け用_06-11-15SABCD価格表_ＳＡＢＣＤランク価格表０７０３" xfId="2766"/>
    <cellStyle name="_貼り付け用_06-11-15SABCD価格表_ガーデン" xfId="2768"/>
    <cellStyle name="_貼り付け用_06-11-15SABCD価格表_ガーデン_■月別付加額グラフ" xfId="2769"/>
    <cellStyle name="_貼り付け用_06-11-15SABCD価格表_ガーデン_■月別付加額グラフ_●全体企画会議資料（事業部全体）" xfId="1981"/>
    <cellStyle name="_貼り付け用_06-11-15SABCD価格表_ガーデン_●全体企画会議資料（事業部全体）" xfId="2321"/>
    <cellStyle name="_貼り付け用_06-11-15SABCD価格表_ガーデン_０７値上価格表 (2)" xfId="2770"/>
    <cellStyle name="_貼り付け用_06-11-15SABCD価格表_ガーデン_０７値上価格表 (2)_■月別付加額グラフ" xfId="2771"/>
    <cellStyle name="_貼り付け用_06-11-15SABCD価格表_ガーデン_０７値上価格表 (2)_■月別付加額グラフ_●全体企画会議資料（事業部全体）" xfId="2772"/>
    <cellStyle name="_貼り付け用_06-11-15SABCD価格表_ガーデン_０７値上価格表 (2)_●全体企画会議資料（事業部全体）" xfId="2561"/>
    <cellStyle name="_貼り付け用_06-11-15SABCD価格表_ガーデン_営業向けレター" xfId="2694"/>
    <cellStyle name="_貼り付け用_06-11-15SABCD価格表_ガーデン_営業向けレター_■月別付加額グラフ" xfId="2773"/>
    <cellStyle name="_貼り付け用_06-11-15SABCD価格表_ガーデン_営業向けレター_■月別付加額グラフ_●全体企画会議資料（事業部全体）" xfId="2073"/>
    <cellStyle name="_貼り付け用_06-11-15SABCD価格表_ガーデン_営業向けレター_●全体企画会議資料（事業部全体）" xfId="2774"/>
    <cellStyle name="_貼り付け用_06-11-15SABCD価格表_ホーム" xfId="2775"/>
    <cellStyle name="_貼り付け用_06-11-15SABCD価格表_ホーム(再)" xfId="2776"/>
    <cellStyle name="_貼り付け用_06-11-15SABCD価格表_ホーム(再)_■月別付加額グラフ" xfId="1207"/>
    <cellStyle name="_貼り付け用_06-11-15SABCD価格表_ホーム(再)_■月別付加額グラフ_●全体企画会議資料（事業部全体）" xfId="2777"/>
    <cellStyle name="_貼り付け用_06-11-15SABCD価格表_ホーム(再)_●全体企画会議資料（事業部全体）" xfId="2778"/>
    <cellStyle name="_貼り付け用_06-11-15SABCD価格表_ホーム(再)_9月SABCDﾗﾝｸ" xfId="1675"/>
    <cellStyle name="_貼り付け用_06-11-15SABCD価格表_ホーム(再)_9月SABCDﾗﾝｸ_9月SABCDﾗﾝｸ" xfId="2780"/>
    <cellStyle name="_貼り付け用_06-11-15SABCD価格表_ホーム_■月別付加額グラフ" xfId="2782"/>
    <cellStyle name="_貼り付け用_06-11-15SABCD価格表_ホーム_■月別付加額グラフ_●全体企画会議資料（事業部全体）" xfId="2783"/>
    <cellStyle name="_貼り付け用_06-11-15SABCD価格表_ホーム_●全体企画会議資料（事業部全体）" xfId="2784"/>
    <cellStyle name="_貼り付け用_06-11-15SABCD価格表_ホーム_9月SABCDﾗﾝｸ" xfId="2785"/>
    <cellStyle name="_貼り付け用_06-11-15SABCD価格表_ホーム_9月SABCDﾗﾝｸ_9月SABCDﾗﾝｸ" xfId="2277"/>
    <cellStyle name="_貼り付け用_06-11-15SABCD価格表_ﾎｰﾑ11月SABCDランク" xfId="886"/>
    <cellStyle name="_貼り付け用_06-11-15SABCD価格表_営業向けレター" xfId="1113"/>
    <cellStyle name="_貼り付け用_06-11-15SABCD価格表_営業向けレター_■月別付加額グラフ" xfId="2786"/>
    <cellStyle name="_貼り付け用_06-11-15SABCD価格表_営業向けレター_■月別付加額グラフ_●全体企画会議資料（事業部全体）" xfId="2787"/>
    <cellStyle name="_貼り付け用_06-11-15SABCD価格表_営業向けレター_●全体企画会議資料（事業部全体）" xfId="1573"/>
    <cellStyle name="_貼り付け用_06-11-15SABCD価格表_収納家具" xfId="2788"/>
    <cellStyle name="_貼り付け用_06-11-15SABCD価格表_収納家具_■月別付加額グラフ" xfId="2789"/>
    <cellStyle name="_貼り付け用_06-11-15SABCD価格表_収納家具_■月別付加額グラフ_●全体企画会議資料（事業部全体）" xfId="2790"/>
    <cellStyle name="_貼り付け用_06-11-15SABCD価格表_収納家具_●全体企画会議資料（事業部全体）" xfId="2791"/>
    <cellStyle name="_貼り付け用_06-11-15SABCD価格表_未配信）HE事業部SABCDﾗﾝｸ価格表" xfId="2792"/>
    <cellStyle name="_貼り付け用_07-02-22ﾒﾀﾙﾒｯｼｭｶｰﾄ成功事例配信のお知らせ" xfId="2793"/>
    <cellStyle name="_貼り付け用_07-02-23ｼﾝﾌﾟﾙﾃﾞｽｸ成功事例配信のお知らせ" xfId="2794"/>
    <cellStyle name="_貼り付け用_０７値上価格表 (2)" xfId="1600"/>
    <cellStyle name="_貼り付け用_０７値上価格表 (2)_■月別付加額グラフ" xfId="371"/>
    <cellStyle name="_貼り付け用_０７値上価格表 (2)_■月別付加額グラフ_●全体企画会議資料（事業部全体）" xfId="2795"/>
    <cellStyle name="_貼り付け用_０７値上価格表 (2)_●全体企画会議資料（事業部全体）" xfId="1558"/>
    <cellStyle name="_貼り付け用_0809Wシュレッダー事業部" xfId="2796"/>
    <cellStyle name="_貼り付け用_1018" xfId="1621"/>
    <cellStyle name="_貼り付け用_1018_9月SABCDﾗﾝｸ" xfId="2797"/>
    <cellStyle name="_貼り付け用_1018_9月SABCDﾗﾝｸ_9月SABCDﾗﾝｸ" xfId="69"/>
    <cellStyle name="_貼り付け用_1-チェック" xfId="2798"/>
    <cellStyle name="_貼り付け用_2006年下期重点商品0705ﾏｰｹ修正入" xfId="2799"/>
    <cellStyle name="_貼り付け用_2006年下期重点商品0705ﾏｰｹ修正入_■月別付加額グラフ" xfId="2041"/>
    <cellStyle name="_貼り付け用_2006年下期重点商品0705ﾏｰｹ修正入_■月別付加額グラフ_●全体企画会議資料（事業部全体）" xfId="979"/>
    <cellStyle name="_貼り付け用_2006年下期重点商品0705ﾏｰｹ修正入_●全体企画会議資料（事業部全体）" xfId="580"/>
    <cellStyle name="_貼り付け用_2006年下期重点商品0705ﾏｰｹ修正入2" xfId="889"/>
    <cellStyle name="_貼り付け用_2006年下期重点商品0705ﾏｰｹ修正入2_■月別付加額グラフ" xfId="324"/>
    <cellStyle name="_貼り付け用_2006年下期重点商品0705ﾏｰｹ修正入2_■月別付加額グラフ_●全体企画会議資料（事業部全体）" xfId="2430"/>
    <cellStyle name="_貼り付け用_2006年下期重点商品0705ﾏｰｹ修正入2_●全体企画会議資料（事業部全体）" xfId="2801"/>
    <cellStyle name="_貼り付け用_2007年2月提案表０２０８" xfId="2802"/>
    <cellStyle name="_貼り付け用_2007年下期重点新商品ペット" xfId="2803"/>
    <cellStyle name="_貼り付け用_2007年下期重点新商品ペット_■月別付加額グラフ" xfId="2804"/>
    <cellStyle name="_貼り付け用_2007年下期重点新商品ペット_■月別付加額グラフ_●全体企画会議資料（事業部全体）" xfId="2091"/>
    <cellStyle name="_貼り付け用_2007年下期重点新商品ペット_●全体企画会議資料（事業部全体）" xfId="2805"/>
    <cellStyle name="_貼り付け用_2007年下期重点新商品リスト" xfId="2806"/>
    <cellStyle name="_貼り付け用_2007年下期重点新商品リスト_■月別付加額グラフ" xfId="33"/>
    <cellStyle name="_貼り付け用_2007年下期重点新商品リスト_■月別付加額グラフ_●全体企画会議資料（事業部全体）" xfId="306"/>
    <cellStyle name="_貼り付け用_2007年下期重点新商品リスト_●全体企画会議資料（事業部全体）" xfId="2423"/>
    <cellStyle name="_貼り付け用_2007年下期重点新商品リストハード" xfId="2246"/>
    <cellStyle name="_貼り付け用_2007年下期重点新商品リストハード_■月別付加額グラフ" xfId="2807"/>
    <cellStyle name="_貼り付け用_2007年下期重点新商品リストハード_■月別付加額グラフ_●全体企画会議資料（事業部全体）" xfId="2808"/>
    <cellStyle name="_貼り付け用_2007年下期重点新商品リストハード_●全体企画会議資料（事業部全体）" xfId="2810"/>
    <cellStyle name="_貼り付け用_2007年春夏ｳｪｱ廃番提案" xfId="2811"/>
    <cellStyle name="_貼り付け用_③【商品詳細】土佐ひのきシリーズ（仮）" xfId="2812"/>
    <cellStyle name="_貼り付け用_⑤A納価違い" xfId="2745"/>
    <cellStyle name="_貼り付け用_9月SABCDﾗﾝｸ" xfId="2814"/>
    <cellStyle name="_貼り付け用_CB3" xfId="991"/>
    <cellStyle name="_貼り付け用_ＳＡＢＣＤランク価格表０７０３" xfId="2815"/>
    <cellStyle name="_貼り付け用_ガーデン" xfId="2818"/>
    <cellStyle name="_貼り付け用_ガーデン_■月別付加額グラフ" xfId="2819"/>
    <cellStyle name="_貼り付け用_ガーデン_■月別付加額グラフ_●全体企画会議資料（事業部全体）" xfId="412"/>
    <cellStyle name="_貼り付け用_ガーデン_●全体企画会議資料（事業部全体）" xfId="2669"/>
    <cellStyle name="_貼り付け用_ガーデン_０７値上価格表 (2)" xfId="603"/>
    <cellStyle name="_貼り付け用_ガーデン_０７値上価格表 (2)_■月別付加額グラフ" xfId="2542"/>
    <cellStyle name="_貼り付け用_ガーデン_０７値上価格表 (2)_■月別付加額グラフ_●全体企画会議資料（事業部全体）" xfId="75"/>
    <cellStyle name="_貼り付け用_ガーデン_０７値上価格表 (2)_●全体企画会議資料（事業部全体）" xfId="606"/>
    <cellStyle name="_貼り付け用_ガーデン_営業向けレター" xfId="1922"/>
    <cellStyle name="_貼り付け用_ガーデン_営業向けレター_■月別付加額グラフ" xfId="2821"/>
    <cellStyle name="_貼り付け用_ガーデン_営業向けレター_■月別付加額グラフ_●全体企画会議資料（事業部全体）" xfId="2452"/>
    <cellStyle name="_貼り付け用_ガーデン_営業向けレター_●全体企画会議資料（事業部全体）" xfId="1831"/>
    <cellStyle name="_貼り付け用_グラフ・ランキング31W" xfId="2822"/>
    <cellStyle name="_貼り付け用_コピー生産リードタイム一覧（総合）高橋様" xfId="2823"/>
    <cellStyle name="_貼り付け用_コピー生産リードタイム一覧（総合）高橋様_■月別付加額グラフ" xfId="2824"/>
    <cellStyle name="_貼り付け用_コピー生産リードタイム一覧（総合）高橋様_■月別付加額グラフ_●全体企画会議資料（事業部全体）" xfId="2825"/>
    <cellStyle name="_貼り付け用_コピー生産リードタイム一覧（総合）高橋様_●全体企画会議資料（事業部全体）" xfId="2248"/>
    <cellStyle name="_貼り付け用_ｼﾝﾌﾟﾙデスク成功事例" xfId="2827"/>
    <cellStyle name="_貼り付け用_タカギ分析（2007.10.25）" xfId="2781"/>
    <cellStyle name="_貼り付け用_ﾍﾟｯﾄ試算依頼0601" xfId="2500"/>
    <cellStyle name="_貼り付け用_ﾍﾟｯﾄ試算依頼0601_【商品詳細】火災報知器2009" xfId="2346"/>
    <cellStyle name="_貼り付け用_ﾍﾟｯﾄ試算依頼0601_【大山＆柳沢チェック後】ＳＡＢＣＤランク価格表0723提案アイテム" xfId="1837"/>
    <cellStyle name="_貼り付け用_ﾍﾟｯﾄ試算依頼0601_【保管】商品マスタ" xfId="2829"/>
    <cellStyle name="_貼り付け用_ﾍﾟｯﾄ試算依頼0601_【保管】商品マスタ_■月別付加額グラフ" xfId="2018"/>
    <cellStyle name="_貼り付け用_ﾍﾟｯﾄ試算依頼0601_【保管】商品マスタ_■月別付加額グラフ_●全体企画会議資料（事業部全体）" xfId="2830"/>
    <cellStyle name="_貼り付け用_ﾍﾟｯﾄ試算依頼0601_【保管】商品マスタ_●全体企画会議資料（事業部全体）" xfId="2831"/>
    <cellStyle name="_貼り付け用_ﾍﾟｯﾄ試算依頼0601_■ホーム0708" xfId="2832"/>
    <cellStyle name="_貼り付け用_ﾍﾟｯﾄ試算依頼0601_■ホーム0708_■月別付加額グラフ" xfId="2833"/>
    <cellStyle name="_貼り付け用_ﾍﾟｯﾄ試算依頼0601_■ホーム0708_■月別付加額グラフ_●全体企画会議資料（事業部全体）" xfId="164"/>
    <cellStyle name="_貼り付け用_ﾍﾟｯﾄ試算依頼0601_■ホーム0708_●全体企画会議資料（事業部全体）" xfId="215"/>
    <cellStyle name="_貼り付け用_ﾍﾟｯﾄ試算依頼0601_■ホーム0708_9月SABCDﾗﾝｸ" xfId="2135"/>
    <cellStyle name="_貼り付け用_ﾍﾟｯﾄ試算依頼0601_■ホーム0708_9月SABCDﾗﾝｸ_9月SABCDﾗﾝｸ" xfId="2834"/>
    <cellStyle name="_貼り付け用_ﾍﾟｯﾄ試算依頼0601_■月別付加額グラフ" xfId="2712"/>
    <cellStyle name="_貼り付け用_ﾍﾟｯﾄ試算依頼0601_■月別付加額グラフ_●全体企画会議資料（事業部全体）" xfId="2835"/>
    <cellStyle name="_貼り付け用_ﾍﾟｯﾄ試算依頼0601_●全体企画会議資料（事業部全体）" xfId="2837"/>
    <cellStyle name="_貼り付け用_ﾍﾟｯﾄ試算依頼0601_★未配信★" xfId="2838"/>
    <cellStyle name="_貼り付け用_ﾍﾟｯﾄ試算依頼0601_0126SABCD（試算済）" xfId="2839"/>
    <cellStyle name="_貼り付け用_ﾍﾟｯﾄ試算依頼0601_0126SABCD（試算済）_9月SABCDﾗﾝｸ" xfId="2840"/>
    <cellStyle name="_貼り付け用_ﾍﾟｯﾄ試算依頼0601_0126SABCD（試算済）_9月SABCDﾗﾝｸ_9月SABCDﾗﾝｸ" xfId="2743"/>
    <cellStyle name="_貼り付け用_ﾍﾟｯﾄ試算依頼0601_05.プラ鉢スポット企画のご提案" xfId="2507"/>
    <cellStyle name="_貼り付け用_ﾍﾟｯﾄ試算依頼0601_05.プラ鉢スポット企画のご提案_06.各企画提案_作成中送信用" xfId="2842"/>
    <cellStyle name="_貼り付け用_ﾍﾟｯﾄ試算依頼0601_05.プラ鉢スポット企画のご提案_08-0128-観葉植物売場立上促進企画" xfId="2843"/>
    <cellStyle name="_貼り付け用_ﾍﾟｯﾄ試算依頼0601_０７値上価格表 (2)" xfId="2603"/>
    <cellStyle name="_貼り付け用_ﾍﾟｯﾄ試算依頼0601_０７値上価格表 (2)_■月別付加額グラフ" xfId="2844"/>
    <cellStyle name="_貼り付け用_ﾍﾟｯﾄ試算依頼0601_０７値上価格表 (2)_■月別付加額グラフ_●全体企画会議資料（事業部全体）" xfId="2846"/>
    <cellStyle name="_貼り付け用_ﾍﾟｯﾄ試算依頼0601_０７値上価格表 (2)_●全体企画会議資料（事業部全体）" xfId="2606"/>
    <cellStyle name="_貼り付け用_ﾍﾟｯﾄ試算依頼0601_0809Wシュレッダー事業部" xfId="2847"/>
    <cellStyle name="_貼り付け用_ﾍﾟｯﾄ試算依頼0601_1018" xfId="2848"/>
    <cellStyle name="_貼り付け用_ﾍﾟｯﾄ試算依頼0601_1018_9月SABCDﾗﾝｸ" xfId="2849"/>
    <cellStyle name="_貼り付け用_ﾍﾟｯﾄ試算依頼0601_1018_9月SABCDﾗﾝｸ_9月SABCDﾗﾝｸ" xfId="761"/>
    <cellStyle name="_貼り付け用_ﾍﾟｯﾄ試算依頼0601_1-チェック" xfId="1325"/>
    <cellStyle name="_貼り付け用_ﾍﾟｯﾄ試算依頼0601_⑤A納価違い" xfId="2850"/>
    <cellStyle name="_貼り付け用_ﾍﾟｯﾄ試算依頼0601_9月SABCDﾗﾝｸ" xfId="2852"/>
    <cellStyle name="_貼り付け用_ﾍﾟｯﾄ試算依頼0601_CB3" xfId="2854"/>
    <cellStyle name="_貼り付け用_ﾍﾟｯﾄ試算依頼0601_ＳＡＢＣＤランク価格表０７０３" xfId="2855"/>
    <cellStyle name="_貼り付け用_ﾍﾟｯﾄ試算依頼0601_ガーデン" xfId="2856"/>
    <cellStyle name="_貼り付け用_ﾍﾟｯﾄ試算依頼0601_ガーデン_■月別付加額グラフ" xfId="2857"/>
    <cellStyle name="_貼り付け用_ﾍﾟｯﾄ試算依頼0601_ガーデン_■月別付加額グラフ_●全体企画会議資料（事業部全体）" xfId="2858"/>
    <cellStyle name="_貼り付け用_ﾍﾟｯﾄ試算依頼0601_ガーデン_●全体企画会議資料（事業部全体）" xfId="1749"/>
    <cellStyle name="_貼り付け用_ﾍﾟｯﾄ試算依頼0601_ガーデン_０７値上価格表 (2)" xfId="2139"/>
    <cellStyle name="_貼り付け用_ﾍﾟｯﾄ試算依頼0601_ガーデン_０７値上価格表 (2)_■月別付加額グラフ" xfId="2859"/>
    <cellStyle name="_貼り付け用_ﾍﾟｯﾄ試算依頼0601_ガーデン_０７値上価格表 (2)_■月別付加額グラフ_●全体企画会議資料（事業部全体）" xfId="2860"/>
    <cellStyle name="_貼り付け用_ﾍﾟｯﾄ試算依頼0601_ガーデン_０７値上価格表 (2)_●全体企画会議資料（事業部全体）" xfId="2106"/>
    <cellStyle name="_貼り付け用_ﾍﾟｯﾄ試算依頼0601_ガーデン_営業向けレター" xfId="2861"/>
    <cellStyle name="_貼り付け用_ﾍﾟｯﾄ試算依頼0601_ガーデン_営業向けレター_■月別付加額グラフ" xfId="2862"/>
    <cellStyle name="_貼り付け用_ﾍﾟｯﾄ試算依頼0601_ガーデン_営業向けレター_■月別付加額グラフ_●全体企画会議資料（事業部全体）" xfId="2863"/>
    <cellStyle name="_貼り付け用_ﾍﾟｯﾄ試算依頼0601_ガーデン_営業向けレター_●全体企画会議資料（事業部全体）" xfId="2864"/>
    <cellStyle name="_貼り付け用_ﾍﾟｯﾄ試算依頼0601_タカギ分析（2007.10.25）" xfId="2865"/>
    <cellStyle name="_貼り付け用_ﾍﾟｯﾄ試算依頼0601_ホーム" xfId="2866"/>
    <cellStyle name="_貼り付け用_ﾍﾟｯﾄ試算依頼0601_ホーム(再)" xfId="2867"/>
    <cellStyle name="_貼り付け用_ﾍﾟｯﾄ試算依頼0601_ホーム(再)_■月別付加額グラフ" xfId="2868"/>
    <cellStyle name="_貼り付け用_ﾍﾟｯﾄ試算依頼0601_ホーム(再)_■月別付加額グラフ_●全体企画会議資料（事業部全体）" xfId="2869"/>
    <cellStyle name="_貼り付け用_ﾍﾟｯﾄ試算依頼0601_ホーム(再)_●全体企画会議資料（事業部全体）" xfId="12"/>
    <cellStyle name="_貼り付け用_ﾍﾟｯﾄ試算依頼0601_ホーム(再)_9月SABCDﾗﾝｸ" xfId="294"/>
    <cellStyle name="_貼り付け用_ﾍﾟｯﾄ試算依頼0601_ホーム(再)_9月SABCDﾗﾝｸ_9月SABCDﾗﾝｸ" xfId="2870"/>
    <cellStyle name="_貼り付け用_ﾍﾟｯﾄ試算依頼0601_ホーム_■月別付加額グラフ" xfId="2211"/>
    <cellStyle name="_貼り付け用_ﾍﾟｯﾄ試算依頼0601_ホーム_■月別付加額グラフ_●全体企画会議資料（事業部全体）" xfId="2216"/>
    <cellStyle name="_貼り付け用_ﾍﾟｯﾄ試算依頼0601_ホーム_●全体企画会議資料（事業部全体）" xfId="1270"/>
    <cellStyle name="_貼り付け用_ﾍﾟｯﾄ試算依頼0601_ホーム_9月SABCDﾗﾝｸ" xfId="1281"/>
    <cellStyle name="_貼り付け用_ﾍﾟｯﾄ試算依頼0601_ホーム_9月SABCDﾗﾝｸ_9月SABCDﾗﾝｸ" xfId="2871"/>
    <cellStyle name="_貼り付け用_ﾍﾟｯﾄ試算依頼0601_ﾎｰﾑ11月SABCDランク" xfId="2872"/>
    <cellStyle name="_貼り付け用_ﾍﾟｯﾄ試算依頼0601_ワンケアＱＡ" xfId="449"/>
    <cellStyle name="_貼り付け用_ﾍﾟｯﾄ試算依頼0601_営業向けレター" xfId="1165"/>
    <cellStyle name="_貼り付け用_ﾍﾟｯﾄ試算依頼0601_営業向けレター_■月別付加額グラフ" xfId="2873"/>
    <cellStyle name="_貼り付け用_ﾍﾟｯﾄ試算依頼0601_営業向けレター_■月別付加額グラフ_●全体企画会議資料（事業部全体）" xfId="739"/>
    <cellStyle name="_貼り付け用_ﾍﾟｯﾄ試算依頼0601_営業向けレター_●全体企画会議資料（事業部全体）" xfId="2874"/>
    <cellStyle name="_貼り付け用_ﾍﾟｯﾄ試算依頼0601_収納家具" xfId="661"/>
    <cellStyle name="_貼り付け用_ﾍﾟｯﾄ試算依頼0601_収納家具_■月別付加額グラフ" xfId="2077"/>
    <cellStyle name="_貼り付け用_ﾍﾟｯﾄ試算依頼0601_収納家具_■月別付加額グラフ_●全体企画会議資料（事業部全体）" xfId="2875"/>
    <cellStyle name="_貼り付け用_ﾍﾟｯﾄ試算依頼0601_収納家具_●全体企画会議資料（事業部全体）" xfId="2204"/>
    <cellStyle name="_貼り付け用_ﾍﾟｯﾄ試算依頼0601_池Ｍ依頼_価格表" xfId="2876"/>
    <cellStyle name="_貼り付け用_ﾍﾟｯﾄ試算依頼0601_池Ｍ依頼_価格表_■月別付加額グラフ" xfId="2877"/>
    <cellStyle name="_貼り付け用_ﾍﾟｯﾄ試算依頼0601_池Ｍ依頼_価格表_■月別付加額グラフ_●全体企画会議資料（事業部全体）" xfId="2878"/>
    <cellStyle name="_貼り付け用_ﾍﾟｯﾄ試算依頼0601_池Ｍ依頼_価格表_●全体企画会議資料（事業部全体）" xfId="2879"/>
    <cellStyle name="_貼り付け用_ﾍﾟｯﾄ試算依頼0601_池Ｍ依頼_価格表_０７値上価格表 (2)" xfId="2880"/>
    <cellStyle name="_貼り付け用_ﾍﾟｯﾄ試算依頼0601_池Ｍ依頼_価格表_０７値上価格表 (2)_■月別付加額グラフ" xfId="2881"/>
    <cellStyle name="_貼り付け用_ﾍﾟｯﾄ試算依頼0601_池Ｍ依頼_価格表_０７値上価格表 (2)_■月別付加額グラフ_●全体企画会議資料（事業部全体）" xfId="1155"/>
    <cellStyle name="_貼り付け用_ﾍﾟｯﾄ試算依頼0601_池Ｍ依頼_価格表_０７値上価格表 (2)_●全体企画会議資料（事業部全体）" xfId="2882"/>
    <cellStyle name="_貼り付け用_ﾍﾟｯﾄ試算依頼0601_池Ｍ依頼_価格表_営業向けレター" xfId="2883"/>
    <cellStyle name="_貼り付け用_ﾍﾟｯﾄ試算依頼0601_池Ｍ依頼_価格表_営業向けレター_■月別付加額グラフ" xfId="2884"/>
    <cellStyle name="_貼り付け用_ﾍﾟｯﾄ試算依頼0601_池Ｍ依頼_価格表_営業向けレター_■月別付加額グラフ_●全体企画会議資料（事業部全体）" xfId="2886"/>
    <cellStyle name="_貼り付け用_ﾍﾟｯﾄ試算依頼0601_池Ｍ依頼_価格表_営業向けレター_●全体企画会議資料（事業部全体）" xfId="2887"/>
    <cellStyle name="_貼り付け用_ﾍﾟｯﾄ試算依頼0601_未配信）HE事業部SABCDﾗﾝｸ価格表" xfId="2888"/>
    <cellStyle name="_貼り付け用_ホーム" xfId="671"/>
    <cellStyle name="_貼り付け用_ホーム(再)" xfId="2889"/>
    <cellStyle name="_貼り付け用_ホーム(再)_■月別付加額グラフ" xfId="2890"/>
    <cellStyle name="_貼り付け用_ホーム(再)_■月別付加額グラフ_●全体企画会議資料（事業部全体）" xfId="2891"/>
    <cellStyle name="_貼り付け用_ホーム(再)_●全体企画会議資料（事業部全体）" xfId="2892"/>
    <cellStyle name="_貼り付け用_ホーム(再)_9月SABCDﾗﾝｸ" xfId="1468"/>
    <cellStyle name="_貼り付け用_ホーム(再)_9月SABCDﾗﾝｸ_9月SABCDﾗﾝｸ" xfId="677"/>
    <cellStyle name="_貼り付け用_ホーム_■月別付加額グラフ" xfId="1787"/>
    <cellStyle name="_貼り付け用_ホーム_■月別付加額グラフ_●全体企画会議資料（事業部全体）" xfId="1962"/>
    <cellStyle name="_貼り付け用_ホーム_●全体企画会議資料（事業部全体）" xfId="2893"/>
    <cellStyle name="_貼り付け用_ホーム_9月SABCDﾗﾝｸ" xfId="2894"/>
    <cellStyle name="_貼り付け用_ホーム_9月SABCDﾗﾝｸ_9月SABCDﾗﾝｸ" xfId="2896"/>
    <cellStyle name="_貼り付け用_ﾎｰﾑ11月SABCDランク" xfId="2897"/>
    <cellStyle name="_貼り付け用_ホーム2007年下期重点新商品リスト" xfId="2264"/>
    <cellStyle name="_貼り付け用_ホーム2007年下期重点新商品リスト_■月別付加額グラフ" xfId="2898"/>
    <cellStyle name="_貼り付け用_ホーム2007年下期重点新商品リスト_■月別付加額グラフ_●全体企画会議資料（事業部全体）" xfId="2899"/>
    <cellStyle name="_貼り付け用_ホーム2007年下期重点新商品リスト_●全体企画会議資料（事業部全体）" xfId="2900"/>
    <cellStyle name="_貼り付け用_ワンケアＱＡ" xfId="1949"/>
    <cellStyle name="_貼り付け用_営業向けレター" xfId="2901"/>
    <cellStyle name="_貼り付け用_営業向けレター_■月別付加額グラフ" xfId="1236"/>
    <cellStyle name="_貼り付け用_営業向けレター_■月別付加額グラフ_●全体企画会議資料（事業部全体）" xfId="2902"/>
    <cellStyle name="_貼り付け用_営業向けレター_●全体企画会議資料（事業部全体）" xfId="2885"/>
    <cellStyle name="_貼り付け用_観葉植物価格表（企画品）" xfId="2521"/>
    <cellStyle name="_貼り付け用_観葉植物価格表（企画品）_05.プラ鉢スポット企画のご提案" xfId="2904"/>
    <cellStyle name="_貼り付け用_観葉植物価格表（企画品）_05.プラ鉢スポット企画のご提案_06.各企画提案_作成中送信用" xfId="2905"/>
    <cellStyle name="_貼り付け用_観葉植物価格表（企画品）_05.プラ鉢スポット企画のご提案_08-0128-観葉植物売場立上促進企画" xfId="2035"/>
    <cellStyle name="_貼り付け用_観葉植物価格表（企画品）_タカギ分析（2007.10.25）" xfId="455"/>
    <cellStyle name="_貼り付け用_観葉植物価格表0516" xfId="727"/>
    <cellStyle name="_貼り付け用_観葉植物価格表0516_05.プラ鉢スポット企画のご提案" xfId="2906"/>
    <cellStyle name="_貼り付け用_観葉植物価格表0516_05.プラ鉢スポット企画のご提案_06.各企画提案_作成中送信用" xfId="2907"/>
    <cellStyle name="_貼り付け用_観葉植物価格表0516_05.プラ鉢スポット企画のご提案_08-0128-観葉植物売場立上促進企画" xfId="2908"/>
    <cellStyle name="_貼り付け用_観葉植物価格表0516_タカギ分析（2007.10.25）" xfId="2161"/>
    <cellStyle name="_貼り付け用_観葉植物情報0524 " xfId="2909"/>
    <cellStyle name="_貼り付け用_観葉植物情報0524 _(仮）空気清浄機" xfId="1581"/>
    <cellStyle name="_貼り付け用_観葉植物情報0524 _（仮）水槽かんたん企画書" xfId="2460"/>
    <cellStyle name="_貼り付け用_観葉植物情報0524 _(正）TOFｼﾘｰｽﾞ商品詳細③" xfId="2910"/>
    <cellStyle name="_貼り付け用_観葉植物情報0524 _【正】業界価格構成表(社外秘)120817" xfId="2289"/>
    <cellStyle name="_貼り付け用_観葉植物情報0524 _■月別付加額グラフ" xfId="2082"/>
    <cellStyle name="_貼り付け用_観葉植物情報0524 _■月別付加額グラフ_●全体企画会議資料（事業部全体）" xfId="1639"/>
    <cellStyle name="_貼り付け用_観葉植物情報0524 _■毎日情報■必達キャンペーンランキング" xfId="439"/>
    <cellStyle name="_貼り付け用_観葉植物情報0524 _○ＬＥＤ見積form.110902" xfId="1016"/>
    <cellStyle name="_貼り付け用_観葉植物情報0524 _●ペットシーツ旧品出荷停止のご連絡" xfId="771"/>
    <cellStyle name="_貼り付け用_観葉植物情報0524 _●全体企画会議資料（事業部全体）" xfId="2911"/>
    <cellStyle name="_貼り付け用_観葉植物情報0524 _●毎日情報【廃番1114】" xfId="2912"/>
    <cellStyle name="_貼り付け用_観葉植物情報0524 _●毎日情報【廃番第16弾070424】" xfId="2913"/>
    <cellStyle name="_貼り付け用_観葉植物情報0524 _●毎日情報【廃番第26弾070724】" xfId="2526"/>
    <cellStyle name="_貼り付け用_観葉植物情報0524 _●毎日情報【廃番第8弾070227】" xfId="2914"/>
    <cellStyle name="_貼り付け用_観葉植物情報0524 _0424 ﾌｧﾌﾞﾘｯｸﾋﾟﾝﾅｯﾌﾟﾎﾞｰﾄﾞ(4sku）廃番のお知らせ" xfId="2915"/>
    <cellStyle name="_貼り付け用_観葉植物情報0524 _0424オールステンレス物干し出荷ガードの件" xfId="1969"/>
    <cellStyle name="_貼り付け用_観葉植物情報0524 _0523 2007年秋冬ペット用品企画書配信のお知らせ" xfId="2916"/>
    <cellStyle name="_貼り付け用_観葉植物情報0524 _06-10-02TVﾗｯｸ『TPOｼﾘｰｽﾞ』HC・GMS向け販売について" xfId="1326"/>
    <cellStyle name="_貼り付け用_観葉植物情報0524 _06-10-02TVﾗｯｸ『TPOｼﾘｰｽﾞ』HC・GMS向け販売について_■月別付加額グラフ" xfId="1984"/>
    <cellStyle name="_貼り付け用_観葉植物情報0524 _06-10-02TVﾗｯｸ『TPOｼﾘｰｽﾞ』HC・GMS向け販売について_■月別付加額グラフ_●全体企画会議資料（事業部全体）" xfId="2917"/>
    <cellStyle name="_貼り付け用_観葉植物情報0524 _06-10-02TVﾗｯｸ『TPOｼﾘｰｽﾞ』HC・GMS向け販売について_●全体企画会議資料（事業部全体）" xfId="2918"/>
    <cellStyle name="_貼り付け用_観葉植物情報0524 _06-11-07_ｽﾄﾛﾎﾞﾗｲﾄﾊﾟｯｹｰｼﾞ訂正のお願い" xfId="736"/>
    <cellStyle name="_貼り付け用_観葉植物情報0524 _06-11-08廃番品のお知らせ②" xfId="2919"/>
    <cellStyle name="_貼り付け用_観葉植物情報0524 _06-1114-【重要緊急】ｲﾙﾐﾈｰｼｮﾝﾗｲﾄ一部アイテム回収のお知らせ" xfId="471"/>
    <cellStyle name="_貼り付け用_観葉植物情報0524 _06-11-14ｱｲﾘｽﾍﾞｯﾄﾞ用品廃番のお知らせ" xfId="2920"/>
    <cellStyle name="_貼り付け用_観葉植物情報0524 _0620 ｽﾃﾝﾚｽﾎﾟｽﾄUT-200.300.400（3sku）廃番のお知らせ" xfId="2256"/>
    <cellStyle name="_貼り付け用_観葉植物情報0524 _0620＿営業教育指導部" xfId="2922"/>
    <cellStyle name="_貼り付け用_観葉植物情報0524 _0620ﾍﾟｯﾄ用あったかﾏｯﾄ企画書配信のお知らせ" xfId="304"/>
    <cellStyle name="_貼り付け用_観葉植物情報0524 _0627 ｼﾞｭﾆｱｼｰﾄﾃﾞﾗｯｸｽJS-40DX廃番のお知らせ" xfId="2924"/>
    <cellStyle name="_貼り付け用_観葉植物情報0524 _0627 ﾊﾝｷﾝｸﾞﾌｫﾙﾀﾞｰFF-A45廃番のお知らせ" xfId="102"/>
    <cellStyle name="_貼り付け用_観葉植物情報0524 _0627＿営業教育指導部" xfId="2284"/>
    <cellStyle name="_貼り付け用_観葉植物情報0524 _0627ｸﾘｽﾏｽ＆お正月ﾍﾟｯﾄｳｪｱ・ﾍﾞｯﾄﾞ大口受付の件" xfId="1024"/>
    <cellStyle name="_貼り付け用_観葉植物情報0524 _07-03-13押入整理棚値上げのお知らせ" xfId="2926"/>
    <cellStyle name="_貼り付け用_観葉植物情報0524 _07-03-13押入整理棚値上げのお知らせ_■月別付加額グラフ" xfId="2927"/>
    <cellStyle name="_貼り付け用_観葉植物情報0524 _07-03-13押入整理棚値上げのお知らせ_■月別付加額グラフ_●全体企画会議資料（事業部全体）" xfId="582"/>
    <cellStyle name="_貼り付け用_観葉植物情報0524 _07-03-13押入整理棚値上げのお知らせ_●全体企画会議資料（事業部全体）" xfId="542"/>
    <cellStyle name="_貼り付け用_観葉植物情報0524 _07-03-13押入整理棚値上げのお知らせ_０７値上価格表 (2)" xfId="2928"/>
    <cellStyle name="_貼り付け用_観葉植物情報0524 _07-03-13押入整理棚値上げのお知らせ_０７値上価格表 (2)_■月別付加額グラフ" xfId="2929"/>
    <cellStyle name="_貼り付け用_観葉植物情報0524 _07-03-13押入整理棚値上げのお知らせ_０７値上価格表 (2)_■月別付加額グラフ_●全体企画会議資料（事業部全体）" xfId="2516"/>
    <cellStyle name="_貼り付け用_観葉植物情報0524 _07-03-13押入整理棚値上げのお知らせ_０７値上価格表 (2)_●全体企画会議資料（事業部全体）" xfId="2931"/>
    <cellStyle name="_貼り付け用_観葉植物情報0524 _07-03-13押入整理棚値上げのお知らせ_営業向けレター" xfId="2932"/>
    <cellStyle name="_貼り付け用_観葉植物情報0524 _07-03-13押入整理棚値上げのお知らせ_営業向けレター_■月別付加額グラフ" xfId="2933"/>
    <cellStyle name="_貼り付け用_観葉植物情報0524 _07-03-13押入整理棚値上げのお知らせ_営業向けレター_■月別付加額グラフ_●全体企画会議資料（事業部全体）" xfId="2934"/>
    <cellStyle name="_貼り付け用_観葉植物情報0524 _07-03-13押入整理棚値上げのお知らせ_営業向けレター_●全体企画会議資料（事業部全体）" xfId="2935"/>
    <cellStyle name="_貼り付け用_観葉植物情報0524 _07-05-00ﾜｲﾄﾞｽﾄｯｶｰ値上げのお知らせ" xfId="1225"/>
    <cellStyle name="_貼り付け用_観葉植物情報0524 _07-05-00ﾜｲﾄﾞｽﾄｯｶｰ値上げのお知らせ_■月別付加額グラフ" xfId="250"/>
    <cellStyle name="_貼り付け用_観葉植物情報0524 _07-05-00ﾜｲﾄﾞｽﾄｯｶｰ値上げのお知らせ_■月別付加額グラフ_●全体企画会議資料（事業部全体）" xfId="2936"/>
    <cellStyle name="_貼り付け用_観葉植物情報0524 _07-05-00ﾜｲﾄﾞｽﾄｯｶｰ値上げのお知らせ_●全体企画会議資料（事業部全体）" xfId="1534"/>
    <cellStyle name="_貼り付け用_観葉植物情報0524 _07-05-00ﾜｲﾄﾞｽﾄｯｶｰ値上げのお知らせ_０７値上価格表 (2)" xfId="2937"/>
    <cellStyle name="_貼り付け用_観葉植物情報0524 _07-05-00ﾜｲﾄﾞｽﾄｯｶｰ値上げのお知らせ_０７値上価格表 (2)_■月別付加額グラフ" xfId="2938"/>
    <cellStyle name="_貼り付け用_観葉植物情報0524 _07-05-00ﾜｲﾄﾞｽﾄｯｶｰ値上げのお知らせ_０７値上価格表 (2)_■月別付加額グラフ_●全体企画会議資料（事業部全体）" xfId="2939"/>
    <cellStyle name="_貼り付け用_観葉植物情報0524 _07-05-00ﾜｲﾄﾞｽﾄｯｶｰ値上げのお知らせ_０７値上価格表 (2)_●全体企画会議資料（事業部全体）" xfId="2941"/>
    <cellStyle name="_貼り付け用_観葉植物情報0524 _07-05-00ﾜｲﾄﾞｽﾄｯｶｰ値上げのお知らせ_営業向けレター" xfId="2221"/>
    <cellStyle name="_貼り付け用_観葉植物情報0524 _07-05-00ﾜｲﾄﾞｽﾄｯｶｰ値上げのお知らせ_営業向けレター_■月別付加額グラフ" xfId="2942"/>
    <cellStyle name="_貼り付け用_観葉植物情報0524 _07-05-00ﾜｲﾄﾞｽﾄｯｶｰ値上げのお知らせ_営業向けレター_■月別付加額グラフ_●全体企画会議資料（事業部全体）" xfId="2943"/>
    <cellStyle name="_貼り付け用_観葉植物情報0524 _07-05-00ﾜｲﾄﾞｽﾄｯｶｰ値上げのお知らせ_営業向けレター_●全体企画会議資料（事業部全体）" xfId="135"/>
    <cellStyle name="_貼り付け用_観葉植物情報0524 _07-0516-【ｲﾙﾐ】2007年ｲﾙﾐﾈｰｼｮﾝﾗｲﾄﾗｲﾝﾅｯﾌﾟ変更について" xfId="1412"/>
    <cellStyle name="_貼り付け用_観葉植物情報0524 _07-05-16ﾜｲﾄﾞｽﾄｯｶｰ値上げのお知らせ" xfId="2432"/>
    <cellStyle name="_貼り付け用_観葉植物情報0524 _07-0522-●2006→2007ｲﾙﾐ商品変更一覧" xfId="2944"/>
    <cellStyle name="_貼り付け用_観葉植物情報0524 _07-0522-イルミセット品かんたん企画書" xfId="2386"/>
    <cellStyle name="_貼り付け用_観葉植物情報0524 _07-0522-イルミ商品別かんたん企画書" xfId="2945"/>
    <cellStyle name="_貼り付け用_観葉植物情報0524 _07-0523-【重要】2007年ｲﾙﾐﾈｰｼｮﾝﾗｲﾄﾗｲﾝﾅｯﾌﾟ変更について" xfId="125"/>
    <cellStyle name="_貼り付け用_観葉植物情報0524 _07-05-23夏の商談会企画書配信のお知らせ" xfId="2946"/>
    <cellStyle name="_貼り付け用_観葉植物情報0524 _07-06-20_ﾁｪｽﾄESのPOP違いの件について" xfId="2947"/>
    <cellStyle name="_貼り付け用_観葉植物情報0524 _07-0627-【廃番連絡】肥料4SKU廃番のご連絡" xfId="1347"/>
    <cellStyle name="_貼り付け用_観葉植物情報0524 _07-06-28家具廃番商品のお知らせ" xfId="2948"/>
    <cellStyle name="_貼り付け用_観葉植物情報0524 _07-06-28家具廃番商品のお知らせ_重点商品実績表、ストカバ進捗表" xfId="664"/>
    <cellStyle name="_貼り付け用_観葉植物情報0524 _07-07-18家具廃番商品のお知らせ" xfId="2949"/>
    <cellStyle name="_貼り付け用_観葉植物情報0524 _07-07-18家具廃番商品のお知らせ_重点商品実績表、ストカバ進捗表" xfId="2950"/>
    <cellStyle name="_貼り付け用_観葉植物情報0524 _07-07-19家具廃番商品のお知らせ" xfId="1306"/>
    <cellStyle name="_貼り付け用_観葉植物情報0524 _07-07-19家具廃番商品のお知らせ_重点商品実績表、ストカバ進捗表" xfId="767"/>
    <cellStyle name="_貼り付け用_観葉植物情報0524 _07-07-24廃番商品のお知らせ" xfId="2951"/>
    <cellStyle name="_貼り付け用_観葉植物情報0524 _07-08-22塗装家具ｼﾘｰｽﾞ弟3段商品詳細配信のお知らせ" xfId="2952"/>
    <cellStyle name="_貼り付け用_観葉植物情報0524 _07‐1106‐【ｷｬﾝﾍﾟｰﾝ】（再）ﾌﾙｶﾊﾞｰHRｽﾘﾑ年末手袋付ｷｬﾝﾍﾟｰﾝのお知らせ" xfId="965"/>
    <cellStyle name="_貼り付け用_観葉植物情報0524 _0724ﾄﾚｰﾆﾝｸﾞﾍﾟﾝﾀﾞﾝﾄ企画書再配信連絡" xfId="2953"/>
    <cellStyle name="_貼り付け用_観葉植物情報0524 _0724秋冬ペコレハンガーについて" xfId="1542"/>
    <cellStyle name="_貼り付け用_観葉植物情報0524 _0724卓上シュレッダー発売停止のおしらせ" xfId="2954"/>
    <cellStyle name="_貼り付け用_観葉植物情報0524 _０７値上価格表 (2)" xfId="2955"/>
    <cellStyle name="_貼り付け用_観葉植物情報0524 _０７値上価格表 (2)_■月別付加額グラフ" xfId="270"/>
    <cellStyle name="_貼り付け用_観葉植物情報0524 _０７値上価格表 (2)_■月別付加額グラフ_●全体企画会議資料（事業部全体）" xfId="2956"/>
    <cellStyle name="_貼り付け用_観葉植物情報0524 _０７値上価格表 (2)_●全体企画会議資料（事業部全体）" xfId="1188"/>
    <cellStyle name="_貼り付け用_観葉植物情報0524 _2007年初売り" xfId="1425"/>
    <cellStyle name="_貼り付け用_観葉植物情報0524 _②07-05-00ﾜｲﾄﾞｽﾄｯｶｰ値上げのお知らせ" xfId="461"/>
    <cellStyle name="_貼り付け用_観葉植物情報0524 _②07-05-00ﾜｲﾄﾞｽﾄｯｶｰ値上げのお知らせ_■月別付加額グラフ" xfId="2957"/>
    <cellStyle name="_貼り付け用_観葉植物情報0524 _②07-05-00ﾜｲﾄﾞｽﾄｯｶｰ値上げのお知らせ_■月別付加額グラフ_●全体企画会議資料（事業部全体）" xfId="1807"/>
    <cellStyle name="_貼り付け用_観葉植物情報0524 _②07-05-00ﾜｲﾄﾞｽﾄｯｶｰ値上げのお知らせ_●全体企画会議資料（事業部全体）" xfId="2930"/>
    <cellStyle name="_貼り付け用_観葉植物情報0524 _②07-05-00ﾜｲﾄﾞｽﾄｯｶｰ値上げのお知らせ_０７値上価格表 (2)" xfId="1810"/>
    <cellStyle name="_貼り付け用_観葉植物情報0524 _②07-05-00ﾜｲﾄﾞｽﾄｯｶｰ値上げのお知らせ_０７値上価格表 (2)_■月別付加額グラフ" xfId="2958"/>
    <cellStyle name="_貼り付け用_観葉植物情報0524 _②07-05-00ﾜｲﾄﾞｽﾄｯｶｰ値上げのお知らせ_０７値上価格表 (2)_■月別付加額グラフ_●全体企画会議資料（事業部全体）" xfId="474"/>
    <cellStyle name="_貼り付け用_観葉植物情報0524 _②07-05-00ﾜｲﾄﾞｽﾄｯｶｰ値上げのお知らせ_０７値上価格表 (2)_●全体企画会議資料（事業部全体）" xfId="2959"/>
    <cellStyle name="_貼り付け用_観葉植物情報0524 _②07-05-00ﾜｲﾄﾞｽﾄｯｶｰ値上げのお知らせ_営業向けレター" xfId="2374"/>
    <cellStyle name="_貼り付け用_観葉植物情報0524 _②07-05-00ﾜｲﾄﾞｽﾄｯｶｰ値上げのお知らせ_営業向けレター_■月別付加額グラフ" xfId="1050"/>
    <cellStyle name="_貼り付け用_観葉植物情報0524 _②07-05-00ﾜｲﾄﾞｽﾄｯｶｰ値上げのお知らせ_営業向けレター_■月別付加額グラフ_●全体企画会議資料（事業部全体）" xfId="814"/>
    <cellStyle name="_貼り付け用_観葉植物情報0524 _②07-05-00ﾜｲﾄﾞｽﾄｯｶｰ値上げのお知らせ_営業向けレター_●全体企画会議資料（事業部全体）" xfId="2960"/>
    <cellStyle name="_貼り付け用_観葉植物情報0524 _ＬＥＤ：ランニングコスト（１１０Ｗ&amp;４０Ｗ）100809④" xfId="2599"/>
    <cellStyle name="_貼り付け用_観葉植物情報0524 _LED事業部幹部研修会(最終)0709" xfId="8"/>
    <cellStyle name="_貼り付け用_観葉植物情報0524 _アクオスキャンペーン" xfId="2961"/>
    <cellStyle name="_貼り付け用_観葉植物情報0524 _あったカイロ　初売り企画　HI" xfId="2962"/>
    <cellStyle name="_貼り付け用_観葉植物情報0524 _あったカイロ初売り企画" xfId="2964"/>
    <cellStyle name="_貼り付け用_観葉植物情報0524 _カイロ商品詳細7.11更新" xfId="712"/>
    <cellStyle name="_貼り付け用_観葉植物情報0524 _コスト比較（４０Ｗ週５日１２時間）100805" xfId="2966"/>
    <cellStyle name="_貼り付け用_観葉植物情報0524 _コスト比較（４０Ｗ週５日２４時間）100805" xfId="2178"/>
    <cellStyle name="_貼り付け用_観葉植物情報0524 _サンプラザ店舗一覧" xfId="821"/>
    <cellStyle name="_貼り付け用_観葉植物情報0524 _ダイシン・島忠：ＬＥＤ：ランニングコスト（１１０Ｗ&amp;４０Ｗ）100816" xfId="2389"/>
    <cellStyle name="_貼り付け用_観葉植物情報0524 _ﾏｰｹﾃｨﾝｸﾞ部情報　ｶｲﾛ　価格対応の制約条件の連絡" xfId="377"/>
    <cellStyle name="_貼り付け用_観葉植物情報0524 _マーケティング部情報　加湿器　商談資料" xfId="2968"/>
    <cellStyle name="_貼り付け用_観葉植物情報0524 _マーケティング部情報　物干し２次値上げ後価格表" xfId="2206"/>
    <cellStyle name="_貼り付け用_観葉植物情報0524 _マーケティング部情報　物干し値上げ" xfId="335"/>
    <cellStyle name="_貼り付け用_観葉植物情報0524 _ﾏｰｹﾃｨﾝｸﾞ部情報（収納・家具用）ﾌｫｰﾏｯﾄ" xfId="2231"/>
    <cellStyle name="_貼り付け用_観葉植物情報0524 _ﾏｰｹ情報1113" xfId="604"/>
    <cellStyle name="_貼り付け用_観葉植物情報0524 _ﾜｲﾄﾞｽﾄｯｶｰ値上SIM1" xfId="2969"/>
    <cellStyle name="_貼り付け用_観葉植物情報0524 _ﾜｲﾄﾞｽﾄｯｶｰ値上SIM1_■月別付加額グラフ" xfId="2970"/>
    <cellStyle name="_貼り付け用_観葉植物情報0524 _ﾜｲﾄﾞｽﾄｯｶｰ値上SIM1_■月別付加額グラフ_●全体企画会議資料（事業部全体）" xfId="2971"/>
    <cellStyle name="_貼り付け用_観葉植物情報0524 _ﾜｲﾄﾞｽﾄｯｶｰ値上SIM1_●全体企画会議資料（事業部全体）" xfId="2972"/>
    <cellStyle name="_貼り付け用_観葉植物情報0524 _ﾜｲﾄﾞｽﾄｯｶｰ値上SIM1_０７値上価格表 (2)" xfId="100"/>
    <cellStyle name="_貼り付け用_観葉植物情報0524 _ﾜｲﾄﾞｽﾄｯｶｰ値上SIM1_０７値上価格表 (2)_■月別付加額グラフ" xfId="1635"/>
    <cellStyle name="_貼り付け用_観葉植物情報0524 _ﾜｲﾄﾞｽﾄｯｶｰ値上SIM1_０７値上価格表 (2)_■月別付加額グラフ_●全体企画会議資料（事業部全体）" xfId="2512"/>
    <cellStyle name="_貼り付け用_観葉植物情報0524 _ﾜｲﾄﾞｽﾄｯｶｰ値上SIM1_０７値上価格表 (2)_●全体企画会議資料（事業部全体）" xfId="410"/>
    <cellStyle name="_貼り付け用_観葉植物情報0524 _ﾜｲﾄﾞｽﾄｯｶｰ値上SIM1_営業向けレター" xfId="2260"/>
    <cellStyle name="_貼り付け用_観葉植物情報0524 _ﾜｲﾄﾞｽﾄｯｶｰ値上SIM1_営業向けレター_■月別付加額グラフ" xfId="2973"/>
    <cellStyle name="_貼り付け用_観葉植物情報0524 _ﾜｲﾄﾞｽﾄｯｶｰ値上SIM1_営業向けレター_■月別付加額グラフ_●全体企画会議資料（事業部全体）" xfId="2974"/>
    <cellStyle name="_貼り付け用_観葉植物情報0524 _ﾜｲﾄﾞｽﾄｯｶｰ値上SIM1_営業向けレター_●全体企画会議資料（事業部全体）" xfId="2975"/>
    <cellStyle name="_貼り付け用_観葉植物情報0524 _営業教育指導部0523" xfId="1437"/>
    <cellStyle name="_貼り付け用_観葉植物情報0524 _営業教育指導部0822" xfId="556"/>
    <cellStyle name="_貼り付け用_観葉植物情報0524 _営業向けレター" xfId="2976"/>
    <cellStyle name="_貼り付け用_観葉植物情報0524 _営業向けレター_■月別付加額グラフ" xfId="2977"/>
    <cellStyle name="_貼り付け用_観葉植物情報0524 _営業向けレター_■月別付加額グラフ_●全体企画会議資料（事業部全体）" xfId="1607"/>
    <cellStyle name="_貼り付け用_観葉植物情報0524 _営業向けレター_●全体企画会議資料（事業部全体）" xfId="2978"/>
    <cellStyle name="_貼り付け用_観葉植物情報0524 _押入整理棚価格変更について" xfId="1747"/>
    <cellStyle name="_貼り付け用_観葉植物情報0524 _押入整理棚価格変更について_■月別付加額グラフ" xfId="2979"/>
    <cellStyle name="_貼り付け用_観葉植物情報0524 _押入整理棚価格変更について_■月別付加額グラフ_●全体企画会議資料（事業部全体）" xfId="2980"/>
    <cellStyle name="_貼り付け用_観葉植物情報0524 _押入整理棚価格変更について_●全体企画会議資料（事業部全体）" xfId="1940"/>
    <cellStyle name="_貼り付け用_観葉植物情報0524 _押入整理棚価格変更について_０７値上価格表 (2)" xfId="2981"/>
    <cellStyle name="_貼り付け用_観葉植物情報0524 _押入整理棚価格変更について_０７値上価格表 (2)_■月別付加額グラフ" xfId="2982"/>
    <cellStyle name="_貼り付け用_観葉植物情報0524 _押入整理棚価格変更について_０７値上価格表 (2)_■月別付加額グラフ_●全体企画会議資料（事業部全体）" xfId="2983"/>
    <cellStyle name="_貼り付け用_観葉植物情報0524 _押入整理棚価格変更について_０７値上価格表 (2)_●全体企画会議資料（事業部全体）" xfId="554"/>
    <cellStyle name="_貼り付け用_観葉植物情報0524 _押入整理棚価格変更について_営業向けレター" xfId="134"/>
    <cellStyle name="_貼り付け用_観葉植物情報0524 _押入整理棚価格変更について_営業向けレター_■月別付加額グラフ" xfId="2984"/>
    <cellStyle name="_貼り付け用_観葉植物情報0524 _押入整理棚価格変更について_営業向けレター_■月別付加額グラフ_●全体企画会議資料（事業部全体）" xfId="2985"/>
    <cellStyle name="_貼り付け用_観葉植物情報0524 _押入整理棚価格変更について_営業向けレター_●全体企画会議資料（事業部全体）" xfId="2895"/>
    <cellStyle name="_貼り付け用_観葉植物情報0524 _下期重点実績表ストカバ" xfId="1779"/>
    <cellStyle name="_貼り付け用_観葉植物情報0524 _簡易棚割用画像データ配信の件" xfId="2533"/>
    <cellStyle name="_貼り付け用_観葉植物情報0524 _業界価格構成表(社外秘)110303" xfId="2142"/>
    <cellStyle name="_貼り付け用_観葉植物情報0524 _手直しPOP資材依頼書" xfId="2986"/>
    <cellStyle name="_貼り付け用_観葉植物情報0524 _重点実績・ストカバ" xfId="1882"/>
    <cellStyle name="_貼り付け用_観葉植物情報0524 _水槽別売品（脱窒ﾍﾟﾚｯﾄ・ﾊﾞｸﾃﾘｱ）の件" xfId="2987"/>
    <cellStyle name="_貼り付け用_観葉植物情報0524 _水槽用ﾊﾞｸﾃﾘｱの取り寄せ方法について" xfId="2988"/>
    <cellStyle name="_貼り付け用_観葉植物情報0524 _生産企画部情報1106" xfId="2497"/>
    <cellStyle name="_貼り付け用_観葉植物情報0524 _東北ミサワホーム：ＬＥＤ切替提案（作成中）" xfId="278"/>
    <cellStyle name="_貼り付け用_観葉植物情報0524 _日本ハウズイング様：コスト比較表100720" xfId="2989"/>
    <cellStyle name="_貼り付け用_観葉植物情報0524 _必達ｷｬﾝﾍﾟｰﾝ" xfId="2990"/>
    <cellStyle name="_貼り付け用_観葉植物情報0524 _必達キャンペーン案内文" xfId="2636"/>
    <cellStyle name="_貼り付け用_観葉植物情報0524 _表紙" xfId="2965"/>
    <cellStyle name="_貼り付け用_観葉植物情報0524 _表紙_■月別付加額グラフ" xfId="2991"/>
    <cellStyle name="_貼り付け用_観葉植物情報0524 _表紙_■月別付加額グラフ_●全体企画会議資料（事業部全体）" xfId="653"/>
    <cellStyle name="_貼り付け用_観葉植物情報0524 _表紙_●全体企画会議資料（事業部全体）" xfId="2992"/>
    <cellStyle name="_貼り付け用_観葉植物情報0524 _毎日情報　ＰＣ製品得意先別実績表　配信の件" xfId="2011"/>
    <cellStyle name="_貼り付け用_観葉植物情報0524 _毎日情報　ＰＣ製品得意先別実績表　配信の件_■月別付加額グラフ" xfId="2995"/>
    <cellStyle name="_貼り付け用_観葉植物情報0524 _毎日情報　ＰＣ製品得意先別実績表　配信の件_■月別付加額グラフ_●全体企画会議資料（事業部全体）" xfId="2997"/>
    <cellStyle name="_貼り付け用_観葉植物情報0524 _毎日情報　ＰＣ製品得意先別実績表　配信の件_●全体企画会議資料（事業部全体）" xfId="18"/>
    <cellStyle name="_貼り付け用_観葉植物情報0524 _毎日情報（プロモーション）" xfId="2999"/>
    <cellStyle name="_貼り付け用_観葉植物情報0524 _毎日情報0621" xfId="3000"/>
    <cellStyle name="_貼り付け用_観葉植物情報0524 _毎日情報0621_■月別付加額グラフ" xfId="1008"/>
    <cellStyle name="_貼り付け用_観葉植物情報0524 _毎日情報0621_■月別付加額グラフ_●全体企画会議資料（事業部全体）" xfId="3001"/>
    <cellStyle name="_貼り付け用_観葉植物情報0524 _毎日情報0621_●全体企画会議資料（事業部全体）" xfId="3002"/>
    <cellStyle name="_貼り付け用_観葉発注台帳" xfId="3003"/>
    <cellStyle name="_貼り付け用_観葉発注台帳_■月別付加額グラフ" xfId="3004"/>
    <cellStyle name="_貼り付け用_観葉発注台帳_■月別付加額グラフ_●全体企画会議資料（事業部全体）" xfId="2851"/>
    <cellStyle name="_貼り付け用_観葉発注台帳_●全体企画会議資料（事業部全体）" xfId="3005"/>
    <cellStyle name="_貼り付け用_観葉発注台帳_商品台帳4月分" xfId="2570"/>
    <cellStyle name="_貼り付け用_観葉発注台帳_訂正企画書" xfId="3006"/>
    <cellStyle name="_貼り付け用_観葉発注台帳_訂正企画書_商品台帳（11月～2月出荷商品）" xfId="1874"/>
    <cellStyle name="_貼り付け用_観葉発注台帳_訂正企画書_商品台帳（11月～2月出荷商品）_商品台帳4月分" xfId="3007"/>
    <cellStyle name="_貼り付け用_観葉発注台帳_訂正企画書_商品台帳4月分" xfId="3009"/>
    <cellStyle name="_貼り付け用_観葉発注台帳0603" xfId="119"/>
    <cellStyle name="_貼り付け用_観葉発注台帳0603_■月別付加額グラフ" xfId="1299"/>
    <cellStyle name="_貼り付け用_観葉発注台帳0603_■月別付加額グラフ_●全体企画会議資料（事業部全体）" xfId="3010"/>
    <cellStyle name="_貼り付け用_観葉発注台帳0603_●全体企画会議資料（事業部全体）" xfId="3011"/>
    <cellStyle name="_貼り付け用_観葉発注台帳0603_商品台帳4月分" xfId="2048"/>
    <cellStyle name="_貼り付け用_観葉発注台帳0603_訂正企画書" xfId="1852"/>
    <cellStyle name="_貼り付け用_観葉発注台帳0603_訂正企画書_商品台帳（11月～2月出荷商品）" xfId="1713"/>
    <cellStyle name="_貼り付け用_観葉発注台帳0603_訂正企画書_商品台帳（11月～2月出荷商品）_商品台帳4月分" xfId="400"/>
    <cellStyle name="_貼り付け用_観葉発注台帳0603_訂正企画書_商品台帳4月分" xfId="2779"/>
    <cellStyle name="_貼り付け用_高圧洗浄機AP0808" xfId="2836"/>
    <cellStyle name="_貼り付け用_在庫状況0627" xfId="3012"/>
    <cellStyle name="_貼り付け用_収納・2007年下期重点新商品リスト" xfId="3013"/>
    <cellStyle name="_貼り付け用_収納・2007年下期重点新商品リスト_■月別付加額グラフ" xfId="1080"/>
    <cellStyle name="_貼り付け用_収納・2007年下期重点新商品リスト_■月別付加額グラフ_●全体企画会議資料（事業部全体）" xfId="3014"/>
    <cellStyle name="_貼り付け用_収納・2007年下期重点新商品リスト_●全体企画会議資料（事業部全体）" xfId="2923"/>
    <cellStyle name="_貼り付け用_収納家具" xfId="3015"/>
    <cellStyle name="_貼り付け用_収納家具_■月別付加額グラフ" xfId="993"/>
    <cellStyle name="_貼り付け用_収納家具_■月別付加額グラフ_●全体企画会議資料（事業部全体）" xfId="3017"/>
    <cellStyle name="_貼り付け用_収納家具_●全体企画会議資料（事業部全体）" xfId="3018"/>
    <cellStyle name="_貼り付け用_重点商品実績表、ストカバ進捗表" xfId="3019"/>
    <cellStyle name="_貼り付け用_商品台帳4月分" xfId="3020"/>
    <cellStyle name="_貼り付け用_植物4寸観葉部品コード表　赤ゴムとクロトン追加" xfId="1500"/>
    <cellStyle name="_貼り付け用_植物4寸観葉部品コード表　赤ゴムとクロトン追加_商品台帳4月分" xfId="3021"/>
    <cellStyle name="_貼り付け用_植物4寸観葉部品コード表　赤ゴムとクロトン追加_訂正企画書" xfId="3023"/>
    <cellStyle name="_貼り付け用_植物4寸観葉部品コード表　赤ゴムとクロトン追加_訂正企画書_商品台帳（11月～2月出荷商品）" xfId="1823"/>
    <cellStyle name="_貼り付け用_植物4寸観葉部品コード表　赤ゴムとクロトン追加_訂正企画書_商品台帳（11月～2月出荷商品）_商品台帳4月分" xfId="3024"/>
    <cellStyle name="_貼り付け用_植物4寸観葉部品コード表　赤ゴムとクロトン追加_訂正企画書_商品台帳4月分" xfId="210"/>
    <cellStyle name="_貼り付け用_新マーケティング部情報form" xfId="2315"/>
    <cellStyle name="_貼り付け用_新マーケティング部情報form_(正）TOFｼﾘｰｽﾞ商品詳細③" xfId="1239"/>
    <cellStyle name="_貼り付け用_新生活ｶﾗｰｺｰﾃﾞｨﾈｰﾄ提案企画書" xfId="3025"/>
    <cellStyle name="_貼り付け用_新生活ｶﾗｰｺｰﾃﾞｨﾈｰﾄ提案企画書_新生活ｶﾗｰｺｰﾃﾞｨﾈｰﾄ提案企画書NEW" xfId="3026"/>
    <cellStyle name="_貼り付け用_新生活ｶﾗｰｺｰﾃﾞｨﾈｰﾄ提案企画書111" xfId="1162"/>
    <cellStyle name="_貼り付け用_全体事業計画" xfId="1014"/>
    <cellStyle name="_貼り付け用_全体事業計画_■月別付加額グラフ" xfId="3027"/>
    <cellStyle name="_貼り付け用_全体事業計画_■月別付加額グラフ_●全体企画会議資料（事業部全体）" xfId="3028"/>
    <cellStyle name="_貼り付け用_全体事業計画_●全体企画会議資料（事業部全体）" xfId="1017"/>
    <cellStyle name="_貼り付け用_全体事業計画_1" xfId="3029"/>
    <cellStyle name="_貼り付け用_全体事業計画_1_■月別付加額グラフ" xfId="3030"/>
    <cellStyle name="_貼り付け用_全体事業計画_1_■月別付加額グラフ_●全体企画会議資料（事業部全体）" xfId="3031"/>
    <cellStyle name="_貼り付け用_全体事業計画_1_●全体企画会議資料（事業部全体）" xfId="3034"/>
    <cellStyle name="_貼り付け用_全体事業計画_全体事業計画" xfId="1039"/>
    <cellStyle name="_貼り付け用_全体事業計画_全体事業計画_■月別付加額グラフ" xfId="2197"/>
    <cellStyle name="_貼り付け用_全体事業計画_全体事業計画_■月別付加額グラフ_●全体企画会議資料（事業部全体）" xfId="414"/>
    <cellStyle name="_貼り付け用_全体事業計画_全体事業計画_●全体企画会議資料（事業部全体）" xfId="2129"/>
    <cellStyle name="_貼り付け用_全体事業計画_配信用_観葉植物企画書" xfId="3035"/>
    <cellStyle name="_貼り付け用_全体事業計画_配信用_観葉植物企画書_■月別付加額グラフ" xfId="3036"/>
    <cellStyle name="_貼り付け用_全体事業計画_配信用_観葉植物企画書_■月別付加額グラフ_●全体企画会議資料（事業部全体）" xfId="3037"/>
    <cellStyle name="_貼り付け用_全体事業計画_配信用_観葉植物企画書_●全体企画会議資料（事業部全体）" xfId="3039"/>
    <cellStyle name="_貼り付け用_値上Ａランク" xfId="3040"/>
    <cellStyle name="_貼り付け用_値上Ａランク_【商品詳細】火災報知器2009" xfId="3041"/>
    <cellStyle name="_貼り付け用_値上Ａランク_【大山＆柳沢チェック後】ＳＡＢＣＤランク価格表0723提案アイテム" xfId="3043"/>
    <cellStyle name="_貼り付け用_値上Ａランク_【保管】商品マスタ" xfId="1894"/>
    <cellStyle name="_貼り付け用_値上Ａランク_【保管】商品マスタ_■月別付加額グラフ" xfId="3044"/>
    <cellStyle name="_貼り付け用_値上Ａランク_【保管】商品マスタ_■月別付加額グラフ_●全体企画会議資料（事業部全体）" xfId="2103"/>
    <cellStyle name="_貼り付け用_値上Ａランク_【保管】商品マスタ_●全体企画会議資料（事業部全体）" xfId="3045"/>
    <cellStyle name="_貼り付け用_値上Ａランク_■ホーム0708" xfId="3046"/>
    <cellStyle name="_貼り付け用_値上Ａランク_■ホーム0708_■月別付加額グラフ" xfId="1889"/>
    <cellStyle name="_貼り付け用_値上Ａランク_■ホーム0708_■月別付加額グラフ_●全体企画会議資料（事業部全体）" xfId="58"/>
    <cellStyle name="_貼り付け用_値上Ａランク_■ホーム0708_●全体企画会議資料（事業部全体）" xfId="3048"/>
    <cellStyle name="_貼り付け用_値上Ａランク_■ホーム0708_9月SABCDﾗﾝｸ" xfId="3049"/>
    <cellStyle name="_貼り付け用_値上Ａランク_■ホーム0708_9月SABCDﾗﾝｸ_9月SABCDﾗﾝｸ" xfId="1214"/>
    <cellStyle name="_貼り付け用_値上Ａランク_■月別付加額グラフ" xfId="752"/>
    <cellStyle name="_貼り付け用_値上Ａランク_■月別付加額グラフ_●全体企画会議資料（事業部全体）" xfId="2841"/>
    <cellStyle name="_貼り付け用_値上Ａランク_●全体企画会議資料（事業部全体）" xfId="3052"/>
    <cellStyle name="_貼り付け用_値上Ａランク_★未配信★" xfId="3053"/>
    <cellStyle name="_貼り付け用_値上Ａランク_0126SABCD（試算済）" xfId="2586"/>
    <cellStyle name="_貼り付け用_値上Ａランク_0126SABCD（試算済）_9月SABCDﾗﾝｸ" xfId="150"/>
    <cellStyle name="_貼り付け用_値上Ａランク_0126SABCD（試算済）_9月SABCDﾗﾝｸ_9月SABCDﾗﾝｸ" xfId="3054"/>
    <cellStyle name="_貼り付け用_値上Ａランク_05.プラ鉢スポット企画のご提案" xfId="482"/>
    <cellStyle name="_貼り付け用_値上Ａランク_05.プラ鉢スポット企画のご提案_06.各企画提案_作成中送信用" xfId="3055"/>
    <cellStyle name="_貼り付け用_値上Ａランク_05.プラ鉢スポット企画のご提案_08-0128-観葉植物売場立上促進企画" xfId="3056"/>
    <cellStyle name="_貼り付け用_値上Ａランク_０７値上価格表 (2)" xfId="1233"/>
    <cellStyle name="_貼り付け用_値上Ａランク_０７値上価格表 (2)_■月別付加額グラフ" xfId="2940"/>
    <cellStyle name="_貼り付け用_値上Ａランク_０７値上価格表 (2)_■月別付加額グラフ_●全体企画会議資料（事業部全体）" xfId="3057"/>
    <cellStyle name="_貼り付け用_値上Ａランク_０７値上価格表 (2)_●全体企画会議資料（事業部全体）" xfId="3058"/>
    <cellStyle name="_貼り付け用_値上Ａランク_0809Wシュレッダー事業部" xfId="61"/>
    <cellStyle name="_貼り付け用_値上Ａランク_1018" xfId="3059"/>
    <cellStyle name="_貼り付け用_値上Ａランク_1018_9月SABCDﾗﾝｸ" xfId="3060"/>
    <cellStyle name="_貼り付け用_値上Ａランク_1018_9月SABCDﾗﾝｸ_9月SABCDﾗﾝｸ" xfId="3061"/>
    <cellStyle name="_貼り付け用_値上Ａランク_1-チェック" xfId="3062"/>
    <cellStyle name="_貼り付け用_値上Ａランク_⑤A納価違い" xfId="3063"/>
    <cellStyle name="_貼り付け用_値上Ａランク_9月SABCDﾗﾝｸ" xfId="1845"/>
    <cellStyle name="_貼り付け用_値上Ａランク_CB3" xfId="2587"/>
    <cellStyle name="_貼り付け用_値上Ａランク_ＳＡＢＣＤランク価格表０７０３" xfId="3064"/>
    <cellStyle name="_貼り付け用_値上Ａランク_ガーデン" xfId="3066"/>
    <cellStyle name="_貼り付け用_値上Ａランク_ガーデン_■月別付加額グラフ" xfId="2093"/>
    <cellStyle name="_貼り付け用_値上Ａランク_ガーデン_■月別付加額グラフ_●全体企画会議資料（事業部全体）" xfId="3067"/>
    <cellStyle name="_貼り付け用_値上Ａランク_ガーデン_●全体企画会議資料（事業部全体）" xfId="387"/>
    <cellStyle name="_貼り付け用_値上Ａランク_ガーデン_０７値上価格表 (2)" xfId="3068"/>
    <cellStyle name="_貼り付け用_値上Ａランク_ガーデン_０７値上価格表 (2)_■月別付加額グラフ" xfId="3069"/>
    <cellStyle name="_貼り付け用_値上Ａランク_ガーデン_０７値上価格表 (2)_■月別付加額グラフ_●全体企画会議資料（事業部全体）" xfId="1973"/>
    <cellStyle name="_貼り付け用_値上Ａランク_ガーデン_０７値上価格表 (2)_●全体企画会議資料（事業部全体）" xfId="3070"/>
    <cellStyle name="_貼り付け用_値上Ａランク_ガーデン_営業向けレター" xfId="887"/>
    <cellStyle name="_貼り付け用_値上Ａランク_ガーデン_営業向けレター_■月別付加額グラフ" xfId="2682"/>
    <cellStyle name="_貼り付け用_値上Ａランク_ガーデン_営業向けレター_■月別付加額グラフ_●全体企画会議資料（事業部全体）" xfId="2684"/>
    <cellStyle name="_貼り付け用_値上Ａランク_ガーデン_営業向けレター_●全体企画会議資料（事業部全体）" xfId="2686"/>
    <cellStyle name="_貼り付け用_値上Ａランク_タカギ分析（2007.10.25）" xfId="3071"/>
    <cellStyle name="_貼り付け用_値上Ａランク_ﾍﾟｯﾄ試算依頼0601" xfId="3072"/>
    <cellStyle name="_貼り付け用_値上Ａランク_ﾍﾟｯﾄ試算依頼0601_【商品詳細】火災報知器2009" xfId="227"/>
    <cellStyle name="_貼り付け用_値上Ａランク_ﾍﾟｯﾄ試算依頼0601_【大山＆柳沢チェック後】ＳＡＢＣＤランク価格表0723提案アイテム" xfId="2845"/>
    <cellStyle name="_貼り付け用_値上Ａランク_ﾍﾟｯﾄ試算依頼0601_【保管】商品マスタ" xfId="3075"/>
    <cellStyle name="_貼り付け用_値上Ａランク_ﾍﾟｯﾄ試算依頼0601_【保管】商品マスタ_■月別付加額グラフ" xfId="1202"/>
    <cellStyle name="_貼り付け用_値上Ａランク_ﾍﾟｯﾄ試算依頼0601_【保管】商品マスタ_■月別付加額グラフ_●全体企画会議資料（事業部全体）" xfId="1441"/>
    <cellStyle name="_貼り付け用_値上Ａランク_ﾍﾟｯﾄ試算依頼0601_【保管】商品マスタ_●全体企画会議資料（事業部全体）" xfId="3076"/>
    <cellStyle name="_貼り付け用_値上Ａランク_ﾍﾟｯﾄ試算依頼0601_■ホーム0708" xfId="3077"/>
    <cellStyle name="_貼り付け用_値上Ａランク_ﾍﾟｯﾄ試算依頼0601_■ホーム0708_■月別付加額グラフ" xfId="1227"/>
    <cellStyle name="_貼り付け用_値上Ａランク_ﾍﾟｯﾄ試算依頼0601_■ホーム0708_■月別付加額グラフ_●全体企画会議資料（事業部全体）" xfId="3078"/>
    <cellStyle name="_貼り付け用_値上Ａランク_ﾍﾟｯﾄ試算依頼0601_■ホーム0708_●全体企画会議資料（事業部全体）" xfId="3079"/>
    <cellStyle name="_貼り付け用_値上Ａランク_ﾍﾟｯﾄ試算依頼0601_■ホーム0708_9月SABCDﾗﾝｸ" xfId="3080"/>
    <cellStyle name="_貼り付け用_値上Ａランク_ﾍﾟｯﾄ試算依頼0601_■ホーム0708_9月SABCDﾗﾝｸ_9月SABCDﾗﾝｸ" xfId="2257"/>
    <cellStyle name="_貼り付け用_値上Ａランク_ﾍﾟｯﾄ試算依頼0601_■月別付加額グラフ" xfId="3081"/>
    <cellStyle name="_貼り付け用_値上Ａランク_ﾍﾟｯﾄ試算依頼0601_■月別付加額グラフ_●全体企画会議資料（事業部全体）" xfId="124"/>
    <cellStyle name="_貼り付け用_値上Ａランク_ﾍﾟｯﾄ試算依頼0601_●全体企画会議資料（事業部全体）" xfId="3082"/>
    <cellStyle name="_貼り付け用_値上Ａランク_ﾍﾟｯﾄ試算依頼0601_★未配信★" xfId="2691"/>
    <cellStyle name="_貼り付け用_値上Ａランク_ﾍﾟｯﾄ試算依頼0601_0126SABCD（試算済）" xfId="3083"/>
    <cellStyle name="_貼り付け用_値上Ａランク_ﾍﾟｯﾄ試算依頼0601_0126SABCD（試算済）_9月SABCDﾗﾝｸ" xfId="3084"/>
    <cellStyle name="_貼り付け用_値上Ａランク_ﾍﾟｯﾄ試算依頼0601_0126SABCD（試算済）_9月SABCDﾗﾝｸ_9月SABCDﾗﾝｸ" xfId="3085"/>
    <cellStyle name="_貼り付け用_値上Ａランク_ﾍﾟｯﾄ試算依頼0601_05.プラ鉢スポット企画のご提案" xfId="3086"/>
    <cellStyle name="_貼り付け用_値上Ａランク_ﾍﾟｯﾄ試算依頼0601_05.プラ鉢スポット企画のご提案_06.各企画提案_作成中送信用" xfId="3087"/>
    <cellStyle name="_貼り付け用_値上Ａランク_ﾍﾟｯﾄ試算依頼0601_05.プラ鉢スポット企画のご提案_08-0128-観葉植物売場立上促進企画" xfId="3088"/>
    <cellStyle name="_貼り付け用_値上Ａランク_ﾍﾟｯﾄ試算依頼0601_０７値上価格表 (2)" xfId="3089"/>
    <cellStyle name="_貼り付け用_値上Ａランク_ﾍﾟｯﾄ試算依頼0601_０７値上価格表 (2)_■月別付加額グラフ" xfId="3090"/>
    <cellStyle name="_貼り付け用_値上Ａランク_ﾍﾟｯﾄ試算依頼0601_０７値上価格表 (2)_■月別付加額グラフ_●全体企画会議資料（事業部全体）" xfId="3091"/>
    <cellStyle name="_貼り付け用_値上Ａランク_ﾍﾟｯﾄ試算依頼0601_０７値上価格表 (2)_●全体企画会議資料（事業部全体）" xfId="3092"/>
    <cellStyle name="_貼り付け用_値上Ａランク_ﾍﾟｯﾄ試算依頼0601_0809Wシュレッダー事業部" xfId="3093"/>
    <cellStyle name="_貼り付け用_値上Ａランク_ﾍﾟｯﾄ試算依頼0601_1018" xfId="2344"/>
    <cellStyle name="_貼り付け用_値上Ａランク_ﾍﾟｯﾄ試算依頼0601_1018_9月SABCDﾗﾝｸ" xfId="1117"/>
    <cellStyle name="_貼り付け用_値上Ａランク_ﾍﾟｯﾄ試算依頼0601_1018_9月SABCDﾗﾝｸ_9月SABCDﾗﾝｸ" xfId="2355"/>
    <cellStyle name="_貼り付け用_値上Ａランク_ﾍﾟｯﾄ試算依頼0601_1-チェック" xfId="3094"/>
    <cellStyle name="_貼り付け用_値上Ａランク_ﾍﾟｯﾄ試算依頼0601_⑤A納価違い" xfId="3096"/>
    <cellStyle name="_貼り付け用_値上Ａランク_ﾍﾟｯﾄ試算依頼0601_9月SABCDﾗﾝｸ" xfId="3097"/>
    <cellStyle name="_貼り付け用_値上Ａランク_ﾍﾟｯﾄ試算依頼0601_CB3" xfId="1314"/>
    <cellStyle name="_貼り付け用_値上Ａランク_ﾍﾟｯﾄ試算依頼0601_ＳＡＢＣＤランク価格表０７０３" xfId="3098"/>
    <cellStyle name="_貼り付け用_値上Ａランク_ﾍﾟｯﾄ試算依頼0601_ガーデン" xfId="3100"/>
    <cellStyle name="_貼り付け用_値上Ａランク_ﾍﾟｯﾄ試算依頼0601_ガーデン_■月別付加額グラフ" xfId="3101"/>
    <cellStyle name="_貼り付け用_値上Ａランク_ﾍﾟｯﾄ試算依頼0601_ガーデン_■月別付加額グラフ_●全体企画会議資料（事業部全体）" xfId="3102"/>
    <cellStyle name="_貼り付け用_値上Ａランク_ﾍﾟｯﾄ試算依頼0601_ガーデン_●全体企画会議資料（事業部全体）" xfId="1776"/>
    <cellStyle name="_貼り付け用_値上Ａランク_ﾍﾟｯﾄ試算依頼0601_ガーデン_０７値上価格表 (2)" xfId="3103"/>
    <cellStyle name="_貼り付け用_値上Ａランク_ﾍﾟｯﾄ試算依頼0601_ガーデン_０７値上価格表 (2)_■月別付加額グラフ" xfId="1130"/>
    <cellStyle name="_貼り付け用_値上Ａランク_ﾍﾟｯﾄ試算依頼0601_ガーデン_０７値上価格表 (2)_■月別付加額グラフ_●全体企画会議資料（事業部全体）" xfId="2540"/>
    <cellStyle name="_貼り付け用_値上Ａランク_ﾍﾟｯﾄ試算依頼0601_ガーデン_０７値上価格表 (2)_●全体企画会議資料（事業部全体）" xfId="3104"/>
    <cellStyle name="_貼り付け用_値上Ａランク_ﾍﾟｯﾄ試算依頼0601_ガーデン_営業向けレター" xfId="3105"/>
    <cellStyle name="_貼り付け用_値上Ａランク_ﾍﾟｯﾄ試算依頼0601_ガーデン_営業向けレター_■月別付加額グラフ" xfId="3106"/>
    <cellStyle name="_貼り付け用_値上Ａランク_ﾍﾟｯﾄ試算依頼0601_ガーデン_営業向けレター_■月別付加額グラフ_●全体企画会議資料（事業部全体）" xfId="3107"/>
    <cellStyle name="_貼り付け用_値上Ａランク_ﾍﾟｯﾄ試算依頼0601_ガーデン_営業向けレター_●全体企画会議資料（事業部全体）" xfId="2921"/>
    <cellStyle name="_貼り付け用_値上Ａランク_ﾍﾟｯﾄ試算依頼0601_タカギ分析（2007.10.25）" xfId="2486"/>
    <cellStyle name="_貼り付け用_値上Ａランク_ﾍﾟｯﾄ試算依頼0601_ホーム" xfId="3109"/>
    <cellStyle name="_貼り付け用_値上Ａランク_ﾍﾟｯﾄ試算依頼0601_ホーム(再)" xfId="2504"/>
    <cellStyle name="_貼り付け用_値上Ａランク_ﾍﾟｯﾄ試算依頼0601_ホーム(再)_■月別付加額グラフ" xfId="2998"/>
    <cellStyle name="_貼り付け用_値上Ａランク_ﾍﾟｯﾄ試算依頼0601_ホーム(再)_■月別付加額グラフ_●全体企画会議資料（事業部全体）" xfId="3110"/>
    <cellStyle name="_貼り付け用_値上Ａランク_ﾍﾟｯﾄ試算依頼0601_ホーム(再)_●全体企画会議資料（事業部全体）" xfId="3111"/>
    <cellStyle name="_貼り付け用_値上Ａランク_ﾍﾟｯﾄ試算依頼0601_ホーム(再)_9月SABCDﾗﾝｸ" xfId="549"/>
    <cellStyle name="_貼り付け用_値上Ａランク_ﾍﾟｯﾄ試算依頼0601_ホーム(再)_9月SABCDﾗﾝｸ_9月SABCDﾗﾝｸ" xfId="3112"/>
    <cellStyle name="_貼り付け用_値上Ａランク_ﾍﾟｯﾄ試算依頼0601_ホーム_■月別付加額グラフ" xfId="2348"/>
    <cellStyle name="_貼り付け用_値上Ａランク_ﾍﾟｯﾄ試算依頼0601_ホーム_■月別付加額グラフ_●全体企画会議資料（事業部全体）" xfId="3113"/>
    <cellStyle name="_貼り付け用_値上Ａランク_ﾍﾟｯﾄ試算依頼0601_ホーム_●全体企画会議資料（事業部全体）" xfId="3114"/>
    <cellStyle name="_貼り付け用_値上Ａランク_ﾍﾟｯﾄ試算依頼0601_ホーム_9月SABCDﾗﾝｸ" xfId="3115"/>
    <cellStyle name="_貼り付け用_値上Ａランク_ﾍﾟｯﾄ試算依頼0601_ホーム_9月SABCDﾗﾝｸ_9月SABCDﾗﾝｸ" xfId="24"/>
    <cellStyle name="_貼り付け用_値上Ａランク_ﾍﾟｯﾄ試算依頼0601_ﾎｰﾑ11月SABCDランク" xfId="1878"/>
    <cellStyle name="_貼り付け用_値上Ａランク_ﾍﾟｯﾄ試算依頼0601_ワンケアＱＡ" xfId="1287"/>
    <cellStyle name="_貼り付け用_値上Ａランク_ﾍﾟｯﾄ試算依頼0601_営業向けレター" xfId="3008"/>
    <cellStyle name="_貼り付け用_値上Ａランク_ﾍﾟｯﾄ試算依頼0601_営業向けレター_■月別付加額グラフ" xfId="2579"/>
    <cellStyle name="_貼り付け用_値上Ａランク_ﾍﾟｯﾄ試算依頼0601_営業向けレター_■月別付加額グラフ_●全体企画会議資料（事業部全体）" xfId="1677"/>
    <cellStyle name="_貼り付け用_値上Ａランク_ﾍﾟｯﾄ試算依頼0601_営業向けレター_●全体企画会議資料（事業部全体）" xfId="347"/>
    <cellStyle name="_貼り付け用_値上Ａランク_ﾍﾟｯﾄ試算依頼0601_収納家具" xfId="1005"/>
    <cellStyle name="_貼り付け用_値上Ａランク_ﾍﾟｯﾄ試算依頼0601_収納家具_■月別付加額グラフ" xfId="3116"/>
    <cellStyle name="_貼り付け用_値上Ａランク_ﾍﾟｯﾄ試算依頼0601_収納家具_■月別付加額グラフ_●全体企画会議資料（事業部全体）" xfId="3118"/>
    <cellStyle name="_貼り付け用_値上Ａランク_ﾍﾟｯﾄ試算依頼0601_収納家具_●全体企画会議資料（事業部全体）" xfId="3119"/>
    <cellStyle name="_貼り付け用_値上Ａランク_ﾍﾟｯﾄ試算依頼0601_池Ｍ依頼_価格表" xfId="3120"/>
    <cellStyle name="_貼り付け用_値上Ａランク_ﾍﾟｯﾄ試算依頼0601_池Ｍ依頼_価格表_■月別付加額グラフ" xfId="3121"/>
    <cellStyle name="_貼り付け用_値上Ａランク_ﾍﾟｯﾄ試算依頼0601_池Ｍ依頼_価格表_■月別付加額グラフ_●全体企画会議資料（事業部全体）" xfId="3122"/>
    <cellStyle name="_貼り付け用_値上Ａランク_ﾍﾟｯﾄ試算依頼0601_池Ｍ依頼_価格表_●全体企画会議資料（事業部全体）" xfId="3123"/>
    <cellStyle name="_貼り付け用_値上Ａランク_ﾍﾟｯﾄ試算依頼0601_池Ｍ依頼_価格表_０７値上価格表 (2)" xfId="1911"/>
    <cellStyle name="_貼り付け用_値上Ａランク_ﾍﾟｯﾄ試算依頼0601_池Ｍ依頼_価格表_０７値上価格表 (2)_■月別付加額グラフ" xfId="628"/>
    <cellStyle name="_貼り付け用_値上Ａランク_ﾍﾟｯﾄ試算依頼0601_池Ｍ依頼_価格表_０７値上価格表 (2)_■月別付加額グラフ_●全体企画会議資料（事業部全体）" xfId="3124"/>
    <cellStyle name="_貼り付け用_値上Ａランク_ﾍﾟｯﾄ試算依頼0601_池Ｍ依頼_価格表_０７値上価格表 (2)_●全体企画会議資料（事業部全体）" xfId="2820"/>
    <cellStyle name="_貼り付け用_値上Ａランク_ﾍﾟｯﾄ試算依頼0601_池Ｍ依頼_価格表_営業向けレター" xfId="768"/>
    <cellStyle name="_貼り付け用_値上Ａランク_ﾍﾟｯﾄ試算依頼0601_池Ｍ依頼_価格表_営業向けレター_■月別付加額グラフ" xfId="3125"/>
    <cellStyle name="_貼り付け用_値上Ａランク_ﾍﾟｯﾄ試算依頼0601_池Ｍ依頼_価格表_営業向けレター_■月別付加額グラフ_●全体企画会議資料（事業部全体）" xfId="3126"/>
    <cellStyle name="_貼り付け用_値上Ａランク_ﾍﾟｯﾄ試算依頼0601_池Ｍ依頼_価格表_営業向けレター_●全体企画会議資料（事業部全体）" xfId="3127"/>
    <cellStyle name="_貼り付け用_値上Ａランク_ﾍﾟｯﾄ試算依頼0601_未配信）HE事業部SABCDﾗﾝｸ価格表" xfId="1792"/>
    <cellStyle name="_貼り付け用_値上Ａランク_ホーム" xfId="3128"/>
    <cellStyle name="_貼り付け用_値上Ａランク_ホーム(再)" xfId="2649"/>
    <cellStyle name="_貼り付け用_値上Ａランク_ホーム(再)_■月別付加額グラフ" xfId="3129"/>
    <cellStyle name="_貼り付け用_値上Ａランク_ホーム(再)_■月別付加額グラフ_●全体企画会議資料（事業部全体）" xfId="3130"/>
    <cellStyle name="_貼り付け用_値上Ａランク_ホーム(再)_●全体企画会議資料（事業部全体）" xfId="2505"/>
    <cellStyle name="_貼り付け用_値上Ａランク_ホーム(再)_9月SABCDﾗﾝｸ" xfId="3131"/>
    <cellStyle name="_貼り付け用_値上Ａランク_ホーム(再)_9月SABCDﾗﾝｸ_9月SABCDﾗﾝｸ" xfId="3132"/>
    <cellStyle name="_貼り付け用_値上Ａランク_ホーム_■月別付加額グラフ" xfId="3134"/>
    <cellStyle name="_貼り付け用_値上Ａランク_ホーム_■月別付加額グラフ_●全体企画会議資料（事業部全体）" xfId="1511"/>
    <cellStyle name="_貼り付け用_値上Ａランク_ホーム_●全体企画会議資料（事業部全体）" xfId="2084"/>
    <cellStyle name="_貼り付け用_値上Ａランク_ホーム_9月SABCDﾗﾝｸ" xfId="3135"/>
    <cellStyle name="_貼り付け用_値上Ａランク_ホーム_9月SABCDﾗﾝｸ_9月SABCDﾗﾝｸ" xfId="1106"/>
    <cellStyle name="_貼り付け用_値上Ａランク_ﾎｰﾑ11月SABCDランク" xfId="3136"/>
    <cellStyle name="_貼り付け用_値上Ａランク_ワンケアＱＡ" xfId="3137"/>
    <cellStyle name="_貼り付け用_値上Ａランク_営業向けレター" xfId="3139"/>
    <cellStyle name="_貼り付け用_値上Ａランク_営業向けレター_■月別付加額グラフ" xfId="3138"/>
    <cellStyle name="_貼り付け用_値上Ａランク_営業向けレター_■月別付加額グラフ_●全体企画会議資料（事業部全体）" xfId="3140"/>
    <cellStyle name="_貼り付け用_値上Ａランク_営業向けレター_●全体企画会議資料（事業部全体）" xfId="2064"/>
    <cellStyle name="_貼り付け用_値上Ａランク_収納家具" xfId="804"/>
    <cellStyle name="_貼り付け用_値上Ａランク_収納家具_■月別付加額グラフ" xfId="819"/>
    <cellStyle name="_貼り付け用_値上Ａランク_収納家具_■月別付加額グラフ_●全体企画会議資料（事業部全体）" xfId="3141"/>
    <cellStyle name="_貼り付け用_値上Ａランク_収納家具_●全体企画会議資料（事業部全体）" xfId="1172"/>
    <cellStyle name="_貼り付け用_値上Ａランク_池Ｍ依頼_価格表" xfId="2925"/>
    <cellStyle name="_貼り付け用_値上Ａランク_池Ｍ依頼_価格表_■月別付加額グラフ" xfId="3142"/>
    <cellStyle name="_貼り付け用_値上Ａランク_池Ｍ依頼_価格表_■月別付加額グラフ_●全体企画会議資料（事業部全体）" xfId="3144"/>
    <cellStyle name="_貼り付け用_値上Ａランク_池Ｍ依頼_価格表_●全体企画会議資料（事業部全体）" xfId="3022"/>
    <cellStyle name="_貼り付け用_値上Ａランク_池Ｍ依頼_価格表_０７値上価格表 (2)" xfId="3145"/>
    <cellStyle name="_貼り付け用_値上Ａランク_池Ｍ依頼_価格表_０７値上価格表 (2)_■月別付加額グラフ" xfId="3146"/>
    <cellStyle name="_貼り付け用_値上Ａランク_池Ｍ依頼_価格表_０７値上価格表 (2)_■月別付加額グラフ_●全体企画会議資料（事業部全体）" xfId="3148"/>
    <cellStyle name="_貼り付け用_値上Ａランク_池Ｍ依頼_価格表_０７値上価格表 (2)_●全体企画会議資料（事業部全体）" xfId="2967"/>
    <cellStyle name="_貼り付け用_値上Ａランク_池Ｍ依頼_価格表_営業向けレター" xfId="912"/>
    <cellStyle name="_貼り付け用_値上Ａランク_池Ｍ依頼_価格表_営業向けレター_■月別付加額グラフ" xfId="874"/>
    <cellStyle name="_貼り付け用_値上Ａランク_池Ｍ依頼_価格表_営業向けレター_■月別付加額グラフ_●全体企画会議資料（事業部全体）" xfId="877"/>
    <cellStyle name="_貼り付け用_値上Ａランク_池Ｍ依頼_価格表_営業向けレター_●全体企画会議資料（事業部全体）" xfId="915"/>
    <cellStyle name="_貼り付け用_値上Ａランク_未配信）HE事業部SABCDﾗﾝｸ価格表" xfId="3149"/>
    <cellStyle name="_貼り付け用_池Ｍ依頼_価格表" xfId="3150"/>
    <cellStyle name="_貼り付け用_池Ｍ依頼_価格表_■月別付加額グラフ" xfId="3151"/>
    <cellStyle name="_貼り付け用_池Ｍ依頼_価格表_■月別付加額グラフ_●全体企画会議資料（事業部全体）" xfId="3152"/>
    <cellStyle name="_貼り付け用_池Ｍ依頼_価格表_●全体企画会議資料（事業部全体）" xfId="2619"/>
    <cellStyle name="_貼り付け用_池Ｍ依頼_価格表_０７値上価格表 (2)" xfId="2182"/>
    <cellStyle name="_貼り付け用_池Ｍ依頼_価格表_０７値上価格表 (2)_■月別付加額グラフ" xfId="709"/>
    <cellStyle name="_貼り付け用_池Ｍ依頼_価格表_０７値上価格表 (2)_■月別付加額グラフ_●全体企画会議資料（事業部全体）" xfId="1101"/>
    <cellStyle name="_貼り付け用_池Ｍ依頼_価格表_０７値上価格表 (2)_●全体企画会議資料（事業部全体）" xfId="2493"/>
    <cellStyle name="_貼り付け用_池Ｍ依頼_価格表_営業向けレター" xfId="1194"/>
    <cellStyle name="_貼り付け用_池Ｍ依頼_価格表_営業向けレター_■月別付加額グラフ" xfId="1711"/>
    <cellStyle name="_貼り付け用_池Ｍ依頼_価格表_営業向けレター_■月別付加額グラフ_●全体企画会議資料（事業部全体）" xfId="3153"/>
    <cellStyle name="_貼り付け用_池Ｍ依頼_価格表_営業向けレター_●全体企画会議資料（事業部全体）" xfId="3154"/>
    <cellStyle name="_貼り付け用_訂正企画書" xfId="248"/>
    <cellStyle name="_貼り付け用_訂正企画書_商品台帳（11月～2月出荷商品）" xfId="1200"/>
    <cellStyle name="_貼り付け用_訂正企画書_商品台帳（11月～2月出荷商品）_商品台帳4月分" xfId="3157"/>
    <cellStyle name="_貼り付け用_訂正企画書_商品台帳4月分" xfId="3158"/>
    <cellStyle name="_貼り付け用_配信用_観葉植物企画書" xfId="3159"/>
    <cellStyle name="_貼り付け用_配信用_観葉植物企画書_■月別付加額グラフ" xfId="382"/>
    <cellStyle name="_貼り付け用_配信用_観葉植物企画書_■月別付加額グラフ_●全体企画会議資料（事業部全体）" xfId="2828"/>
    <cellStyle name="_貼り付け用_配信用_観葉植物企画書_●全体企画会議資料（事業部全体）" xfId="2467"/>
    <cellStyle name="_貼り付け用_部品コード３２０　５月２日申請" xfId="1793"/>
    <cellStyle name="_貼り付け用_部品コード３２０　５月２日申請_■月別付加額グラフ" xfId="3160"/>
    <cellStyle name="_貼り付け用_部品コード３２０　５月２日申請_■月別付加額グラフ_●全体企画会議資料（事業部全体）" xfId="3161"/>
    <cellStyle name="_貼り付け用_部品コード３２０　５月２日申請_●全体企画会議資料（事業部全体）" xfId="3162"/>
    <cellStyle name="_貼り付け用_毎日情報0729" xfId="3099"/>
    <cellStyle name="_貼り付け用_毎日情報0729_■月別付加額グラフ" xfId="3163"/>
    <cellStyle name="_貼り付け用_毎日情報0729_■月別付加額グラフ_●全体企画会議資料（事業部全体）" xfId="3164"/>
    <cellStyle name="_貼り付け用_毎日情報0729_●全体企画会議資料（事業部全体）" xfId="3165"/>
    <cellStyle name="_貼り付け用_未配信）HE事業部SABCDﾗﾝｸ価格表" xfId="3166"/>
    <cellStyle name="_当期ランキング_部門" xfId="3167"/>
    <cellStyle name="_当期ランキング_部門_グラフ・ランキング31W" xfId="2219"/>
    <cellStyle name="_当期ランキング_部門_高圧洗浄機AP0808" xfId="3168"/>
    <cellStyle name="_配信用_観葉植物企画書" xfId="1453"/>
    <cellStyle name="_配信用_観葉植物企画書_■月別付加額グラフ" xfId="1456"/>
    <cellStyle name="_配信用_観葉植物企画書_■月別付加額グラフ_●全体企画会議資料（事業部全体）" xfId="1459"/>
    <cellStyle name="_配信用_観葉植物企画書_●全体企画会議資料（事業部全体）" xfId="1462"/>
    <cellStyle name="_発表用正06年5月分販促物効果測定表" xfId="2643"/>
    <cellStyle name="_発表用正06年5月分販促物効果測定表_■月別付加額グラフ" xfId="2813"/>
    <cellStyle name="_発表用正06年5月分販促物効果測定表_■月別付加額グラフ_●全体企画会議資料（事業部全体）" xfId="3169"/>
    <cellStyle name="_発表用正06年5月分販促物効果測定表_●全体企画会議資料（事業部全体）" xfId="3170"/>
    <cellStyle name="_部品コード３２０　５月２日申請" xfId="3171"/>
    <cellStyle name="_部品コード３２０　５月２日申請_■月別付加額グラフ" xfId="3172"/>
    <cellStyle name="_部品コード３２０　５月２日申請_■月別付加額グラフ_●全体企画会議資料（事業部全体）" xfId="2604"/>
    <cellStyle name="_部品コード３２０　５月２日申請_●全体企画会議資料（事業部全体）" xfId="805"/>
    <cellStyle name="_文具ロング資料【高橋】" xfId="3173"/>
    <cellStyle name="_毎日情報0729" xfId="3174"/>
    <cellStyle name="_毎日情報0729_■月別付加額グラフ" xfId="3175"/>
    <cellStyle name="_毎日情報0729_■月別付加額グラフ_●全体企画会議資料（事業部全体）" xfId="88"/>
    <cellStyle name="_毎日情報0729_●全体企画会議資料（事業部全体）" xfId="2651"/>
    <cellStyle name="ÊÝ [0.00]_¢Ai" xfId="1870"/>
    <cellStyle name="ÊÝ_¢Ai" xfId="2173"/>
    <cellStyle name="W_\ñ" xfId="1040"/>
    <cellStyle name="〰0〰" xfId="3176"/>
    <cellStyle name="〰〰0" xfId="3177"/>
    <cellStyle name="〰〰〰0" xfId="532"/>
    <cellStyle name="〰〰0_CCC35店舗見積0617②" xfId="3178"/>
    <cellStyle name="20% - 輔色1" xfId="1189"/>
    <cellStyle name="20% - 輔色2" xfId="2123"/>
    <cellStyle name="20% - 輔色3" xfId="3179"/>
    <cellStyle name="20% - 輔色4" xfId="2420"/>
    <cellStyle name="20% - 輔色5" xfId="3181"/>
    <cellStyle name="20% - 輔色6" xfId="3183"/>
    <cellStyle name="20% - 强调文字颜色 1" xfId="3073"/>
    <cellStyle name="20% - 强调文字颜色 2" xfId="3185"/>
    <cellStyle name="20% - 强调文字颜色 3" xfId="2027"/>
    <cellStyle name="20% - 强调文字颜色 4" xfId="3133"/>
    <cellStyle name="20% - 强调文字颜色 5" xfId="1590"/>
    <cellStyle name="20% - 强调文字颜色 6" xfId="3186"/>
    <cellStyle name="40% - 輔色1" xfId="453"/>
    <cellStyle name="40% - 輔色2" xfId="1418"/>
    <cellStyle name="40% - 輔色3" xfId="3187"/>
    <cellStyle name="40% - 輔色4" xfId="3188"/>
    <cellStyle name="40% - 輔色5" xfId="3189"/>
    <cellStyle name="40% - 輔色6" xfId="3190"/>
    <cellStyle name="40% - 强调文字颜色 1" xfId="2124"/>
    <cellStyle name="40% - 强调文字颜色 2" xfId="3180"/>
    <cellStyle name="40% - 强调文字颜色 3" xfId="2421"/>
    <cellStyle name="40% - 强调文字颜色 4" xfId="3182"/>
    <cellStyle name="40% - 强调文字颜色 5" xfId="3184"/>
    <cellStyle name="40% - 强调文字颜色 6" xfId="3191"/>
    <cellStyle name="60% - 輔色1" xfId="1912"/>
    <cellStyle name="60% - 輔色2" xfId="3192"/>
    <cellStyle name="60% - 輔色3" xfId="2300"/>
    <cellStyle name="60% - 輔色4" xfId="2809"/>
    <cellStyle name="60% - 輔色5" xfId="3193"/>
    <cellStyle name="60% - 輔色6" xfId="2549"/>
    <cellStyle name="60% - 强调文字颜色 1" xfId="3194"/>
    <cellStyle name="60% - 强调文字颜色 2" xfId="3143"/>
    <cellStyle name="60% - 强调文字颜色 3" xfId="3195"/>
    <cellStyle name="60% - 强调文字颜色 4" xfId="3196"/>
    <cellStyle name="60% - 强调文字颜色 5" xfId="2366"/>
    <cellStyle name="60% - 强调文字颜色 6" xfId="3197"/>
    <cellStyle name="68" xfId="3198"/>
    <cellStyle name="68%" xfId="2707"/>
    <cellStyle name="A" xfId="3199"/>
    <cellStyle name="blank" xfId="1667"/>
    <cellStyle name="Calc Currency (0)" xfId="3200"/>
    <cellStyle name="Calc Currency (2)" xfId="3095"/>
    <cellStyle name="Calc Percent (0)" xfId="1279"/>
    <cellStyle name="Calc Percent (1)" xfId="3201"/>
    <cellStyle name="Calc Percent (2)" xfId="1757"/>
    <cellStyle name="Calc Units (0)" xfId="1242"/>
    <cellStyle name="Calc Units (1)" xfId="3202"/>
    <cellStyle name="Calc Units (2)" xfId="3016"/>
    <cellStyle name="Comma  - Style1" xfId="3203"/>
    <cellStyle name="Comma  - Style2" xfId="3204"/>
    <cellStyle name="Comma  - Style3" xfId="2996"/>
    <cellStyle name="Comma  - Style4" xfId="1530"/>
    <cellStyle name="Comma  - Style5" xfId="2151"/>
    <cellStyle name="Comma  - Style6" xfId="636"/>
    <cellStyle name="Comma  - Style7" xfId="3205"/>
    <cellStyle name="Comma  - Style8" xfId="3206"/>
    <cellStyle name="Comma [0]" xfId="2696"/>
    <cellStyle name="Comma [00]" xfId="1654"/>
    <cellStyle name="Comma_#6 Temps &amp; Contractors" xfId="3207"/>
    <cellStyle name="Currency [0]" xfId="3209"/>
    <cellStyle name="Currency [00]" xfId="2993"/>
    <cellStyle name="Currency_#6 Temps &amp; Contractors" xfId="3210"/>
    <cellStyle name="Date Short" xfId="3211"/>
    <cellStyle name="DELTA" xfId="769"/>
    <cellStyle name="Enter Currency (0)" xfId="1691"/>
    <cellStyle name="Enter Currency (2)" xfId="2244"/>
    <cellStyle name="Enter Units (0)" xfId="3212"/>
    <cellStyle name="Enter Units (1)" xfId="3213"/>
    <cellStyle name="Enter Units (2)" xfId="3214"/>
    <cellStyle name="entry" xfId="1505"/>
    <cellStyle name="Grey" xfId="3215"/>
    <cellStyle name="Header" xfId="3065"/>
    <cellStyle name="Header1" xfId="3216"/>
    <cellStyle name="Header2" xfId="1808"/>
    <cellStyle name="Hyperlink_RESULTS" xfId="1157"/>
    <cellStyle name="Input [yellow]" xfId="3217"/>
    <cellStyle name="KWE標準" xfId="1773"/>
    <cellStyle name="Link Currency (0)" xfId="3218"/>
    <cellStyle name="Link Currency (2)" xfId="3219"/>
    <cellStyle name="Link Units (0)" xfId="1987"/>
    <cellStyle name="Link Units (1)" xfId="3038"/>
    <cellStyle name="Link Units (2)" xfId="3220"/>
    <cellStyle name="Migliaia (0)_Selezione Ascom TCS" xfId="351"/>
    <cellStyle name="Milliers [0]_AR1194" xfId="3221"/>
    <cellStyle name="Milliers_AR1194" xfId="3223"/>
    <cellStyle name="Mon騁aire [0]_AR1194" xfId="3224"/>
    <cellStyle name="Mon騁aire_AR1194" xfId="2767"/>
    <cellStyle name="Normal - Style1" xfId="2464"/>
    <cellStyle name="Normal_# 41-Market &amp;Trends" xfId="2069"/>
    <cellStyle name="Normale_Selezione Ascom TCS" xfId="3108"/>
    <cellStyle name="Percent (0)" xfId="3225"/>
    <cellStyle name="Percent [0]" xfId="3227"/>
    <cellStyle name="Percent [00]" xfId="3228"/>
    <cellStyle name="Percent [2]" xfId="2616"/>
    <cellStyle name="Percent_#6 Temps &amp; Contractors" xfId="3229"/>
    <cellStyle name="PrePop Currency (0)" xfId="3230"/>
    <cellStyle name="PrePop Currency (2)" xfId="2703"/>
    <cellStyle name="PrePop Units (0)" xfId="3231"/>
    <cellStyle name="PrePop Units (1)" xfId="2226"/>
    <cellStyle name="PrePop Units (2)" xfId="3232"/>
    <cellStyle name="price" xfId="3233"/>
    <cellStyle name="PSChar" xfId="99"/>
    <cellStyle name="PSDate" xfId="3234"/>
    <cellStyle name="PSDec" xfId="1354"/>
    <cellStyle name="PSHeading" xfId="3147"/>
    <cellStyle name="PSInt" xfId="3235"/>
    <cellStyle name="PSSpacer" xfId="3236"/>
    <cellStyle name="revised" xfId="3237"/>
    <cellStyle name="section" xfId="3238"/>
    <cellStyle name="SPOl" xfId="1941"/>
    <cellStyle name="Standard_virus" xfId="3239"/>
    <cellStyle name="Text Indent A" xfId="3240"/>
    <cellStyle name="Text Indent B" xfId="3241"/>
    <cellStyle name="Text Indent C" xfId="1513"/>
    <cellStyle name="title" xfId="716"/>
    <cellStyle name="W臧rung [0]_pldt" xfId="3243"/>
    <cellStyle name="W臧rung_pldt" xfId="3244"/>
    <cellStyle name="スタイル 1" xfId="3245"/>
    <cellStyle name="スタイル 10" xfId="1998"/>
    <cellStyle name="スタイル 100" xfId="1902"/>
    <cellStyle name="スタイル 101" xfId="3246"/>
    <cellStyle name="スタイル 102" xfId="3247"/>
    <cellStyle name="スタイル 103" xfId="2611"/>
    <cellStyle name="スタイル 104" xfId="3248"/>
    <cellStyle name="スタイル 105" xfId="3032"/>
    <cellStyle name="スタイル 106" xfId="2234"/>
    <cellStyle name="スタイル 107" xfId="1119"/>
    <cellStyle name="スタイル 108" xfId="3249"/>
    <cellStyle name="スタイル 109" xfId="3050"/>
    <cellStyle name="スタイル 11" xfId="182"/>
    <cellStyle name="スタイル 110" xfId="3033"/>
    <cellStyle name="スタイル 111" xfId="2235"/>
    <cellStyle name="スタイル 112" xfId="1120"/>
    <cellStyle name="スタイル 113" xfId="3250"/>
    <cellStyle name="スタイル 114" xfId="3051"/>
    <cellStyle name="スタイル 115" xfId="3251"/>
    <cellStyle name="スタイル 116" xfId="2626"/>
    <cellStyle name="スタイル 117" xfId="2101"/>
    <cellStyle name="スタイル 118" xfId="1782"/>
    <cellStyle name="スタイル 119" xfId="3252"/>
    <cellStyle name="スタイル 12" xfId="3253"/>
    <cellStyle name="スタイル 13" xfId="3254"/>
    <cellStyle name="スタイル 14" xfId="536"/>
    <cellStyle name="スタイル 15" xfId="3255"/>
    <cellStyle name="スタイル 16" xfId="3257"/>
    <cellStyle name="スタイル 17" xfId="1953"/>
    <cellStyle name="スタイル 18" xfId="3259"/>
    <cellStyle name="スタイル 19" xfId="3261"/>
    <cellStyle name="スタイル 2" xfId="3263"/>
    <cellStyle name="スタイル 20" xfId="3256"/>
    <cellStyle name="スタイル 21" xfId="3258"/>
    <cellStyle name="スタイル 22" xfId="1954"/>
    <cellStyle name="スタイル 23" xfId="3260"/>
    <cellStyle name="スタイル 24" xfId="3262"/>
    <cellStyle name="スタイル 25" xfId="3264"/>
    <cellStyle name="スタイル 26" xfId="3266"/>
    <cellStyle name="スタイル 27" xfId="808"/>
    <cellStyle name="スタイル 28" xfId="563"/>
    <cellStyle name="スタイル 29" xfId="3268"/>
    <cellStyle name="スタイル 3" xfId="2853"/>
    <cellStyle name="スタイル 30" xfId="3265"/>
    <cellStyle name="スタイル 31" xfId="3267"/>
    <cellStyle name="スタイル 32" xfId="809"/>
    <cellStyle name="スタイル 33" xfId="564"/>
    <cellStyle name="スタイル 34" xfId="3269"/>
    <cellStyle name="スタイル 35" xfId="2403"/>
    <cellStyle name="スタイル 36" xfId="3270"/>
    <cellStyle name="スタイル 37" xfId="3272"/>
    <cellStyle name="スタイル 38" xfId="3274"/>
    <cellStyle name="スタイル 39" xfId="2551"/>
    <cellStyle name="スタイル 4" xfId="3277"/>
    <cellStyle name="スタイル 40" xfId="2404"/>
    <cellStyle name="スタイル 41" xfId="3271"/>
    <cellStyle name="スタイル 42" xfId="3273"/>
    <cellStyle name="スタイル 43" xfId="3275"/>
    <cellStyle name="スタイル 44" xfId="2552"/>
    <cellStyle name="スタイル 45" xfId="3278"/>
    <cellStyle name="スタイル 46" xfId="3281"/>
    <cellStyle name="スタイル 47" xfId="3283"/>
    <cellStyle name="スタイル 48" xfId="3285"/>
    <cellStyle name="スタイル 49" xfId="3287"/>
    <cellStyle name="スタイル 5" xfId="2704"/>
    <cellStyle name="スタイル 50" xfId="3279"/>
    <cellStyle name="スタイル 51" xfId="3282"/>
    <cellStyle name="スタイル 52" xfId="3284"/>
    <cellStyle name="スタイル 53" xfId="3286"/>
    <cellStyle name="スタイル 54" xfId="3288"/>
    <cellStyle name="スタイル 55" xfId="2697"/>
    <cellStyle name="スタイル 56" xfId="3289"/>
    <cellStyle name="スタイル 57" xfId="3291"/>
    <cellStyle name="スタイル 58" xfId="3293"/>
    <cellStyle name="スタイル 59" xfId="1718"/>
    <cellStyle name="スタイル 6" xfId="2622"/>
    <cellStyle name="スタイル 60" xfId="2698"/>
    <cellStyle name="スタイル 61" xfId="3290"/>
    <cellStyle name="スタイル 62" xfId="3292"/>
    <cellStyle name="スタイル 63" xfId="3294"/>
    <cellStyle name="スタイル 64" xfId="1719"/>
    <cellStyle name="スタイル 65" xfId="797"/>
    <cellStyle name="スタイル 66" xfId="3295"/>
    <cellStyle name="スタイル 67" xfId="890"/>
    <cellStyle name="スタイル 68" xfId="2534"/>
    <cellStyle name="スタイル 69" xfId="1090"/>
    <cellStyle name="スタイル 7" xfId="2800"/>
    <cellStyle name="スタイル 70" xfId="798"/>
    <cellStyle name="スタイル 71" xfId="3296"/>
    <cellStyle name="スタイル 72" xfId="891"/>
    <cellStyle name="スタイル 73" xfId="2535"/>
    <cellStyle name="スタイル 74" xfId="1091"/>
    <cellStyle name="スタイル 75" xfId="1340"/>
    <cellStyle name="スタイル 76" xfId="668"/>
    <cellStyle name="スタイル 77" xfId="64"/>
    <cellStyle name="スタイル 78" xfId="3297"/>
    <cellStyle name="スタイル 79" xfId="939"/>
    <cellStyle name="スタイル 8" xfId="3299"/>
    <cellStyle name="スタイル 80" xfId="1341"/>
    <cellStyle name="スタイル 81" xfId="669"/>
    <cellStyle name="スタイル 82" xfId="63"/>
    <cellStyle name="スタイル 83" xfId="3298"/>
    <cellStyle name="スタイル 84" xfId="940"/>
    <cellStyle name="スタイル 85" xfId="3300"/>
    <cellStyle name="スタイル 86" xfId="3155"/>
    <cellStyle name="スタイル 87" xfId="3302"/>
    <cellStyle name="スタイル 88" xfId="3304"/>
    <cellStyle name="スタイル 89" xfId="2816"/>
    <cellStyle name="スタイル 9" xfId="586"/>
    <cellStyle name="スタイル 90" xfId="3301"/>
    <cellStyle name="スタイル 91" xfId="3156"/>
    <cellStyle name="スタイル 92" xfId="3303"/>
    <cellStyle name="スタイル 93" xfId="3305"/>
    <cellStyle name="スタイル 94" xfId="2817"/>
    <cellStyle name="スタイル 95" xfId="3306"/>
    <cellStyle name="スタイル 96" xfId="1422"/>
    <cellStyle name="スタイル 97" xfId="1592"/>
    <cellStyle name="スタイル 98" xfId="1552"/>
    <cellStyle name="スタイル 99" xfId="3307"/>
    <cellStyle name="だ" xfId="543"/>
    <cellStyle name="ﾄﾞｸｶ [0]_ｰ豼ｵﾃﾟﾁ " xfId="423"/>
    <cellStyle name="ﾄﾞｸｶ_ｰ豼ｵﾃﾟﾁ " xfId="3308"/>
    <cellStyle name="ﾅ・ｭ [0]_ｰ豼ｵﾃﾟﾁ " xfId="2747"/>
    <cellStyle name="ﾅ・ｭ_ｰ豼ｵﾃﾟﾁ " xfId="969"/>
    <cellStyle name="ﾇ･ﾁﾘ_ｰﾇﾃ狒｡" xfId="3117"/>
    <cellStyle name="パーセばト" xfId="3280"/>
    <cellStyle name="パーセント 2" xfId="1010"/>
    <cellStyle name="パーセント 3" xfId="1114"/>
    <cellStyle name="パーセント 4" xfId="3310"/>
    <cellStyle name="パーセント 5" xfId="3311"/>
    <cellStyle name="パーセント 5 2" xfId="3312"/>
    <cellStyle name="パーセント 6" xfId="1608"/>
    <cellStyle name="パーセント 7" xfId="3042"/>
    <cellStyle name="パーセント 8" xfId="3313"/>
    <cellStyle name="パーセント()" xfId="2273"/>
    <cellStyle name="パーセント(0.00)" xfId="3276"/>
    <cellStyle name="パーセント[0.00]" xfId="724"/>
    <cellStyle name="も" xfId="3314"/>
    <cellStyle name="解释性文本" xfId="3315"/>
    <cellStyle name="丸ゴシック" xfId="3316"/>
    <cellStyle name="計算方式" xfId="3317"/>
    <cellStyle name="計算方式 2" xfId="3383"/>
    <cellStyle name="警告文字" xfId="3074"/>
    <cellStyle name="警告文本" xfId="3318"/>
    <cellStyle name="桁区切り" xfId="3" builtinId="6"/>
    <cellStyle name="桁区切り [0.00] 2" xfId="3319"/>
    <cellStyle name="桁区切り 10" xfId="3371"/>
    <cellStyle name="桁区切り 10 2" xfId="3393"/>
    <cellStyle name="桁区切り 2" xfId="3320"/>
    <cellStyle name="桁区切り 2 2" xfId="3321"/>
    <cellStyle name="桁区切り 2 2 2" xfId="3322"/>
    <cellStyle name="桁区切り 2 3" xfId="1603"/>
    <cellStyle name="桁区切り 2 3 2" xfId="1965"/>
    <cellStyle name="桁区切り 3" xfId="3323"/>
    <cellStyle name="桁区切り 3 2" xfId="2443"/>
    <cellStyle name="桁区切り 3 3" xfId="2670"/>
    <cellStyle name="桁区切り 3 4" xfId="1476"/>
    <cellStyle name="桁区切り 4" xfId="864"/>
    <cellStyle name="桁区切り 5" xfId="2963"/>
    <cellStyle name="桁区切り 6" xfId="2238"/>
    <cellStyle name="桁区切り 6 2" xfId="3324"/>
    <cellStyle name="桁区切り 7" xfId="2584"/>
    <cellStyle name="桁区切り 8" xfId="2370"/>
    <cellStyle name="桁区切り 9" xfId="3325"/>
    <cellStyle name="見出し１" xfId="1669"/>
    <cellStyle name="見積" xfId="3326"/>
    <cellStyle name="好" xfId="3327"/>
    <cellStyle name="好_②2008年高圧洗浄機" xfId="892"/>
    <cellStyle name="合計" xfId="3328"/>
    <cellStyle name="合計 2" xfId="3384"/>
    <cellStyle name="差" xfId="507"/>
    <cellStyle name="咋e" xfId="3329"/>
    <cellStyle name="手当" xfId="114"/>
    <cellStyle name="少数1" xfId="3208"/>
    <cellStyle name="少数2" xfId="1571"/>
    <cellStyle name="常规_PACKING LIST for SFT" xfId="3330"/>
    <cellStyle name="整数" xfId="496"/>
    <cellStyle name="折り返し" xfId="3331"/>
    <cellStyle name="中村" xfId="3332"/>
    <cellStyle name="中等" xfId="3333"/>
    <cellStyle name="注释" xfId="825"/>
    <cellStyle name="注释 2" xfId="3376"/>
    <cellStyle name="通貨" xfId="20" builtinId="7"/>
    <cellStyle name="通貨 2" xfId="3334"/>
    <cellStyle name="通貨 2 2" xfId="3385"/>
    <cellStyle name="通貨 3" xfId="3373"/>
    <cellStyle name="日付" xfId="3335"/>
    <cellStyle name="年月日" xfId="2676"/>
    <cellStyle name="年数" xfId="1209"/>
    <cellStyle name="備註" xfId="3336"/>
    <cellStyle name="備註 2" xfId="3386"/>
    <cellStyle name="標準" xfId="0" builtinId="0"/>
    <cellStyle name="標準 - スタイル1" xfId="533"/>
    <cellStyle name="標準 - スタイル2" xfId="634"/>
    <cellStyle name="標準 - スタイル3" xfId="1918"/>
    <cellStyle name="標準 - スタイル4" xfId="3337"/>
    <cellStyle name="標準 - スタイル5" xfId="3338"/>
    <cellStyle name="標準 - スタイル6" xfId="2107"/>
    <cellStyle name="標準 - スタイル7" xfId="3339"/>
    <cellStyle name="標準 - スタイル8" xfId="36"/>
    <cellStyle name="標準 10" xfId="3372"/>
    <cellStyle name="標準 2" xfId="3340"/>
    <cellStyle name="標準 2 2" xfId="3341"/>
    <cellStyle name="標準 2 2 2" xfId="1615"/>
    <cellStyle name="標準 2 2 3" xfId="2672"/>
    <cellStyle name="標準 2 2_ロイネットホテル和歌山様_共用部照明LED化_コストシミュレーション" xfId="3342"/>
    <cellStyle name="標準 2 3" xfId="3047"/>
    <cellStyle name="標準 2 4" xfId="3343"/>
    <cellStyle name="標準 2 4 2" xfId="3344"/>
    <cellStyle name="標準 2 5" xfId="3345"/>
    <cellStyle name="標準 2_LED商品情報DB登録ｼｰﾄ" xfId="2448"/>
    <cellStyle name="標準 3" xfId="3346"/>
    <cellStyle name="標準 3 2" xfId="1483"/>
    <cellStyle name="標準 3 2 2" xfId="3222"/>
    <cellStyle name="標準 3 2 3" xfId="1274"/>
    <cellStyle name="標準 3 2_ロイネットホテル和歌山様_共用部照明LED化_コストシミュレーション" xfId="1682"/>
    <cellStyle name="標準 3 3" xfId="3347"/>
    <cellStyle name="標準 3 4" xfId="3348"/>
    <cellStyle name="標準 3 5" xfId="1284"/>
    <cellStyle name="標準 3 6" xfId="1884"/>
    <cellStyle name="標準 3_ロイネットホテル和歌山様_共用部照明LED化_コストシミュレーション" xfId="2490"/>
    <cellStyle name="標準 4" xfId="3349"/>
    <cellStyle name="標準 4 2" xfId="1397"/>
    <cellStyle name="標準 5" xfId="2351"/>
    <cellStyle name="標準 5 2" xfId="784"/>
    <cellStyle name="標準 6" xfId="1744"/>
    <cellStyle name="標準 7" xfId="17"/>
    <cellStyle name="標準 8" xfId="3369"/>
    <cellStyle name="標準 9" xfId="3370"/>
    <cellStyle name="標準 9 2" xfId="3392"/>
    <cellStyle name="標題" xfId="98"/>
    <cellStyle name="標題 1" xfId="3350"/>
    <cellStyle name="標題 2" xfId="933"/>
    <cellStyle name="標題 3" xfId="1999"/>
    <cellStyle name="標題 3 2" xfId="3379"/>
    <cellStyle name="標題 4" xfId="181"/>
    <cellStyle name="輔色1" xfId="2994"/>
    <cellStyle name="輔色2" xfId="1166"/>
    <cellStyle name="輔色3" xfId="3351"/>
    <cellStyle name="輔色4" xfId="2199"/>
    <cellStyle name="輔色5" xfId="3352"/>
    <cellStyle name="輔色6" xfId="3353"/>
    <cellStyle name="未定義" xfId="3354"/>
    <cellStyle name="輸出" xfId="3355"/>
    <cellStyle name="輸出 2" xfId="3387"/>
    <cellStyle name="輸入" xfId="922"/>
    <cellStyle name="輸入 2" xfId="3377"/>
    <cellStyle name="率" xfId="2275"/>
    <cellStyle name="連結的儲存格" xfId="3356"/>
    <cellStyle name="冉0" xfId="3357"/>
    <cellStyle name="壞" xfId="1532"/>
    <cellStyle name="檢查儲存格" xfId="3242"/>
    <cellStyle name="콤마 [0]_소요량집계표" xfId="1547"/>
    <cellStyle name="콤마_소요량집계표" xfId="665"/>
    <cellStyle name="표준_2004 WALL SHELF" xfId="3358"/>
    <cellStyle name="剑" xfId="407"/>
    <cellStyle name="剑 2" xfId="3375"/>
    <cellStyle name="剑_CCC35店舗見積0617②" xfId="2212"/>
    <cellStyle name="剑_CCC35店舗見積0617② 2" xfId="3380"/>
    <cellStyle name="强调文字颜色 1" xfId="3359"/>
    <cellStyle name="强调文字颜色 2" xfId="3309"/>
    <cellStyle name="强调文字颜色 3" xfId="92"/>
    <cellStyle name="强调文字颜色 4" xfId="2286"/>
    <cellStyle name="强调文字颜色 5" xfId="3360"/>
    <cellStyle name="强调文字颜色 6" xfId="2752"/>
    <cellStyle name="暊e" xfId="38"/>
    <cellStyle name="标题" xfId="659"/>
    <cellStyle name="标题 1" xfId="7"/>
    <cellStyle name="标题 2" xfId="3361"/>
    <cellStyle name="标题 3" xfId="3362"/>
    <cellStyle name="标题 3 2" xfId="3388"/>
    <cellStyle name="标题 4" xfId="2903"/>
    <cellStyle name="检查单元格" xfId="1642"/>
    <cellStyle name="汇总" xfId="3363"/>
    <cellStyle name="汇总 2" xfId="3389"/>
    <cellStyle name="湪" xfId="3364"/>
    <cellStyle name="箊" xfId="3226"/>
    <cellStyle name="箊 2" xfId="3382"/>
    <cellStyle name="誖" xfId="1909"/>
    <cellStyle name="誖 2" xfId="3378"/>
    <cellStyle name="說明文字" xfId="3365"/>
    <cellStyle name="计算" xfId="3366"/>
    <cellStyle name="计算 2" xfId="3390"/>
    <cellStyle name="输出" xfId="3367"/>
    <cellStyle name="输出 2" xfId="3391"/>
    <cellStyle name="输入" xfId="2826"/>
    <cellStyle name="输入 2" xfId="3381"/>
    <cellStyle name="适中" xfId="1545"/>
    <cellStyle name="链接单元格" xfId="3368"/>
  </cellStyles>
  <dxfs count="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/>
  <colors>
    <mruColors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6.xml"/><Relationship Id="rId4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18</xdr:row>
      <xdr:rowOff>10671</xdr:rowOff>
    </xdr:from>
    <xdr:to>
      <xdr:col>35</xdr:col>
      <xdr:colOff>437831</xdr:colOff>
      <xdr:row>19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57955" y="11112500"/>
          <a:ext cx="5925185" cy="55626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30</xdr:row>
      <xdr:rowOff>10671</xdr:rowOff>
    </xdr:from>
    <xdr:to>
      <xdr:col>35</xdr:col>
      <xdr:colOff>437831</xdr:colOff>
      <xdr:row>31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8868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17</xdr:row>
      <xdr:rowOff>10671</xdr:rowOff>
    </xdr:from>
    <xdr:to>
      <xdr:col>35</xdr:col>
      <xdr:colOff>437831</xdr:colOff>
      <xdr:row>18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51541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18</xdr:row>
      <xdr:rowOff>10671</xdr:rowOff>
    </xdr:from>
    <xdr:to>
      <xdr:col>35</xdr:col>
      <xdr:colOff>437831</xdr:colOff>
      <xdr:row>19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5439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520Documents\&#12377;&#12366;&#12358;&#12425;\&#65299;&#26399;Gurafui&#12363;&#12388;&#123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520Internet%2520Files\Content.IE5\5S0VDPWD\03&#36939;&#360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520yamakawa\YURIKO\&#36062;&#19982;&#24341;&#24403;\&#36062;&#19982;&#24341;&#24403;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6-309_&#20844;&#22290;&#26045;&#35373;237&#31623;&#25152;&#65288;&#12488;&#12452;&#12524;&#29031;&#26126;&#38500;&#12367;&#65289;_202204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8-1_&#32207;&#21512;&#36939;&#21205;&#20844;&#22290;(&#12488;&#12452;&#12524;)_202203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9-1_&#27743;&#25144;&#24029;&#21488;&#19971;&#21495;&#20844;&#22290;(&#12488;&#12452;&#12524;)_2021090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40-1_&#12395;&#12362;&#12393;&#12426;&#20844;&#22290;(&#12488;&#12452;&#12524;)_202109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41-1_&#21335;&#27969;&#23665;&#20843;&#21495;&#20844;&#22290;(&#12488;&#12452;&#12524;)_2021083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42-1_&#21335;&#27969;&#23665;&#20061;&#21495;&#20844;&#22290;(&#12488;&#12452;&#12524;)_202203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43-1_&#24179;&#21644;&#21488;&#19968;&#21495;&#20844;&#22290;(&#12488;&#12452;&#12524;)_202109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44-1_&#21335;&#27969;&#23665;&#20845;&#21495;&#20844;&#22290;(&#12488;&#12452;&#12524;)_202109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46-1_&#27969;&#23665;&#19977;&#21495;&#20844;&#22290;(&#12488;&#12452;&#12524;)_202109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49-1_&#19977;&#36650;&#37326;&#23665;&#36817;&#38563;&#20844;&#22290;(&#12488;&#12452;&#12524;)_202109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50_&#12394;&#12364;&#12428;&#12420;&#12414;&#25991;&#23398;&#12398;&#25955;&#27497;&#36947;_2021090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51-1_&#12467;&#12511;&#12517;&#12491;&#12486;&#12451;&#31532;&#19968;&#20816;&#31461;&#20844;&#22290;(&#12488;&#12452;&#12524;)_202109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52-1_&#22823;&#22528;&#24029;&#27700;&#36794;&#20844;&#22290;(&#12488;&#12452;&#12524;)_2022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更新版"/>
      <sheetName val="13年度発生売上予算"/>
      <sheetName val="Sheet1"/>
      <sheetName val="与信一覧 (2)"/>
      <sheetName val="配荷"/>
      <sheetName val="住所録"/>
      <sheetName val="8510 (2)"/>
      <sheetName val="ｵｰﾀﾞｰ"/>
      <sheetName val="CM予定表(～2012年3月）"/>
      <sheetName val="昨対"/>
      <sheetName val="1"/>
      <sheetName val="全合計"/>
      <sheetName val="竹四つ目垣"/>
      <sheetName val="GSV目標"/>
      <sheetName val="HQ"/>
      <sheetName val="shere"/>
      <sheetName val="HE(他）"/>
      <sheetName val="表3"/>
      <sheetName val="para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社外秘；HCﾋﾞｼﾞﾈｽﾁｬﾝｽ"/>
      <sheetName val="11wG部門ﾗﾝｷﾝｸﾞ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copy1"/>
      <sheetName val="大型店版"/>
      <sheetName val="収納・インテ"/>
      <sheetName val="ｱｸｾｽｸﾞﾗﾌ"/>
      <sheetName val="仕入先"/>
      <sheetName val="対象製品"/>
      <sheetName val="A"/>
      <sheetName val="大人12"/>
      <sheetName val="13_hashihara01"/>
      <sheetName val="29_hashihara13"/>
      <sheetName val="入力フォーム"/>
      <sheetName val="１業種"/>
      <sheetName val="SKU_31"/>
      <sheetName val="販売目標"/>
      <sheetName val="SBプラ鉢"/>
      <sheetName val="実績・予測"/>
      <sheetName val="2000LISTｔｒｕｅ 1117"/>
      <sheetName val="バックデータ"/>
      <sheetName val="北空貼"/>
      <sheetName val="４週指示"/>
      <sheetName val="営業所８"/>
      <sheetName val="RD9508V.XLS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Sheet3"/>
      <sheetName val="累計出荷実績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SINAZ4月"/>
      <sheetName val="0606販売予測"/>
      <sheetName val="NST_(4)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大連製造ＶＡコストダウン金額纏め_(＄1000以上)_"/>
      <sheetName val="H9_1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全合計"/>
      <sheetName val="13年度発生売上予算"/>
      <sheetName val="RD9501V"/>
      <sheetName val="HQ"/>
      <sheetName val="HE(他）"/>
      <sheetName val="Ｃ’表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昨対"/>
      <sheetName val="店別納品実績入力"/>
      <sheetName val="什器ﾘｽﾄ(ﾊﾟｰﾂ)"/>
      <sheetName val="提案書"/>
      <sheetName val="好調不調"/>
      <sheetName val="容量別シェア（年別）　"/>
      <sheetName val="事業部"/>
      <sheetName val="●キャンペーン・企画ヒアリング"/>
      <sheetName val="Ｃ’’表"/>
      <sheetName val="shere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宛名"/>
      <sheetName val="Plan_sbA"/>
      <sheetName val="与信一覧_(2)"/>
      <sheetName val="00Sheet1"/>
      <sheetName val="表3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⑤弁当"/>
      <sheetName val="基本cvs動向"/>
      <sheetName val="価格表"/>
      <sheetName val="経費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鳥栖"/>
      <sheetName val="USA_3期グラフ"/>
      <sheetName val="【大連】部門損益"/>
      <sheetName val="11年度発生売上予算提出書類"/>
      <sheetName val="2401"/>
      <sheetName val="Macro1"/>
      <sheetName val="Rent Roll"/>
      <sheetName val="Sheet2"/>
      <sheetName val="32.ＹＢ構成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●キャンペーン・企画ヒアリング"/>
      <sheetName val="形材部品マスター"/>
      <sheetName val="企画書"/>
      <sheetName val="昨比データ"/>
      <sheetName val="売上速報19973"/>
      <sheetName val="全国"/>
      <sheetName val="エンド"/>
      <sheetName val="クレジット決済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損益計画"/>
      <sheetName val="報告依頼部署"/>
      <sheetName val="コード(腕時計)"/>
      <sheetName val="POP製作Ｂ"/>
      <sheetName val="PＯＰ制作Ａ新"/>
      <sheetName val="区分"/>
      <sheetName val="台湾～ｵﾏｰﾝ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42.ＹＢ構成"/>
      <sheetName val="月末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ﾊｰﾄﾞ①【全データ】"/>
      <sheetName val="品種別計画表〈予算）"/>
      <sheetName val="生産計画"/>
      <sheetName val="比較ヘッダー"/>
      <sheetName val="Sheet16"/>
      <sheetName val="広域２部３部結合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  <sheetName val="選択項目"/>
      <sheetName val="ﾘﾍﾞｰﾄﾗﾝｸ2000"/>
      <sheetName val="確認完了報告"/>
      <sheetName val="布団乾燥機ｐｐｍ"/>
      <sheetName val="ﾏｽﾀｰ"/>
      <sheetName val="抽出_Pivot"/>
      <sheetName val="シート１"/>
      <sheetName val="業務依頼書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工事予算書"/>
      <sheetName val="YAMADA_TSUKUMO_分類比較"/>
      <sheetName val="アパート６６６０"/>
      <sheetName val="原紙"/>
      <sheetName val="現地通貨"/>
      <sheetName val="店舗P"/>
      <sheetName val="Front Cover 表紙（３SET）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第3四半期（完）"/>
      <sheetName val="弊社分類別実績"/>
      <sheetName val="貴社分類別別実績"/>
      <sheetName val="１"/>
      <sheetName val="ﾘｽﾄ"/>
      <sheetName val="全件ﾘｽﾄ"/>
      <sheetName val="Catalog"/>
      <sheetName val="Settings"/>
      <sheetName val="一覧"/>
      <sheetName val="WORK"/>
      <sheetName val="予算・計画検証"/>
      <sheetName val="社員マスタ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提供用EXCEL"/>
      <sheetName val="ﾄﾞｯﾄｺﾑ"/>
      <sheetName val="部門別計画"/>
      <sheetName val="●キャンペーン・企画ヒアリング"/>
      <sheetName val="XS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Ｃ’’表"/>
      <sheetName val="2000LISTｔｒｕｅ 1117"/>
      <sheetName val="11wG部門ﾗﾝｷﾝｸﾞ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図8"/>
      <sheetName val="Ｃ’’’’表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生人台帳"/>
      <sheetName val="情報ﾘｽﾄ"/>
      <sheetName val="更新版"/>
      <sheetName val="IS96S1"/>
      <sheetName val="ﾊｰﾄﾞ①【全データ】"/>
      <sheetName val="与信一覧 (2)"/>
      <sheetName val="HQ"/>
      <sheetName val="表3"/>
      <sheetName val="LIST"/>
      <sheetName val="昨対"/>
      <sheetName val="1"/>
      <sheetName val="竹四つ目垣"/>
      <sheetName val="SBプラ鉢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住所録"/>
      <sheetName val="宛名"/>
      <sheetName val="Ｃ’表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F-ポジショニングＭＰ "/>
      <sheetName val="ｵｰﾀﾞｰ"/>
      <sheetName val="5月"/>
      <sheetName val="一覧表"/>
      <sheetName val="部門別計画表"/>
      <sheetName val="RD9505A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検査結果一覧(日本受入)"/>
      <sheetName val="DATA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領収書"/>
      <sheetName val="編集用シート"/>
      <sheetName val="ﾃﾞｰﾀ"/>
      <sheetName val="処理済"/>
      <sheetName val="shere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⇒計算式データ"/>
      <sheetName val="事業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①04シーツ"/>
      <sheetName val="NEW95G2"/>
      <sheetName val="RD9505A"/>
      <sheetName val="データ入力"/>
      <sheetName val="HQ"/>
      <sheetName val="GSV目標"/>
      <sheetName val="昨対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SBプラ鉢"/>
      <sheetName val="13年度発生売上予算"/>
      <sheetName val="全合計"/>
      <sheetName val="CM予定表(～2012年3月）"/>
      <sheetName val="鳥栖"/>
      <sheetName val="#REF"/>
      <sheetName val="011101"/>
      <sheetName val="ｱﾐｸﾚｰﾑ"/>
      <sheetName val="ｱｸｾｽｸﾞﾗﾌ"/>
      <sheetName val="得意先実績(LEDｼｰﾘﾝｸﾞ)"/>
      <sheetName val="shere"/>
      <sheetName val="図8"/>
      <sheetName val="para"/>
      <sheetName val="万田酵素モニター"/>
      <sheetName val="事業部"/>
      <sheetName val="与信一覧_(2)"/>
      <sheetName val="園芸一覧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  <sheetName val="Ｃ'表"/>
      <sheetName val="plan sba"/>
    </sheetNames>
    <sheetDataSet>
      <sheetData sheetId="0" refreshError="1"/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8以上社員"/>
      <sheetName val="鳥栖"/>
      <sheetName val="RD9501V"/>
      <sheetName val="昨対"/>
      <sheetName val="5月"/>
      <sheetName val="Sheet1"/>
      <sheetName val="Sheet2"/>
      <sheetName val="更新版"/>
      <sheetName val="園芸一覧"/>
      <sheetName val="比較表"/>
      <sheetName val="与信一覧 (2)"/>
      <sheetName val="全合計"/>
      <sheetName val="RD9505A"/>
      <sheetName val="住所録"/>
      <sheetName val="Ｃ’表"/>
      <sheetName val="把手大連バ"/>
      <sheetName val="宛名"/>
      <sheetName val="HQ"/>
      <sheetName val="本体バック"/>
      <sheetName val="提出用EXCEL"/>
      <sheetName val="13年度発生売上予算"/>
      <sheetName val="GSV目標"/>
      <sheetName val="43"/>
      <sheetName val="A"/>
      <sheetName val="提供用EXCEL"/>
      <sheetName val="Plan sbA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工事予算書"/>
      <sheetName val="部品分類明細"/>
      <sheetName val="事業部"/>
      <sheetName val="部品分類明細 (2)"/>
      <sheetName val="データ入力"/>
      <sheetName val="表紙"/>
      <sheetName val="事業部 (2)"/>
      <sheetName val="部品分類明細 "/>
      <sheetName val="西川繊維２０９ニトリ在庫報告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  <sheetName val="工事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5月"/>
      <sheetName val="RD9501V"/>
      <sheetName val="バックデータ"/>
      <sheetName val="商品ｺｰﾄﾞ一覧"/>
      <sheetName val="住所録"/>
      <sheetName val="実績・予測"/>
      <sheetName val="昨対"/>
      <sheetName val="NEW95G2"/>
      <sheetName val="与信一覧 (2)"/>
      <sheetName val="社外秘；HCﾋﾞｼﾞﾈｽﾁｬﾝｽ"/>
      <sheetName val="提供用EXCEL"/>
      <sheetName val="SBプラ鉢"/>
      <sheetName val="ﾃﾞｰﾀ"/>
      <sheetName val="工贸劳务费请求明细"/>
      <sheetName val="生活用品劳务费请求明细"/>
      <sheetName val="提出用EXCEL"/>
      <sheetName val="HQ"/>
      <sheetName val="ｱﾐｸﾚｰﾑ"/>
      <sheetName val="SKU_31"/>
      <sheetName val="比較表"/>
      <sheetName val="入力"/>
      <sheetName val="商品"/>
      <sheetName val="shere"/>
      <sheetName val="商品ﾏｽﾀｰ"/>
      <sheetName val="更新版"/>
      <sheetName val="Ｃ’表"/>
      <sheetName val="検査結果一覧(日本受入)"/>
      <sheetName val="11wG部門ﾗﾝｷﾝｸﾞ"/>
      <sheetName val="リス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13年度発生売上予算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支給品一覧表"/>
      <sheetName val="10.20-11.12"/>
      <sheetName val="与信一覧_(2)"/>
      <sheetName val="経費"/>
      <sheetName val="与信ｵｰﾊﾞｰ"/>
      <sheetName val="０５３合計"/>
      <sheetName val="入金実96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領収書"/>
      <sheetName val="編集用シート"/>
      <sheetName val="０５"/>
      <sheetName val="graph"/>
      <sheetName val="本体バック"/>
      <sheetName val="比較ヘッダー"/>
      <sheetName val="工事予算書"/>
      <sheetName val="累計出荷実績"/>
      <sheetName val="単価は最低納価使用"/>
      <sheetName val="プロセス"/>
      <sheetName val="元データ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原紙"/>
      <sheetName val="確認完了報告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3月消臭元"/>
      <sheetName val="外注データ(ここへ入力)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１"/>
      <sheetName val="ﾘｽﾄ"/>
      <sheetName val="全件ﾘｽﾄ"/>
      <sheetName val="Front Cover 表紙（３SET）"/>
      <sheetName val="現地通貨"/>
      <sheetName val="店舗P"/>
      <sheetName val="Catalog"/>
      <sheetName val="Settings"/>
      <sheetName val="一覧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  <sheetName val="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6-309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-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-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1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-1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-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-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-1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-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6"/>
  <sheetViews>
    <sheetView tabSelected="1" view="pageBreakPreview" zoomScaleNormal="70" zoomScaleSheetLayoutView="100" workbookViewId="0">
      <pane ySplit="9" topLeftCell="A10" activePane="bottomLeft" state="frozen"/>
      <selection activeCell="AE1" sqref="AE1"/>
      <selection pane="bottomLeft" activeCell="C10" sqref="C8:C10"/>
    </sheetView>
  </sheetViews>
  <sheetFormatPr defaultColWidth="9" defaultRowHeight="11.25"/>
  <cols>
    <col min="1" max="1" width="2" style="2" customWidth="1"/>
    <col min="2" max="2" width="7" style="3" customWidth="1"/>
    <col min="3" max="3" width="20.625" style="3" customWidth="1"/>
    <col min="4" max="5" width="20.625" style="4" customWidth="1"/>
    <col min="6" max="7" width="15.625" style="4" customWidth="1"/>
    <col min="8" max="9" width="7.625" style="2" customWidth="1"/>
    <col min="10" max="10" width="10.625" style="2" customWidth="1"/>
    <col min="11" max="11" width="25.625" style="2" customWidth="1"/>
    <col min="12" max="12" width="8.625" style="2" customWidth="1"/>
    <col min="13" max="13" width="10.625" style="2" customWidth="1"/>
    <col min="14" max="14" width="5.625" style="2" customWidth="1"/>
    <col min="15" max="15" width="13.25" style="2" customWidth="1"/>
    <col min="16" max="19" width="15.625" style="2" customWidth="1"/>
    <col min="20" max="27" width="10.625" style="2" customWidth="1"/>
    <col min="28" max="28" width="17.625" style="2" customWidth="1"/>
    <col min="29" max="29" width="18.75" style="2" customWidth="1"/>
    <col min="30" max="30" width="10.375" style="2" customWidth="1"/>
    <col min="31" max="31" width="35.25" style="2" customWidth="1"/>
    <col min="32" max="32" width="25.25" style="2" customWidth="1"/>
    <col min="33" max="33" width="21.5" style="2" customWidth="1"/>
    <col min="34" max="35" width="12.625" style="2" customWidth="1"/>
    <col min="36" max="36" width="9.375" style="2" customWidth="1"/>
    <col min="37" max="37" width="17.625" style="2" customWidth="1"/>
    <col min="38" max="38" width="18.75" style="2" customWidth="1"/>
    <col min="39" max="39" width="12.375" style="2" customWidth="1"/>
    <col min="40" max="40" width="16.75" style="2" customWidth="1"/>
    <col min="41" max="41" width="10.625" style="2" customWidth="1"/>
    <col min="42" max="42" width="15.75" style="2" customWidth="1"/>
    <col min="43" max="50" width="9" style="81" customWidth="1"/>
    <col min="51" max="51" width="25.5" style="2" customWidth="1"/>
    <col min="52" max="16384" width="9" style="2"/>
  </cols>
  <sheetData>
    <row r="1" spans="2:51" ht="33.6" customHeight="1">
      <c r="B1" s="65" t="s">
        <v>90</v>
      </c>
      <c r="C1" s="6"/>
      <c r="D1" s="6"/>
      <c r="E1" s="91"/>
      <c r="F1" s="161"/>
      <c r="G1" s="161"/>
      <c r="H1" s="6"/>
      <c r="I1" s="6"/>
      <c r="J1" s="6"/>
      <c r="K1" s="7"/>
      <c r="W1" s="5"/>
      <c r="X1" s="5"/>
      <c r="Y1" s="5"/>
      <c r="Z1" s="5"/>
      <c r="AA1" s="5"/>
      <c r="AD1" s="5"/>
    </row>
    <row r="2" spans="2:51" ht="33.6" customHeight="1">
      <c r="B2" s="6" t="s">
        <v>81</v>
      </c>
      <c r="C2" s="6"/>
      <c r="D2" s="6"/>
      <c r="E2" s="91"/>
      <c r="F2" s="161"/>
      <c r="G2" s="161"/>
      <c r="H2" s="6"/>
      <c r="I2" s="6"/>
      <c r="J2" s="6"/>
      <c r="K2" s="7"/>
      <c r="W2" s="5"/>
      <c r="X2" s="5"/>
      <c r="Y2" s="5"/>
      <c r="Z2" s="5"/>
      <c r="AA2" s="5"/>
      <c r="AD2" s="5"/>
      <c r="AE2" s="133"/>
      <c r="AK2" s="133"/>
    </row>
    <row r="3" spans="2:51" ht="20.100000000000001" customHeight="1">
      <c r="B3" s="196"/>
      <c r="C3" s="196"/>
      <c r="D3" s="88"/>
      <c r="E3" s="88"/>
      <c r="F3" s="193"/>
      <c r="G3" s="193"/>
      <c r="H3" s="8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5"/>
      <c r="Z3" s="5"/>
      <c r="AA3" s="5"/>
      <c r="AB3" s="21"/>
      <c r="AC3" s="21"/>
      <c r="AD3" s="5"/>
      <c r="AE3" s="133"/>
    </row>
    <row r="4" spans="2:51" ht="20.100000000000001" customHeight="1">
      <c r="B4" s="198" t="s">
        <v>36</v>
      </c>
      <c r="C4" s="198"/>
      <c r="D4" s="199">
        <v>10</v>
      </c>
      <c r="E4" s="88"/>
      <c r="F4" s="193"/>
      <c r="G4" s="193"/>
      <c r="H4" s="8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5"/>
      <c r="Z4" s="5"/>
      <c r="AA4" s="5"/>
      <c r="AB4" s="21"/>
      <c r="AC4" s="21"/>
      <c r="AD4" s="5"/>
      <c r="AE4" s="133"/>
    </row>
    <row r="5" spans="2:51" ht="20.100000000000001" customHeight="1">
      <c r="B5" s="84" t="s">
        <v>69</v>
      </c>
      <c r="C5" s="66"/>
      <c r="D5" s="200" t="s">
        <v>51</v>
      </c>
      <c r="E5" s="89"/>
      <c r="F5" s="89"/>
      <c r="G5" s="89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57"/>
      <c r="X5" s="157"/>
      <c r="Y5" s="157"/>
      <c r="Z5" s="157"/>
      <c r="AA5" s="157"/>
      <c r="AB5" s="21"/>
      <c r="AC5" s="21"/>
      <c r="AD5" s="5"/>
      <c r="AO5" s="3"/>
    </row>
    <row r="6" spans="2:51" ht="20.100000000000001" customHeight="1" thickBot="1">
      <c r="B6" s="197"/>
      <c r="C6" s="196"/>
      <c r="D6" s="90"/>
      <c r="E6" s="90"/>
      <c r="F6" s="162"/>
      <c r="G6" s="162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58"/>
      <c r="X6" s="158"/>
      <c r="Y6" s="158"/>
      <c r="Z6" s="158"/>
      <c r="AA6" s="158"/>
      <c r="AB6" s="21"/>
      <c r="AC6" s="21"/>
      <c r="AD6" s="5"/>
      <c r="AO6" s="3" t="s">
        <v>46</v>
      </c>
    </row>
    <row r="7" spans="2:51" ht="28.5" customHeight="1" thickTop="1" thickBot="1">
      <c r="E7" s="92"/>
      <c r="J7" s="229" t="s">
        <v>31</v>
      </c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1"/>
      <c r="AD7" s="232" t="s">
        <v>100</v>
      </c>
      <c r="AE7" s="232"/>
      <c r="AF7" s="232"/>
      <c r="AG7" s="232"/>
      <c r="AH7" s="232"/>
      <c r="AI7" s="232"/>
      <c r="AJ7" s="232"/>
      <c r="AK7" s="232"/>
      <c r="AL7" s="232"/>
      <c r="AM7" s="225" t="s">
        <v>0</v>
      </c>
      <c r="AN7" s="226"/>
      <c r="AO7" s="227" t="s">
        <v>1</v>
      </c>
      <c r="AP7" s="228"/>
      <c r="AQ7" s="184" t="s">
        <v>54</v>
      </c>
      <c r="AR7" s="185"/>
      <c r="AS7" s="184" t="s">
        <v>55</v>
      </c>
      <c r="AT7" s="185"/>
      <c r="AU7" s="185"/>
      <c r="AV7" s="185"/>
      <c r="AW7" s="185"/>
      <c r="AX7" s="185"/>
      <c r="AY7" s="174" t="s">
        <v>87</v>
      </c>
    </row>
    <row r="8" spans="2:51" ht="22.5" customHeight="1" thickBot="1">
      <c r="B8" s="216" t="s">
        <v>3</v>
      </c>
      <c r="C8" s="218" t="s">
        <v>4</v>
      </c>
      <c r="D8" s="220" t="s">
        <v>47</v>
      </c>
      <c r="E8" s="224" t="s">
        <v>67</v>
      </c>
      <c r="F8" s="117" t="s">
        <v>77</v>
      </c>
      <c r="G8" s="117" t="s">
        <v>78</v>
      </c>
      <c r="H8" s="76" t="s">
        <v>5</v>
      </c>
      <c r="I8" s="77" t="s">
        <v>37</v>
      </c>
      <c r="J8" s="222" t="s">
        <v>6</v>
      </c>
      <c r="K8" s="214" t="s">
        <v>30</v>
      </c>
      <c r="L8" s="214" t="s">
        <v>33</v>
      </c>
      <c r="M8" s="214" t="s">
        <v>8</v>
      </c>
      <c r="N8" s="233" t="s">
        <v>52</v>
      </c>
      <c r="O8" s="214" t="s">
        <v>32</v>
      </c>
      <c r="P8" s="214" t="s">
        <v>60</v>
      </c>
      <c r="Q8" s="214" t="s">
        <v>61</v>
      </c>
      <c r="R8" s="214" t="s">
        <v>62</v>
      </c>
      <c r="S8" s="233" t="s">
        <v>63</v>
      </c>
      <c r="T8" s="78" t="s">
        <v>9</v>
      </c>
      <c r="U8" s="78" t="s">
        <v>10</v>
      </c>
      <c r="V8" s="78" t="s">
        <v>11</v>
      </c>
      <c r="W8" s="130" t="s">
        <v>68</v>
      </c>
      <c r="X8" s="130"/>
      <c r="Y8" s="131" t="s">
        <v>59</v>
      </c>
      <c r="Z8" s="131"/>
      <c r="AA8" s="240" t="s">
        <v>50</v>
      </c>
      <c r="AB8" s="54" t="s">
        <v>12</v>
      </c>
      <c r="AC8" s="69" t="s">
        <v>102</v>
      </c>
      <c r="AD8" s="235" t="s">
        <v>83</v>
      </c>
      <c r="AE8" s="237" t="s">
        <v>7</v>
      </c>
      <c r="AF8" s="239" t="s">
        <v>13</v>
      </c>
      <c r="AG8" s="239" t="s">
        <v>14</v>
      </c>
      <c r="AH8" s="125" t="s">
        <v>57</v>
      </c>
      <c r="AI8" s="52" t="s">
        <v>9</v>
      </c>
      <c r="AJ8" s="52" t="s">
        <v>15</v>
      </c>
      <c r="AK8" s="52" t="s">
        <v>12</v>
      </c>
      <c r="AL8" s="207" t="s">
        <v>102</v>
      </c>
      <c r="AM8" s="32" t="s">
        <v>86</v>
      </c>
      <c r="AN8" s="29" t="s">
        <v>16</v>
      </c>
      <c r="AO8" s="29" t="s">
        <v>17</v>
      </c>
      <c r="AP8" s="33" t="s">
        <v>16</v>
      </c>
      <c r="AQ8" s="190"/>
      <c r="AR8" s="186"/>
      <c r="AS8" s="187" t="s">
        <v>38</v>
      </c>
      <c r="AT8" s="187"/>
      <c r="AU8" s="187" t="s">
        <v>39</v>
      </c>
      <c r="AV8" s="187"/>
      <c r="AW8" s="187" t="s">
        <v>40</v>
      </c>
      <c r="AX8" s="191"/>
      <c r="AY8" s="178" t="s">
        <v>2</v>
      </c>
    </row>
    <row r="9" spans="2:51" ht="22.5" customHeight="1" thickBot="1">
      <c r="B9" s="217"/>
      <c r="C9" s="219"/>
      <c r="D9" s="221"/>
      <c r="E9" s="221"/>
      <c r="F9" s="194" t="s">
        <v>79</v>
      </c>
      <c r="G9" s="194" t="s">
        <v>53</v>
      </c>
      <c r="H9" s="67" t="s">
        <v>18</v>
      </c>
      <c r="I9" s="68" t="s">
        <v>19</v>
      </c>
      <c r="J9" s="223"/>
      <c r="K9" s="215"/>
      <c r="L9" s="215"/>
      <c r="M9" s="215"/>
      <c r="N9" s="234"/>
      <c r="O9" s="215"/>
      <c r="P9" s="215"/>
      <c r="Q9" s="215"/>
      <c r="R9" s="215"/>
      <c r="S9" s="234"/>
      <c r="T9" s="70" t="s">
        <v>20</v>
      </c>
      <c r="U9" s="70" t="s">
        <v>21</v>
      </c>
      <c r="V9" s="70" t="s">
        <v>22</v>
      </c>
      <c r="W9" s="132" t="s">
        <v>43</v>
      </c>
      <c r="X9" s="132" t="s">
        <v>44</v>
      </c>
      <c r="Y9" s="132" t="s">
        <v>43</v>
      </c>
      <c r="Z9" s="132" t="s">
        <v>44</v>
      </c>
      <c r="AA9" s="241"/>
      <c r="AB9" s="70" t="s">
        <v>24</v>
      </c>
      <c r="AC9" s="71">
        <v>10</v>
      </c>
      <c r="AD9" s="236"/>
      <c r="AE9" s="238"/>
      <c r="AF9" s="239"/>
      <c r="AG9" s="239"/>
      <c r="AH9" s="126" t="s">
        <v>58</v>
      </c>
      <c r="AI9" s="72" t="s">
        <v>25</v>
      </c>
      <c r="AJ9" s="72" t="s">
        <v>26</v>
      </c>
      <c r="AK9" s="72" t="s">
        <v>24</v>
      </c>
      <c r="AL9" s="208">
        <f>$D$4</f>
        <v>10</v>
      </c>
      <c r="AM9" s="74" t="s">
        <v>23</v>
      </c>
      <c r="AN9" s="209" t="s">
        <v>23</v>
      </c>
      <c r="AO9" s="73" t="s">
        <v>23</v>
      </c>
      <c r="AP9" s="75" t="s">
        <v>23</v>
      </c>
      <c r="AQ9" s="188" t="s">
        <v>41</v>
      </c>
      <c r="AR9" s="189" t="s">
        <v>42</v>
      </c>
      <c r="AS9" s="188" t="s">
        <v>41</v>
      </c>
      <c r="AT9" s="189" t="s">
        <v>42</v>
      </c>
      <c r="AU9" s="188" t="s">
        <v>41</v>
      </c>
      <c r="AV9" s="189" t="s">
        <v>42</v>
      </c>
      <c r="AW9" s="188" t="s">
        <v>41</v>
      </c>
      <c r="AX9" s="192" t="s">
        <v>42</v>
      </c>
      <c r="AY9" s="179" t="s">
        <v>23</v>
      </c>
    </row>
    <row r="10" spans="2:51" ht="22.5" customHeight="1">
      <c r="B10" s="11" t="s">
        <v>45</v>
      </c>
      <c r="C10" s="111" t="s">
        <v>70</v>
      </c>
      <c r="D10" s="114"/>
      <c r="E10" s="93">
        <v>0</v>
      </c>
      <c r="F10" s="102" t="s">
        <v>80</v>
      </c>
      <c r="G10" s="118"/>
      <c r="H10" s="127">
        <v>12</v>
      </c>
      <c r="I10" s="13">
        <v>365</v>
      </c>
      <c r="J10" s="99" t="s">
        <v>74</v>
      </c>
      <c r="K10" s="163" t="s">
        <v>48</v>
      </c>
      <c r="L10" s="56">
        <v>2</v>
      </c>
      <c r="M10" s="102" t="s">
        <v>49</v>
      </c>
      <c r="N10" s="102">
        <v>0</v>
      </c>
      <c r="O10" s="102" t="s">
        <v>91</v>
      </c>
      <c r="P10" s="102" t="s">
        <v>92</v>
      </c>
      <c r="Q10" s="102">
        <v>0</v>
      </c>
      <c r="R10" s="102">
        <v>0</v>
      </c>
      <c r="S10" s="102">
        <v>0</v>
      </c>
      <c r="T10" s="12">
        <v>36</v>
      </c>
      <c r="U10" s="12">
        <v>1</v>
      </c>
      <c r="V10" s="79">
        <v>2</v>
      </c>
      <c r="W10" s="12"/>
      <c r="X10" s="12"/>
      <c r="Y10" s="145">
        <v>1</v>
      </c>
      <c r="Z10" s="142">
        <v>2</v>
      </c>
      <c r="AA10" s="79">
        <v>0</v>
      </c>
      <c r="AB10" s="12">
        <v>315.35999999999996</v>
      </c>
      <c r="AC10" s="23">
        <v>59937.600000000006</v>
      </c>
      <c r="AD10" s="138" t="s">
        <v>93</v>
      </c>
      <c r="AE10" s="166"/>
      <c r="AF10" s="167"/>
      <c r="AG10" s="102"/>
      <c r="AH10" s="134"/>
      <c r="AI10" s="106"/>
      <c r="AJ10" s="145"/>
      <c r="AK10" s="145">
        <f t="shared" ref="AK10:AK12" si="0">(AI10/1000)*H10*I10*AJ10</f>
        <v>0</v>
      </c>
      <c r="AL10" s="150">
        <f>IF(AI10&lt;=10,AJ10*99.56*12*$D$4,IF(AI10&lt;=20,AJ10*149.62*12*$D$4,IF(AI10&lt;=40,AJ10*249.74*12*$D$4,IF(AI10&lt;=60,AJ10*349.87*12*$D$4,IF(AI10&lt;=100,AJ10*550.12*12*$D$4,"")))))</f>
        <v>0</v>
      </c>
      <c r="AM10" s="34"/>
      <c r="AN10" s="13">
        <f t="shared" ref="AN10:AN13" si="1">AJ10*AM10</f>
        <v>0</v>
      </c>
      <c r="AO10" s="12"/>
      <c r="AP10" s="23">
        <f t="shared" ref="AP10:AP13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180">
        <f t="shared" ref="AY10:AY13" si="3">AN10+AP10+AQ10+AS10+AU10+AW10</f>
        <v>0</v>
      </c>
    </row>
    <row r="11" spans="2:51" ht="22.5" customHeight="1">
      <c r="B11" s="14" t="s">
        <v>45</v>
      </c>
      <c r="C11" s="112" t="s">
        <v>71</v>
      </c>
      <c r="D11" s="115"/>
      <c r="E11" s="94">
        <v>0</v>
      </c>
      <c r="F11" s="104" t="s">
        <v>80</v>
      </c>
      <c r="G11" s="195"/>
      <c r="H11" s="128">
        <v>12</v>
      </c>
      <c r="I11" s="16">
        <v>365</v>
      </c>
      <c r="J11" s="100" t="s">
        <v>74</v>
      </c>
      <c r="K11" s="163" t="s">
        <v>48</v>
      </c>
      <c r="L11" s="56">
        <v>2</v>
      </c>
      <c r="M11" s="103" t="s">
        <v>49</v>
      </c>
      <c r="N11" s="103">
        <v>0</v>
      </c>
      <c r="O11" s="103" t="s">
        <v>91</v>
      </c>
      <c r="P11" s="103" t="s">
        <v>92</v>
      </c>
      <c r="Q11" s="103">
        <v>0</v>
      </c>
      <c r="R11" s="103">
        <v>0</v>
      </c>
      <c r="S11" s="103">
        <v>0</v>
      </c>
      <c r="T11" s="15">
        <v>36</v>
      </c>
      <c r="U11" s="15">
        <v>1</v>
      </c>
      <c r="V11" s="80">
        <v>2</v>
      </c>
      <c r="W11" s="55"/>
      <c r="X11" s="55"/>
      <c r="Y11" s="147">
        <v>1</v>
      </c>
      <c r="Z11" s="143">
        <v>2</v>
      </c>
      <c r="AA11" s="80">
        <v>0</v>
      </c>
      <c r="AB11" s="15">
        <v>315.35999999999996</v>
      </c>
      <c r="AC11" s="24">
        <v>59937.600000000006</v>
      </c>
      <c r="AD11" s="139" t="s">
        <v>93</v>
      </c>
      <c r="AE11" s="168"/>
      <c r="AF11" s="169"/>
      <c r="AG11" s="103"/>
      <c r="AH11" s="135"/>
      <c r="AI11" s="107"/>
      <c r="AJ11" s="146"/>
      <c r="AK11" s="146">
        <f t="shared" si="0"/>
        <v>0</v>
      </c>
      <c r="AL11" s="151">
        <f t="shared" ref="AL11:AL12" si="4">IF(AI11&lt;=10,AJ11*99.56*12*$D$4,IF(AI11&lt;=20,AJ11*149.62*12*$D$4,IF(AI11&lt;=40,AJ11*249.74*12*$D$4,IF(AI11&lt;=60,AJ11*349.87*12*$D$4,IF(AI11&lt;=100,AJ11*550.12*12*$D$4,"")))))</f>
        <v>0</v>
      </c>
      <c r="AM11" s="35"/>
      <c r="AN11" s="16">
        <f t="shared" si="1"/>
        <v>0</v>
      </c>
      <c r="AO11" s="15"/>
      <c r="AP11" s="24">
        <f t="shared" si="2"/>
        <v>0</v>
      </c>
      <c r="AQ11" s="154"/>
      <c r="AR11" s="123"/>
      <c r="AS11" s="154"/>
      <c r="AT11" s="123"/>
      <c r="AU11" s="154"/>
      <c r="AV11" s="123"/>
      <c r="AW11" s="154"/>
      <c r="AX11" s="176"/>
      <c r="AY11" s="181">
        <f t="shared" si="3"/>
        <v>0</v>
      </c>
    </row>
    <row r="12" spans="2:51" ht="22.5" customHeight="1">
      <c r="B12" s="14" t="s">
        <v>45</v>
      </c>
      <c r="C12" s="112" t="s">
        <v>72</v>
      </c>
      <c r="D12" s="115"/>
      <c r="E12" s="94">
        <v>0</v>
      </c>
      <c r="F12" s="104" t="s">
        <v>80</v>
      </c>
      <c r="G12" s="195"/>
      <c r="H12" s="128">
        <v>12</v>
      </c>
      <c r="I12" s="16">
        <v>365</v>
      </c>
      <c r="J12" s="100" t="s">
        <v>75</v>
      </c>
      <c r="K12" s="163" t="s">
        <v>94</v>
      </c>
      <c r="L12" s="56">
        <v>1</v>
      </c>
      <c r="M12" s="103" t="s">
        <v>29</v>
      </c>
      <c r="N12" s="103">
        <v>0</v>
      </c>
      <c r="O12" s="103">
        <v>0</v>
      </c>
      <c r="P12" s="103" t="s">
        <v>95</v>
      </c>
      <c r="Q12" s="103" t="s">
        <v>96</v>
      </c>
      <c r="R12" s="103">
        <v>0</v>
      </c>
      <c r="S12" s="103">
        <v>0</v>
      </c>
      <c r="T12" s="15">
        <v>28</v>
      </c>
      <c r="U12" s="15">
        <v>1</v>
      </c>
      <c r="V12" s="80">
        <v>1</v>
      </c>
      <c r="W12" s="55"/>
      <c r="X12" s="55"/>
      <c r="Y12" s="147">
        <v>1</v>
      </c>
      <c r="Z12" s="143">
        <v>1</v>
      </c>
      <c r="AA12" s="80">
        <v>0</v>
      </c>
      <c r="AB12" s="15">
        <v>122.64</v>
      </c>
      <c r="AC12" s="24">
        <v>29968.800000000003</v>
      </c>
      <c r="AD12" s="139" t="s">
        <v>93</v>
      </c>
      <c r="AE12" s="168"/>
      <c r="AF12" s="169"/>
      <c r="AG12" s="103"/>
      <c r="AH12" s="135"/>
      <c r="AI12" s="107"/>
      <c r="AJ12" s="146"/>
      <c r="AK12" s="146">
        <f t="shared" si="0"/>
        <v>0</v>
      </c>
      <c r="AL12" s="151">
        <f t="shared" si="4"/>
        <v>0</v>
      </c>
      <c r="AM12" s="35"/>
      <c r="AN12" s="16">
        <f t="shared" si="1"/>
        <v>0</v>
      </c>
      <c r="AO12" s="15"/>
      <c r="AP12" s="24">
        <f t="shared" si="2"/>
        <v>0</v>
      </c>
      <c r="AQ12" s="154"/>
      <c r="AR12" s="123"/>
      <c r="AS12" s="154"/>
      <c r="AT12" s="123"/>
      <c r="AU12" s="154"/>
      <c r="AV12" s="123"/>
      <c r="AW12" s="154"/>
      <c r="AX12" s="176"/>
      <c r="AY12" s="181">
        <f t="shared" si="3"/>
        <v>0</v>
      </c>
    </row>
    <row r="13" spans="2:51" ht="22.5" customHeight="1">
      <c r="B13" s="14" t="s">
        <v>45</v>
      </c>
      <c r="C13" s="112" t="s">
        <v>72</v>
      </c>
      <c r="D13" s="115"/>
      <c r="E13" s="94" t="s">
        <v>97</v>
      </c>
      <c r="F13" s="104" t="s">
        <v>80</v>
      </c>
      <c r="G13" s="195"/>
      <c r="H13" s="128" t="s">
        <v>45</v>
      </c>
      <c r="I13" s="16" t="s">
        <v>45</v>
      </c>
      <c r="J13" s="100" t="s">
        <v>76</v>
      </c>
      <c r="K13" s="163" t="s">
        <v>48</v>
      </c>
      <c r="L13" s="56" t="s">
        <v>98</v>
      </c>
      <c r="M13" s="103" t="s">
        <v>73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5" t="s">
        <v>51</v>
      </c>
      <c r="U13" s="15">
        <v>1</v>
      </c>
      <c r="V13" s="80">
        <v>0</v>
      </c>
      <c r="W13" s="55"/>
      <c r="X13" s="55"/>
      <c r="Y13" s="147">
        <v>1</v>
      </c>
      <c r="Z13" s="143" t="s">
        <v>98</v>
      </c>
      <c r="AA13" s="80">
        <v>0</v>
      </c>
      <c r="AB13" s="15" t="s">
        <v>51</v>
      </c>
      <c r="AC13" s="24" t="s">
        <v>51</v>
      </c>
      <c r="AD13" s="206" t="s">
        <v>101</v>
      </c>
      <c r="AE13" s="168"/>
      <c r="AF13" s="169"/>
      <c r="AG13" s="103"/>
      <c r="AH13" s="135"/>
      <c r="AI13" s="107"/>
      <c r="AJ13" s="146"/>
      <c r="AK13" s="146"/>
      <c r="AL13" s="151"/>
      <c r="AM13" s="35"/>
      <c r="AN13" s="16">
        <f t="shared" si="1"/>
        <v>0</v>
      </c>
      <c r="AO13" s="15"/>
      <c r="AP13" s="24">
        <f t="shared" si="2"/>
        <v>0</v>
      </c>
      <c r="AQ13" s="154"/>
      <c r="AR13" s="123"/>
      <c r="AS13" s="154"/>
      <c r="AT13" s="123"/>
      <c r="AU13" s="154"/>
      <c r="AV13" s="123"/>
      <c r="AW13" s="154"/>
      <c r="AX13" s="176"/>
      <c r="AY13" s="181">
        <f t="shared" si="3"/>
        <v>0</v>
      </c>
    </row>
    <row r="14" spans="2:51" ht="22.5" customHeight="1">
      <c r="B14" s="14"/>
      <c r="C14" s="112"/>
      <c r="D14" s="115"/>
      <c r="E14" s="94">
        <v>0</v>
      </c>
      <c r="F14" s="159"/>
      <c r="G14" s="119"/>
      <c r="H14" s="128"/>
      <c r="I14" s="16"/>
      <c r="J14" s="100" t="s">
        <v>45</v>
      </c>
      <c r="K14" s="163" t="s">
        <v>99</v>
      </c>
      <c r="L14" s="56" t="s">
        <v>98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5" t="s">
        <v>99</v>
      </c>
      <c r="U14" s="15"/>
      <c r="V14" s="80">
        <v>0</v>
      </c>
      <c r="W14" s="55"/>
      <c r="X14" s="55"/>
      <c r="Y14" s="147" t="s">
        <v>98</v>
      </c>
      <c r="Z14" s="143" t="s">
        <v>98</v>
      </c>
      <c r="AA14" s="80">
        <v>0</v>
      </c>
      <c r="AB14" s="15" t="s">
        <v>98</v>
      </c>
      <c r="AC14" s="24" t="s">
        <v>98</v>
      </c>
      <c r="AD14" s="139"/>
      <c r="AE14" s="168"/>
      <c r="AF14" s="169"/>
      <c r="AG14" s="103"/>
      <c r="AH14" s="135"/>
      <c r="AI14" s="107"/>
      <c r="AJ14" s="146"/>
      <c r="AK14" s="147"/>
      <c r="AL14" s="147"/>
      <c r="AM14" s="35"/>
      <c r="AN14" s="16"/>
      <c r="AO14" s="15"/>
      <c r="AP14" s="24"/>
      <c r="AQ14" s="154"/>
      <c r="AR14" s="123"/>
      <c r="AS14" s="154"/>
      <c r="AT14" s="123"/>
      <c r="AU14" s="154"/>
      <c r="AV14" s="123"/>
      <c r="AW14" s="154"/>
      <c r="AX14" s="176"/>
      <c r="AY14" s="181"/>
    </row>
    <row r="15" spans="2:51" ht="22.5" customHeight="1">
      <c r="B15" s="14"/>
      <c r="C15" s="112"/>
      <c r="D15" s="115"/>
      <c r="E15" s="94">
        <v>0</v>
      </c>
      <c r="F15" s="159"/>
      <c r="G15" s="119"/>
      <c r="H15" s="128"/>
      <c r="I15" s="16"/>
      <c r="J15" s="100" t="s">
        <v>45</v>
      </c>
      <c r="K15" s="164" t="s">
        <v>99</v>
      </c>
      <c r="L15" s="57" t="s">
        <v>98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22" t="s">
        <v>99</v>
      </c>
      <c r="U15" s="22"/>
      <c r="V15" s="80">
        <v>0</v>
      </c>
      <c r="W15" s="55"/>
      <c r="X15" s="55"/>
      <c r="Y15" s="147" t="s">
        <v>98</v>
      </c>
      <c r="Z15" s="143" t="s">
        <v>98</v>
      </c>
      <c r="AA15" s="80">
        <v>0</v>
      </c>
      <c r="AB15" s="22" t="s">
        <v>98</v>
      </c>
      <c r="AC15" s="25" t="s">
        <v>98</v>
      </c>
      <c r="AD15" s="140"/>
      <c r="AE15" s="170"/>
      <c r="AF15" s="171"/>
      <c r="AG15" s="104"/>
      <c r="AH15" s="136"/>
      <c r="AI15" s="108"/>
      <c r="AJ15" s="147"/>
      <c r="AK15" s="147"/>
      <c r="AL15" s="147"/>
      <c r="AM15" s="36"/>
      <c r="AN15" s="28"/>
      <c r="AO15" s="22"/>
      <c r="AP15" s="25"/>
      <c r="AQ15" s="154"/>
      <c r="AR15" s="123"/>
      <c r="AS15" s="154"/>
      <c r="AT15" s="123"/>
      <c r="AU15" s="154"/>
      <c r="AV15" s="123"/>
      <c r="AW15" s="154"/>
      <c r="AX15" s="176"/>
      <c r="AY15" s="182"/>
    </row>
    <row r="16" spans="2:51" ht="22.5" customHeight="1">
      <c r="B16" s="14"/>
      <c r="C16" s="112"/>
      <c r="D16" s="115"/>
      <c r="E16" s="94">
        <v>0</v>
      </c>
      <c r="F16" s="159"/>
      <c r="G16" s="119"/>
      <c r="H16" s="128"/>
      <c r="I16" s="16"/>
      <c r="J16" s="100" t="s">
        <v>45</v>
      </c>
      <c r="K16" s="164" t="s">
        <v>99</v>
      </c>
      <c r="L16" s="57" t="s">
        <v>98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22" t="s">
        <v>99</v>
      </c>
      <c r="U16" s="22"/>
      <c r="V16" s="80">
        <v>0</v>
      </c>
      <c r="W16" s="55"/>
      <c r="X16" s="55"/>
      <c r="Y16" s="147" t="s">
        <v>98</v>
      </c>
      <c r="Z16" s="143" t="s">
        <v>98</v>
      </c>
      <c r="AA16" s="80">
        <v>0</v>
      </c>
      <c r="AB16" s="22" t="s">
        <v>98</v>
      </c>
      <c r="AC16" s="25" t="s">
        <v>98</v>
      </c>
      <c r="AD16" s="140"/>
      <c r="AE16" s="170"/>
      <c r="AF16" s="171"/>
      <c r="AG16" s="104"/>
      <c r="AH16" s="136"/>
      <c r="AI16" s="108"/>
      <c r="AJ16" s="147"/>
      <c r="AK16" s="147"/>
      <c r="AL16" s="147"/>
      <c r="AM16" s="36"/>
      <c r="AN16" s="28"/>
      <c r="AO16" s="22"/>
      <c r="AP16" s="25"/>
      <c r="AQ16" s="154"/>
      <c r="AR16" s="123"/>
      <c r="AS16" s="154"/>
      <c r="AT16" s="123"/>
      <c r="AU16" s="154"/>
      <c r="AV16" s="123"/>
      <c r="AW16" s="154"/>
      <c r="AX16" s="176"/>
      <c r="AY16" s="182"/>
    </row>
    <row r="17" spans="2:51" ht="22.5" customHeight="1" thickBot="1">
      <c r="B17" s="17"/>
      <c r="C17" s="113"/>
      <c r="D17" s="116"/>
      <c r="E17" s="95">
        <v>0</v>
      </c>
      <c r="F17" s="160"/>
      <c r="G17" s="120"/>
      <c r="H17" s="129"/>
      <c r="I17" s="19"/>
      <c r="J17" s="101" t="s">
        <v>45</v>
      </c>
      <c r="K17" s="165" t="s">
        <v>99</v>
      </c>
      <c r="L17" s="58" t="s">
        <v>98</v>
      </c>
      <c r="M17" s="105">
        <v>0</v>
      </c>
      <c r="N17" s="110">
        <v>0</v>
      </c>
      <c r="O17" s="105">
        <v>0</v>
      </c>
      <c r="P17" s="105">
        <v>0</v>
      </c>
      <c r="Q17" s="105">
        <v>0</v>
      </c>
      <c r="R17" s="105">
        <v>0</v>
      </c>
      <c r="S17" s="110">
        <v>0</v>
      </c>
      <c r="T17" s="18" t="s">
        <v>99</v>
      </c>
      <c r="U17" s="18"/>
      <c r="V17" s="80">
        <v>0</v>
      </c>
      <c r="W17" s="83"/>
      <c r="X17" s="83"/>
      <c r="Y17" s="149" t="s">
        <v>98</v>
      </c>
      <c r="Z17" s="144" t="s">
        <v>98</v>
      </c>
      <c r="AA17" s="98">
        <v>0</v>
      </c>
      <c r="AB17" s="18" t="s">
        <v>98</v>
      </c>
      <c r="AC17" s="26" t="s">
        <v>98</v>
      </c>
      <c r="AD17" s="141">
        <v>0</v>
      </c>
      <c r="AE17" s="172"/>
      <c r="AF17" s="173"/>
      <c r="AG17" s="105"/>
      <c r="AH17" s="137"/>
      <c r="AI17" s="109"/>
      <c r="AJ17" s="148"/>
      <c r="AK17" s="148"/>
      <c r="AL17" s="152"/>
      <c r="AM17" s="37"/>
      <c r="AN17" s="19"/>
      <c r="AO17" s="18"/>
      <c r="AP17" s="26"/>
      <c r="AQ17" s="155"/>
      <c r="AR17" s="124"/>
      <c r="AS17" s="155"/>
      <c r="AT17" s="124"/>
      <c r="AU17" s="155"/>
      <c r="AV17" s="124"/>
      <c r="AW17" s="155"/>
      <c r="AX17" s="177"/>
      <c r="AY17" s="183"/>
    </row>
    <row r="18" spans="2:51" ht="30" customHeight="1" thickTop="1"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59" t="s">
        <v>34</v>
      </c>
      <c r="AC18" s="59" t="s">
        <v>103</v>
      </c>
      <c r="AE18" s="20"/>
      <c r="AF18" s="20"/>
      <c r="AG18" s="20"/>
      <c r="AH18" s="20"/>
      <c r="AI18" s="20"/>
      <c r="AJ18" s="27"/>
      <c r="AK18" s="62" t="s">
        <v>82</v>
      </c>
      <c r="AL18" s="62" t="s">
        <v>104</v>
      </c>
      <c r="AM18" s="203" t="s">
        <v>27</v>
      </c>
      <c r="AN18" s="31">
        <f>SUM(AN10:AN17)</f>
        <v>0</v>
      </c>
      <c r="AO18" s="30" t="s">
        <v>28</v>
      </c>
      <c r="AP18" s="31">
        <f>SUM(AP10:AP17)</f>
        <v>0</v>
      </c>
      <c r="AQ18" s="30" t="s">
        <v>56</v>
      </c>
      <c r="AR18" s="31">
        <f>SUM(AQ10:AQ17)</f>
        <v>0</v>
      </c>
      <c r="AS18" s="156" t="s">
        <v>64</v>
      </c>
      <c r="AT18" s="31">
        <f>SUM(AS10:AS17)</f>
        <v>0</v>
      </c>
      <c r="AU18" s="156" t="s">
        <v>65</v>
      </c>
      <c r="AV18" s="31">
        <f>SUM(AU10:AU17)</f>
        <v>0</v>
      </c>
      <c r="AW18" s="156" t="s">
        <v>66</v>
      </c>
      <c r="AX18" s="31">
        <f>SUM(AW10:AW17)</f>
        <v>0</v>
      </c>
      <c r="AY18" s="210" t="s">
        <v>88</v>
      </c>
    </row>
    <row r="19" spans="2:51" ht="15" customHeight="1" thickBot="1">
      <c r="AB19" s="60" t="s">
        <v>35</v>
      </c>
      <c r="AC19" s="61">
        <v>10</v>
      </c>
      <c r="AK19" s="63" t="s">
        <v>35</v>
      </c>
      <c r="AL19" s="63">
        <f>$D$4</f>
        <v>10</v>
      </c>
      <c r="AM19" s="204"/>
      <c r="AN19" s="30"/>
      <c r="AO19" s="30"/>
      <c r="AP19" s="31"/>
      <c r="AY19" s="211"/>
    </row>
    <row r="20" spans="2:51" s="1" customFormat="1" ht="33" customHeight="1" thickTop="1" thickBot="1">
      <c r="B20" s="38"/>
      <c r="C20" s="38"/>
      <c r="D20" s="39"/>
      <c r="E20" s="39"/>
      <c r="F20" s="39"/>
      <c r="G20" s="39"/>
      <c r="AB20" s="96">
        <v>753.3599999999999</v>
      </c>
      <c r="AC20" s="85">
        <v>149844</v>
      </c>
      <c r="AD20" s="43"/>
      <c r="AE20" s="43"/>
      <c r="AF20" s="43"/>
      <c r="AG20" s="43"/>
      <c r="AH20" s="43"/>
      <c r="AI20" s="43"/>
      <c r="AJ20" s="43"/>
      <c r="AK20" s="97">
        <f t="array" ref="AK20">SUM(IF(ISERROR(AK10:AK17),0,(AK10:AK17)))</f>
        <v>0</v>
      </c>
      <c r="AL20" s="64">
        <f t="array" ref="AL20">SUM(IF(ISERROR(AL10:AL17),0,(AL10:AL17)))</f>
        <v>0</v>
      </c>
      <c r="AM20" s="205"/>
      <c r="AN20" s="46"/>
      <c r="AO20" s="30"/>
      <c r="AP20" s="31"/>
      <c r="AQ20" s="82"/>
      <c r="AR20" s="82"/>
      <c r="AS20" s="82"/>
      <c r="AT20" s="82"/>
      <c r="AU20" s="82"/>
      <c r="AV20" s="82"/>
      <c r="AW20" s="82"/>
      <c r="AX20" s="82"/>
      <c r="AY20" s="42">
        <f t="array" ref="AY20">SUM(IF(ISERROR(AY10:AY17),0,(AY10:AY17)))</f>
        <v>0</v>
      </c>
    </row>
    <row r="21" spans="2:51" s="1" customFormat="1" ht="39.950000000000003" customHeight="1" thickTop="1" thickBot="1">
      <c r="B21" s="38"/>
      <c r="C21" s="38"/>
      <c r="D21" s="39"/>
      <c r="E21" s="39"/>
      <c r="F21" s="39"/>
      <c r="G21" s="39"/>
      <c r="AB21" s="86"/>
      <c r="AC21" s="87"/>
      <c r="AD21" s="43"/>
      <c r="AE21" s="43"/>
      <c r="AF21" s="43"/>
      <c r="AG21" s="43"/>
      <c r="AH21" s="43"/>
      <c r="AI21" s="43"/>
      <c r="AJ21" s="43"/>
      <c r="AK21" s="86"/>
      <c r="AL21" s="87"/>
      <c r="AM21" s="49"/>
      <c r="AN21" s="46"/>
      <c r="AO21" s="30"/>
      <c r="AP21" s="31"/>
      <c r="AQ21" s="82"/>
      <c r="AR21" s="82"/>
      <c r="AS21" s="82"/>
      <c r="AT21" s="82"/>
      <c r="AU21" s="82"/>
      <c r="AV21" s="82"/>
      <c r="AW21" s="82"/>
      <c r="AX21" s="82"/>
      <c r="AY21" s="53" t="s">
        <v>89</v>
      </c>
    </row>
    <row r="22" spans="2:51" s="1" customFormat="1" ht="33" customHeight="1" thickTop="1" thickBot="1">
      <c r="B22" s="38"/>
      <c r="C22" s="38"/>
      <c r="D22" s="39"/>
      <c r="E22" s="39"/>
      <c r="F22" s="39"/>
      <c r="G22" s="39"/>
      <c r="AB22" s="86"/>
      <c r="AC22" s="87"/>
      <c r="AD22" s="43"/>
      <c r="AE22" s="43"/>
      <c r="AF22" s="43"/>
      <c r="AG22" s="43"/>
      <c r="AH22" s="43"/>
      <c r="AI22" s="43"/>
      <c r="AJ22" s="43"/>
      <c r="AK22" s="201" t="s">
        <v>84</v>
      </c>
      <c r="AL22" s="201" t="s">
        <v>85</v>
      </c>
      <c r="AM22" s="49"/>
      <c r="AN22" s="46"/>
      <c r="AO22" s="30"/>
      <c r="AP22" s="31"/>
      <c r="AQ22" s="82"/>
      <c r="AR22" s="82"/>
      <c r="AS22" s="82"/>
      <c r="AT22" s="82"/>
      <c r="AU22" s="82"/>
      <c r="AV22" s="82"/>
      <c r="AW22" s="82"/>
      <c r="AX22" s="82"/>
      <c r="AY22" s="42">
        <f>AY20*1.1</f>
        <v>0</v>
      </c>
    </row>
    <row r="23" spans="2:51" s="1" customFormat="1" ht="22.5" customHeight="1" thickTop="1" thickBot="1">
      <c r="B23" s="38"/>
      <c r="C23" s="38"/>
      <c r="D23" s="39"/>
      <c r="E23" s="39"/>
      <c r="F23" s="39"/>
      <c r="G23" s="39"/>
      <c r="AB23" s="40"/>
      <c r="AC23" s="43"/>
      <c r="AD23" s="43"/>
      <c r="AE23" s="43"/>
      <c r="AF23" s="43"/>
      <c r="AG23" s="43"/>
      <c r="AH23" s="43"/>
      <c r="AI23" s="43"/>
      <c r="AJ23" s="43"/>
      <c r="AK23" s="202">
        <f>$D$4</f>
        <v>10</v>
      </c>
      <c r="AL23" s="202">
        <f>$D$4</f>
        <v>10</v>
      </c>
      <c r="AM23" s="45"/>
      <c r="AN23" s="43"/>
      <c r="AO23" s="47"/>
      <c r="AP23" s="43"/>
      <c r="AQ23" s="82"/>
      <c r="AR23" s="82"/>
      <c r="AS23" s="82"/>
      <c r="AT23" s="82"/>
      <c r="AU23" s="82"/>
      <c r="AV23" s="82"/>
      <c r="AW23" s="82"/>
      <c r="AX23" s="82"/>
    </row>
    <row r="24" spans="2:51" ht="39.950000000000003" customHeight="1" thickTop="1" thickBot="1">
      <c r="AB24" s="41"/>
      <c r="AC24" s="44"/>
      <c r="AD24" s="41"/>
      <c r="AE24" s="41"/>
      <c r="AF24" s="41"/>
      <c r="AG24" s="41"/>
      <c r="AH24" s="41"/>
      <c r="AI24" s="41"/>
      <c r="AJ24" s="41"/>
      <c r="AK24" s="85">
        <f>AC20-AL20</f>
        <v>149844</v>
      </c>
      <c r="AL24" s="85">
        <v>14428.235294117647</v>
      </c>
      <c r="AM24" s="50"/>
      <c r="AN24" s="48"/>
      <c r="AO24" s="213"/>
      <c r="AP24" s="213"/>
      <c r="AV24" s="121"/>
      <c r="AW24" s="121"/>
      <c r="AX24" s="121"/>
    </row>
    <row r="25" spans="2:51" ht="37.5" customHeight="1" thickTop="1">
      <c r="AM25" s="51"/>
      <c r="AV25" s="121"/>
      <c r="AW25" s="212"/>
      <c r="AX25" s="212"/>
    </row>
    <row r="26" spans="2:51" ht="39.950000000000003" customHeight="1">
      <c r="AV26" s="121"/>
      <c r="AW26" s="212"/>
      <c r="AX26" s="212"/>
    </row>
  </sheetData>
  <autoFilter ref="B8:AL24"/>
  <mergeCells count="27">
    <mergeCell ref="AM7:AN7"/>
    <mergeCell ref="AO7:AP7"/>
    <mergeCell ref="J7:AC7"/>
    <mergeCell ref="AD7:AL7"/>
    <mergeCell ref="S8:S9"/>
    <mergeCell ref="AD8:AD9"/>
    <mergeCell ref="AE8:AE9"/>
    <mergeCell ref="AF8:AF9"/>
    <mergeCell ref="AG8:AG9"/>
    <mergeCell ref="L8:L9"/>
    <mergeCell ref="M8:M9"/>
    <mergeCell ref="P8:P9"/>
    <mergeCell ref="AA8:AA9"/>
    <mergeCell ref="Q8:Q9"/>
    <mergeCell ref="R8:R9"/>
    <mergeCell ref="N8:N9"/>
    <mergeCell ref="B8:B9"/>
    <mergeCell ref="C8:C9"/>
    <mergeCell ref="D8:D9"/>
    <mergeCell ref="J8:J9"/>
    <mergeCell ref="K8:K9"/>
    <mergeCell ref="E8:E9"/>
    <mergeCell ref="AY18:AY19"/>
    <mergeCell ref="AW25:AX25"/>
    <mergeCell ref="AW26:AX26"/>
    <mergeCell ref="AO24:AP24"/>
    <mergeCell ref="O8:O9"/>
  </mergeCells>
  <phoneticPr fontId="106"/>
  <conditionalFormatting sqref="Y10:Y11 Y14 AJ14 AJ16:AJ17 Y16:Y17">
    <cfRule type="expression" dxfId="80" priority="14">
      <formula>Y10="手入力"</formula>
    </cfRule>
  </conditionalFormatting>
  <conditionalFormatting sqref="AJ10:AJ11">
    <cfRule type="expression" dxfId="79" priority="13">
      <formula>AJ10="手入力"</formula>
    </cfRule>
  </conditionalFormatting>
  <conditionalFormatting sqref="Y12:Y13">
    <cfRule type="expression" dxfId="78" priority="12">
      <formula>Y12="手入力"</formula>
    </cfRule>
  </conditionalFormatting>
  <conditionalFormatting sqref="AJ12:AJ13">
    <cfRule type="expression" dxfId="77" priority="11">
      <formula>AJ12="手入力"</formula>
    </cfRule>
  </conditionalFormatting>
  <conditionalFormatting sqref="Y15 AJ15">
    <cfRule type="expression" dxfId="76" priority="1">
      <formula>Y15="手入力"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U590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D13" sqref="D13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4" width="20.625" style="266" customWidth="1"/>
    <col min="5" max="6" width="15.625" style="266" customWidth="1"/>
    <col min="7" max="7" width="25.625" style="246" customWidth="1"/>
    <col min="8" max="8" width="8.625" style="246" customWidth="1"/>
    <col min="9" max="9" width="10.625" style="246" customWidth="1"/>
    <col min="10" max="10" width="5.625" style="246" customWidth="1"/>
    <col min="11" max="11" width="13.25" style="246" customWidth="1"/>
    <col min="12" max="14" width="15.625" style="246" customWidth="1"/>
    <col min="15" max="21" width="10.625" style="246" customWidth="1"/>
    <col min="22" max="23" width="17.625" style="246" customWidth="1"/>
    <col min="24" max="24" width="21.25" style="246" customWidth="1"/>
    <col min="25" max="25" width="10.375" style="246" customWidth="1"/>
    <col min="26" max="26" width="30.25" style="246" customWidth="1"/>
    <col min="27" max="27" width="25.25" style="246" customWidth="1"/>
    <col min="28" max="28" width="21.5" style="246" customWidth="1"/>
    <col min="29" max="30" width="12.625" style="246" customWidth="1"/>
    <col min="31" max="31" width="9.375" style="246" customWidth="1"/>
    <col min="32" max="32" width="17.625" style="248" customWidth="1"/>
    <col min="33" max="33" width="17.625" style="246" customWidth="1"/>
    <col min="34" max="34" width="18.75" style="246" customWidth="1"/>
    <col min="35" max="35" width="12.375" style="246" customWidth="1"/>
    <col min="36" max="36" width="16.75" style="246" customWidth="1"/>
    <col min="37" max="37" width="10.625" style="246" customWidth="1"/>
    <col min="38" max="38" width="15.75" style="246" customWidth="1"/>
    <col min="39" max="46" width="9" style="249" customWidth="1"/>
    <col min="47" max="47" width="25.5" style="246" customWidth="1"/>
    <col min="48" max="16384" width="9" style="246"/>
  </cols>
  <sheetData>
    <row r="1" spans="2:47" ht="33.6" customHeight="1">
      <c r="B1" s="242" t="s">
        <v>105</v>
      </c>
      <c r="C1" s="243"/>
      <c r="D1" s="243"/>
      <c r="E1" s="244"/>
      <c r="F1" s="244"/>
      <c r="G1" s="245"/>
      <c r="R1" s="247"/>
      <c r="S1" s="247"/>
      <c r="T1" s="247"/>
      <c r="U1" s="247"/>
      <c r="Y1" s="247"/>
    </row>
    <row r="2" spans="2:47" ht="33.6" customHeight="1">
      <c r="B2" s="250" t="s">
        <v>106</v>
      </c>
      <c r="C2" s="250"/>
      <c r="D2" s="250"/>
      <c r="E2" s="244"/>
      <c r="F2" s="244"/>
      <c r="G2" s="245"/>
      <c r="R2" s="247"/>
      <c r="S2" s="247"/>
      <c r="T2" s="247"/>
      <c r="U2" s="247"/>
      <c r="Y2" s="247"/>
      <c r="Z2" s="251"/>
      <c r="AF2" s="252"/>
      <c r="AG2" s="251"/>
    </row>
    <row r="3" spans="2:47" ht="20.100000000000001" customHeight="1">
      <c r="B3" s="253"/>
      <c r="C3" s="253"/>
      <c r="D3" s="254"/>
      <c r="E3" s="255"/>
      <c r="F3" s="255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47"/>
      <c r="S3" s="247"/>
      <c r="T3" s="247"/>
      <c r="U3" s="247"/>
      <c r="V3" s="257"/>
      <c r="W3" s="257"/>
      <c r="X3" s="257"/>
      <c r="Y3" s="247"/>
      <c r="Z3" s="251"/>
    </row>
    <row r="4" spans="2:47" ht="20.100000000000001" customHeight="1">
      <c r="B4" s="258" t="s">
        <v>36</v>
      </c>
      <c r="C4" s="258"/>
      <c r="D4" s="259">
        <v>10</v>
      </c>
      <c r="E4" s="255"/>
      <c r="F4" s="255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47"/>
      <c r="S4" s="247"/>
      <c r="T4" s="247"/>
      <c r="U4" s="247"/>
      <c r="V4" s="257"/>
      <c r="W4" s="257"/>
      <c r="X4" s="257"/>
      <c r="Y4" s="247"/>
      <c r="Z4" s="251"/>
    </row>
    <row r="5" spans="2:47" ht="20.100000000000001" customHeight="1">
      <c r="B5" s="260" t="s">
        <v>107</v>
      </c>
      <c r="C5" s="260"/>
      <c r="D5" s="200" t="s">
        <v>45</v>
      </c>
      <c r="E5" s="89"/>
      <c r="F5" s="89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61"/>
      <c r="S5" s="261"/>
      <c r="T5" s="261"/>
      <c r="U5" s="261"/>
      <c r="V5" s="257"/>
      <c r="W5" s="257"/>
      <c r="X5" s="257"/>
      <c r="Y5" s="247"/>
      <c r="AK5" s="262"/>
    </row>
    <row r="6" spans="2:47" ht="20.100000000000001" customHeight="1" thickBot="1">
      <c r="B6" s="253"/>
      <c r="C6" s="253"/>
      <c r="D6" s="90"/>
      <c r="E6" s="162"/>
      <c r="F6" s="162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63"/>
      <c r="S6" s="263"/>
      <c r="T6" s="263"/>
      <c r="U6" s="263"/>
      <c r="V6" s="257"/>
      <c r="W6" s="257"/>
      <c r="X6" s="257"/>
      <c r="Y6" s="247"/>
      <c r="AK6" s="262" t="s">
        <v>46</v>
      </c>
    </row>
    <row r="7" spans="2:47" ht="28.5" customHeight="1" thickTop="1" thickBot="1">
      <c r="B7" s="264"/>
      <c r="C7" s="264"/>
      <c r="D7" s="265"/>
      <c r="G7" s="267" t="s">
        <v>108</v>
      </c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9"/>
      <c r="Y7" s="270"/>
      <c r="Z7" s="270"/>
      <c r="AA7" s="270"/>
      <c r="AB7" s="270"/>
      <c r="AC7" s="270"/>
      <c r="AD7" s="270"/>
      <c r="AE7" s="270"/>
      <c r="AF7" s="271"/>
      <c r="AG7" s="270"/>
      <c r="AH7" s="272"/>
      <c r="AI7" s="273" t="s">
        <v>0</v>
      </c>
      <c r="AJ7" s="274"/>
      <c r="AK7" s="275" t="s">
        <v>1</v>
      </c>
      <c r="AL7" s="276"/>
      <c r="AM7" s="277" t="s">
        <v>54</v>
      </c>
      <c r="AN7" s="278"/>
      <c r="AO7" s="277" t="s">
        <v>55</v>
      </c>
      <c r="AP7" s="278"/>
      <c r="AQ7" s="278"/>
      <c r="AR7" s="278"/>
      <c r="AS7" s="278"/>
      <c r="AT7" s="278"/>
      <c r="AU7" s="279" t="s">
        <v>109</v>
      </c>
    </row>
    <row r="8" spans="2:47" ht="22.5" customHeight="1" thickBot="1">
      <c r="B8" s="280" t="s">
        <v>110</v>
      </c>
      <c r="C8" s="281" t="s">
        <v>111</v>
      </c>
      <c r="D8" s="282" t="s">
        <v>47</v>
      </c>
      <c r="E8" s="283" t="s">
        <v>77</v>
      </c>
      <c r="F8" s="284" t="s">
        <v>112</v>
      </c>
      <c r="G8" s="285" t="s">
        <v>30</v>
      </c>
      <c r="H8" s="286" t="s">
        <v>33</v>
      </c>
      <c r="I8" s="286" t="s">
        <v>8</v>
      </c>
      <c r="J8" s="287" t="s">
        <v>52</v>
      </c>
      <c r="K8" s="286" t="s">
        <v>32</v>
      </c>
      <c r="L8" s="286" t="s">
        <v>60</v>
      </c>
      <c r="M8" s="286" t="s">
        <v>61</v>
      </c>
      <c r="N8" s="286" t="s">
        <v>62</v>
      </c>
      <c r="O8" s="288" t="s">
        <v>9</v>
      </c>
      <c r="P8" s="288" t="s">
        <v>10</v>
      </c>
      <c r="Q8" s="288" t="s">
        <v>11</v>
      </c>
      <c r="R8" s="289" t="s">
        <v>68</v>
      </c>
      <c r="S8" s="289"/>
      <c r="T8" s="290" t="s">
        <v>59</v>
      </c>
      <c r="U8" s="290"/>
      <c r="V8" s="291" t="s">
        <v>113</v>
      </c>
      <c r="W8" s="292" t="s">
        <v>114</v>
      </c>
      <c r="X8" s="293" t="s">
        <v>115</v>
      </c>
      <c r="Y8" s="294" t="s">
        <v>83</v>
      </c>
      <c r="Z8" s="295" t="s">
        <v>7</v>
      </c>
      <c r="AA8" s="296" t="s">
        <v>13</v>
      </c>
      <c r="AB8" s="296" t="s">
        <v>14</v>
      </c>
      <c r="AC8" s="297" t="s">
        <v>57</v>
      </c>
      <c r="AD8" s="298" t="s">
        <v>9</v>
      </c>
      <c r="AE8" s="298" t="s">
        <v>15</v>
      </c>
      <c r="AF8" s="299" t="s">
        <v>113</v>
      </c>
      <c r="AG8" s="300" t="s">
        <v>114</v>
      </c>
      <c r="AH8" s="301" t="s">
        <v>115</v>
      </c>
      <c r="AI8" s="302" t="s">
        <v>86</v>
      </c>
      <c r="AJ8" s="303" t="s">
        <v>16</v>
      </c>
      <c r="AK8" s="304" t="s">
        <v>17</v>
      </c>
      <c r="AL8" s="305" t="s">
        <v>16</v>
      </c>
      <c r="AM8" s="306"/>
      <c r="AN8" s="307"/>
      <c r="AO8" s="308" t="s">
        <v>38</v>
      </c>
      <c r="AP8" s="308"/>
      <c r="AQ8" s="308" t="s">
        <v>39</v>
      </c>
      <c r="AR8" s="308"/>
      <c r="AS8" s="308" t="s">
        <v>40</v>
      </c>
      <c r="AT8" s="309"/>
      <c r="AU8" s="310" t="s">
        <v>2</v>
      </c>
    </row>
    <row r="9" spans="2:47" ht="22.5" customHeight="1" thickBot="1">
      <c r="B9" s="311"/>
      <c r="C9" s="312"/>
      <c r="D9" s="313"/>
      <c r="E9" s="314" t="s">
        <v>79</v>
      </c>
      <c r="F9" s="315" t="s">
        <v>53</v>
      </c>
      <c r="G9" s="316"/>
      <c r="H9" s="317"/>
      <c r="I9" s="317"/>
      <c r="J9" s="318"/>
      <c r="K9" s="317"/>
      <c r="L9" s="317"/>
      <c r="M9" s="317"/>
      <c r="N9" s="317"/>
      <c r="O9" s="319" t="s">
        <v>20</v>
      </c>
      <c r="P9" s="319" t="s">
        <v>21</v>
      </c>
      <c r="Q9" s="319" t="s">
        <v>22</v>
      </c>
      <c r="R9" s="320" t="s">
        <v>43</v>
      </c>
      <c r="S9" s="320" t="s">
        <v>44</v>
      </c>
      <c r="T9" s="320" t="s">
        <v>43</v>
      </c>
      <c r="U9" s="320" t="s">
        <v>44</v>
      </c>
      <c r="V9" s="319" t="s">
        <v>116</v>
      </c>
      <c r="W9" s="321" t="s">
        <v>116</v>
      </c>
      <c r="X9" s="322" t="s">
        <v>117</v>
      </c>
      <c r="Y9" s="323"/>
      <c r="Z9" s="296"/>
      <c r="AA9" s="296"/>
      <c r="AB9" s="296"/>
      <c r="AC9" s="324" t="s">
        <v>58</v>
      </c>
      <c r="AD9" s="324" t="s">
        <v>25</v>
      </c>
      <c r="AE9" s="324" t="s">
        <v>26</v>
      </c>
      <c r="AF9" s="324" t="s">
        <v>116</v>
      </c>
      <c r="AG9" s="325" t="s">
        <v>116</v>
      </c>
      <c r="AH9" s="326" t="s">
        <v>117</v>
      </c>
      <c r="AI9" s="327" t="s">
        <v>23</v>
      </c>
      <c r="AJ9" s="328" t="s">
        <v>23</v>
      </c>
      <c r="AK9" s="329" t="s">
        <v>23</v>
      </c>
      <c r="AL9" s="330" t="s">
        <v>23</v>
      </c>
      <c r="AM9" s="331" t="s">
        <v>41</v>
      </c>
      <c r="AN9" s="332" t="s">
        <v>42</v>
      </c>
      <c r="AO9" s="188" t="s">
        <v>41</v>
      </c>
      <c r="AP9" s="332" t="s">
        <v>42</v>
      </c>
      <c r="AQ9" s="188" t="s">
        <v>41</v>
      </c>
      <c r="AR9" s="332" t="s">
        <v>42</v>
      </c>
      <c r="AS9" s="188" t="s">
        <v>41</v>
      </c>
      <c r="AT9" s="333" t="s">
        <v>42</v>
      </c>
      <c r="AU9" s="334" t="s">
        <v>23</v>
      </c>
    </row>
    <row r="10" spans="2:47" ht="22.5" customHeight="1">
      <c r="B10" s="335">
        <v>1</v>
      </c>
      <c r="C10" s="336" t="s">
        <v>118</v>
      </c>
      <c r="D10" s="337"/>
      <c r="E10" s="338"/>
      <c r="F10" s="339"/>
      <c r="G10" s="340" t="s">
        <v>119</v>
      </c>
      <c r="H10" s="341">
        <v>1</v>
      </c>
      <c r="I10" s="342" t="s">
        <v>120</v>
      </c>
      <c r="J10" s="342">
        <v>0</v>
      </c>
      <c r="K10" s="342">
        <v>0</v>
      </c>
      <c r="L10" s="342" t="s">
        <v>121</v>
      </c>
      <c r="M10" s="342">
        <v>0</v>
      </c>
      <c r="N10" s="342">
        <v>0</v>
      </c>
      <c r="O10" s="343">
        <v>120</v>
      </c>
      <c r="P10" s="343">
        <v>1</v>
      </c>
      <c r="Q10" s="344">
        <v>1</v>
      </c>
      <c r="R10" s="343"/>
      <c r="S10" s="343"/>
      <c r="T10" s="345">
        <v>1</v>
      </c>
      <c r="U10" s="346">
        <v>1</v>
      </c>
      <c r="V10" s="347">
        <v>49.5</v>
      </c>
      <c r="W10" s="348">
        <v>1010.04</v>
      </c>
      <c r="X10" s="349">
        <v>127144.79999999999</v>
      </c>
      <c r="Y10" s="350" t="s">
        <v>122</v>
      </c>
      <c r="Z10" s="351"/>
      <c r="AA10" s="352"/>
      <c r="AB10" s="342"/>
      <c r="AC10" s="134"/>
      <c r="AD10" s="353"/>
      <c r="AE10" s="345"/>
      <c r="AF10" s="354">
        <f t="shared" ref="AF10:AF73" si="0">V10</f>
        <v>49.5</v>
      </c>
      <c r="AG10" s="355">
        <f t="shared" ref="AG10:AG73" si="1">IF(AD10="",0,IF(AD10&lt;=10,90.1,IF(AD10&lt;=20,136.2,IF(AD10&lt;=40,228.4,IF(AD10&lt;=60,320.61,IF(AD10&lt;=100,505.02,IF(AD10&lt;=200,505.02*2,IF(AD10&lt;=300,505.02*3,IF(AD10&lt;=400,505.02*4,IF(AD10&lt;=500,505.02*5))))))))))</f>
        <v>0</v>
      </c>
      <c r="AH10" s="356">
        <f t="shared" ref="AH10:AH73" si="2">(AF10+AG10)*AE10*12*10</f>
        <v>0</v>
      </c>
      <c r="AI10" s="335"/>
      <c r="AJ10" s="357">
        <f t="shared" ref="AJ10:AJ73" si="3">AE10*AI10</f>
        <v>0</v>
      </c>
      <c r="AK10" s="343"/>
      <c r="AL10" s="349">
        <f t="shared" ref="AL10:AL73" si="4">AE10*AK10</f>
        <v>0</v>
      </c>
      <c r="AM10" s="153"/>
      <c r="AN10" s="122"/>
      <c r="AO10" s="153"/>
      <c r="AP10" s="122"/>
      <c r="AQ10" s="153"/>
      <c r="AR10" s="122"/>
      <c r="AS10" s="153"/>
      <c r="AT10" s="175"/>
      <c r="AU10" s="358">
        <f t="shared" ref="AU10:AU73" si="5">AJ10+AL10+AM10+AO10+AQ10+AS10</f>
        <v>0</v>
      </c>
    </row>
    <row r="11" spans="2:47" ht="22.5" customHeight="1">
      <c r="B11" s="359">
        <v>1</v>
      </c>
      <c r="C11" s="360" t="s">
        <v>118</v>
      </c>
      <c r="D11" s="361" t="s">
        <v>123</v>
      </c>
      <c r="E11" s="362"/>
      <c r="F11" s="363"/>
      <c r="G11" s="340" t="s">
        <v>124</v>
      </c>
      <c r="H11" s="341">
        <v>1</v>
      </c>
      <c r="I11" s="364" t="s">
        <v>73</v>
      </c>
      <c r="J11" s="364">
        <v>0</v>
      </c>
      <c r="K11" s="364">
        <v>0</v>
      </c>
      <c r="L11" s="364">
        <v>0</v>
      </c>
      <c r="M11" s="364">
        <v>0</v>
      </c>
      <c r="N11" s="364">
        <v>0</v>
      </c>
      <c r="O11" s="365" t="s">
        <v>51</v>
      </c>
      <c r="P11" s="365">
        <v>1</v>
      </c>
      <c r="Q11" s="366">
        <v>1</v>
      </c>
      <c r="R11" s="367"/>
      <c r="S11" s="367"/>
      <c r="T11" s="368">
        <v>1</v>
      </c>
      <c r="U11" s="369" t="s">
        <v>98</v>
      </c>
      <c r="V11" s="370"/>
      <c r="W11" s="371" t="s">
        <v>98</v>
      </c>
      <c r="X11" s="372" t="s">
        <v>98</v>
      </c>
      <c r="Y11" s="373" t="s">
        <v>125</v>
      </c>
      <c r="Z11" s="374"/>
      <c r="AA11" s="375"/>
      <c r="AB11" s="364"/>
      <c r="AC11" s="135"/>
      <c r="AD11" s="376"/>
      <c r="AE11" s="377"/>
      <c r="AF11" s="378"/>
      <c r="AG11" s="379"/>
      <c r="AH11" s="380"/>
      <c r="AI11" s="359"/>
      <c r="AJ11" s="381"/>
      <c r="AK11" s="365"/>
      <c r="AL11" s="372"/>
      <c r="AM11" s="382"/>
      <c r="AN11" s="383"/>
      <c r="AO11" s="382"/>
      <c r="AP11" s="383"/>
      <c r="AQ11" s="382"/>
      <c r="AR11" s="383"/>
      <c r="AS11" s="382"/>
      <c r="AT11" s="384"/>
      <c r="AU11" s="385"/>
    </row>
    <row r="12" spans="2:47" ht="22.5" customHeight="1">
      <c r="B12" s="359">
        <v>2</v>
      </c>
      <c r="C12" s="360" t="s">
        <v>126</v>
      </c>
      <c r="D12" s="361"/>
      <c r="E12" s="362"/>
      <c r="F12" s="363"/>
      <c r="G12" s="340" t="s">
        <v>119</v>
      </c>
      <c r="H12" s="341">
        <v>1</v>
      </c>
      <c r="I12" s="364" t="s">
        <v>120</v>
      </c>
      <c r="J12" s="364">
        <v>0</v>
      </c>
      <c r="K12" s="364">
        <v>0</v>
      </c>
      <c r="L12" s="364" t="s">
        <v>121</v>
      </c>
      <c r="M12" s="364">
        <v>0</v>
      </c>
      <c r="N12" s="364">
        <v>0</v>
      </c>
      <c r="O12" s="365">
        <v>120</v>
      </c>
      <c r="P12" s="365">
        <v>1</v>
      </c>
      <c r="Q12" s="366">
        <v>1</v>
      </c>
      <c r="R12" s="367"/>
      <c r="S12" s="367"/>
      <c r="T12" s="368">
        <v>1</v>
      </c>
      <c r="U12" s="369">
        <v>1</v>
      </c>
      <c r="V12" s="370">
        <v>49.5</v>
      </c>
      <c r="W12" s="371">
        <v>1010.04</v>
      </c>
      <c r="X12" s="386">
        <v>127144.79999999999</v>
      </c>
      <c r="Y12" s="373" t="s">
        <v>122</v>
      </c>
      <c r="Z12" s="374"/>
      <c r="AA12" s="375"/>
      <c r="AB12" s="364"/>
      <c r="AC12" s="135"/>
      <c r="AD12" s="376"/>
      <c r="AE12" s="377"/>
      <c r="AF12" s="378">
        <f t="shared" si="0"/>
        <v>49.5</v>
      </c>
      <c r="AG12" s="379">
        <f t="shared" si="1"/>
        <v>0</v>
      </c>
      <c r="AH12" s="380">
        <f t="shared" si="2"/>
        <v>0</v>
      </c>
      <c r="AI12" s="359"/>
      <c r="AJ12" s="381">
        <f t="shared" si="3"/>
        <v>0</v>
      </c>
      <c r="AK12" s="365"/>
      <c r="AL12" s="372">
        <f t="shared" si="4"/>
        <v>0</v>
      </c>
      <c r="AM12" s="382"/>
      <c r="AN12" s="383"/>
      <c r="AO12" s="382"/>
      <c r="AP12" s="383"/>
      <c r="AQ12" s="382"/>
      <c r="AR12" s="383"/>
      <c r="AS12" s="382"/>
      <c r="AT12" s="384"/>
      <c r="AU12" s="385">
        <f t="shared" si="5"/>
        <v>0</v>
      </c>
    </row>
    <row r="13" spans="2:47" ht="22.5" customHeight="1">
      <c r="B13" s="359">
        <v>2</v>
      </c>
      <c r="C13" s="360" t="s">
        <v>126</v>
      </c>
      <c r="D13" s="361"/>
      <c r="E13" s="362"/>
      <c r="F13" s="363"/>
      <c r="G13" s="340" t="s">
        <v>119</v>
      </c>
      <c r="H13" s="341">
        <v>1</v>
      </c>
      <c r="I13" s="364" t="s">
        <v>120</v>
      </c>
      <c r="J13" s="364">
        <v>0</v>
      </c>
      <c r="K13" s="364">
        <v>0</v>
      </c>
      <c r="L13" s="364" t="s">
        <v>121</v>
      </c>
      <c r="M13" s="364">
        <v>0</v>
      </c>
      <c r="N13" s="364">
        <v>0</v>
      </c>
      <c r="O13" s="365">
        <v>120</v>
      </c>
      <c r="P13" s="365">
        <v>1</v>
      </c>
      <c r="Q13" s="366">
        <v>1</v>
      </c>
      <c r="R13" s="367"/>
      <c r="S13" s="367"/>
      <c r="T13" s="368">
        <v>1</v>
      </c>
      <c r="U13" s="369">
        <v>1</v>
      </c>
      <c r="V13" s="370">
        <v>49.5</v>
      </c>
      <c r="W13" s="371">
        <v>1010.04</v>
      </c>
      <c r="X13" s="372">
        <v>127144.79999999999</v>
      </c>
      <c r="Y13" s="373" t="s">
        <v>122</v>
      </c>
      <c r="Z13" s="374"/>
      <c r="AA13" s="375"/>
      <c r="AB13" s="364"/>
      <c r="AC13" s="135"/>
      <c r="AD13" s="376"/>
      <c r="AE13" s="377"/>
      <c r="AF13" s="378">
        <f t="shared" si="0"/>
        <v>49.5</v>
      </c>
      <c r="AG13" s="379">
        <f t="shared" si="1"/>
        <v>0</v>
      </c>
      <c r="AH13" s="380">
        <f t="shared" si="2"/>
        <v>0</v>
      </c>
      <c r="AI13" s="359"/>
      <c r="AJ13" s="381">
        <f t="shared" si="3"/>
        <v>0</v>
      </c>
      <c r="AK13" s="365"/>
      <c r="AL13" s="372">
        <f t="shared" si="4"/>
        <v>0</v>
      </c>
      <c r="AM13" s="382"/>
      <c r="AN13" s="383"/>
      <c r="AO13" s="382"/>
      <c r="AP13" s="383"/>
      <c r="AQ13" s="382"/>
      <c r="AR13" s="383"/>
      <c r="AS13" s="382"/>
      <c r="AT13" s="384"/>
      <c r="AU13" s="385">
        <f t="shared" si="5"/>
        <v>0</v>
      </c>
    </row>
    <row r="14" spans="2:47" ht="22.5" customHeight="1">
      <c r="B14" s="359">
        <v>3</v>
      </c>
      <c r="C14" s="360" t="s">
        <v>127</v>
      </c>
      <c r="D14" s="361"/>
      <c r="E14" s="362"/>
      <c r="F14" s="363"/>
      <c r="G14" s="340" t="s">
        <v>119</v>
      </c>
      <c r="H14" s="341">
        <v>1</v>
      </c>
      <c r="I14" s="364" t="s">
        <v>120</v>
      </c>
      <c r="J14" s="364">
        <v>0</v>
      </c>
      <c r="K14" s="364">
        <v>0</v>
      </c>
      <c r="L14" s="364" t="s">
        <v>128</v>
      </c>
      <c r="M14" s="364">
        <v>0</v>
      </c>
      <c r="N14" s="364">
        <v>0</v>
      </c>
      <c r="O14" s="365">
        <v>120</v>
      </c>
      <c r="P14" s="365">
        <v>1</v>
      </c>
      <c r="Q14" s="366">
        <v>1</v>
      </c>
      <c r="R14" s="367"/>
      <c r="S14" s="367"/>
      <c r="T14" s="368">
        <v>1</v>
      </c>
      <c r="U14" s="369">
        <v>1</v>
      </c>
      <c r="V14" s="370">
        <v>49.5</v>
      </c>
      <c r="W14" s="371">
        <v>1010.04</v>
      </c>
      <c r="X14" s="372">
        <v>127144.79999999999</v>
      </c>
      <c r="Y14" s="373" t="s">
        <v>122</v>
      </c>
      <c r="Z14" s="374"/>
      <c r="AA14" s="375"/>
      <c r="AB14" s="364"/>
      <c r="AC14" s="135"/>
      <c r="AD14" s="376"/>
      <c r="AE14" s="377"/>
      <c r="AF14" s="378">
        <f t="shared" si="0"/>
        <v>49.5</v>
      </c>
      <c r="AG14" s="379">
        <f t="shared" si="1"/>
        <v>0</v>
      </c>
      <c r="AH14" s="380">
        <f t="shared" si="2"/>
        <v>0</v>
      </c>
      <c r="AI14" s="359"/>
      <c r="AJ14" s="381">
        <f t="shared" si="3"/>
        <v>0</v>
      </c>
      <c r="AK14" s="365"/>
      <c r="AL14" s="372">
        <f t="shared" si="4"/>
        <v>0</v>
      </c>
      <c r="AM14" s="382"/>
      <c r="AN14" s="383"/>
      <c r="AO14" s="382"/>
      <c r="AP14" s="383"/>
      <c r="AQ14" s="382"/>
      <c r="AR14" s="383"/>
      <c r="AS14" s="382"/>
      <c r="AT14" s="384"/>
      <c r="AU14" s="385">
        <f t="shared" si="5"/>
        <v>0</v>
      </c>
    </row>
    <row r="15" spans="2:47" ht="22.5" customHeight="1">
      <c r="B15" s="359">
        <v>4</v>
      </c>
      <c r="C15" s="360" t="s">
        <v>129</v>
      </c>
      <c r="D15" s="361"/>
      <c r="E15" s="362"/>
      <c r="F15" s="363"/>
      <c r="G15" s="340" t="s">
        <v>124</v>
      </c>
      <c r="H15" s="341">
        <v>1</v>
      </c>
      <c r="I15" s="364" t="s">
        <v>29</v>
      </c>
      <c r="J15" s="364">
        <v>0</v>
      </c>
      <c r="K15" s="364">
        <v>0</v>
      </c>
      <c r="L15" s="364">
        <v>0</v>
      </c>
      <c r="M15" s="364">
        <v>0</v>
      </c>
      <c r="N15" s="364">
        <v>0</v>
      </c>
      <c r="O15" s="365">
        <v>28</v>
      </c>
      <c r="P15" s="365">
        <v>1</v>
      </c>
      <c r="Q15" s="366">
        <v>1</v>
      </c>
      <c r="R15" s="367"/>
      <c r="S15" s="367"/>
      <c r="T15" s="368">
        <v>1</v>
      </c>
      <c r="U15" s="369">
        <v>1</v>
      </c>
      <c r="V15" s="370">
        <v>49.5</v>
      </c>
      <c r="W15" s="371">
        <v>228.4</v>
      </c>
      <c r="X15" s="372">
        <v>33348</v>
      </c>
      <c r="Y15" s="387" t="s">
        <v>122</v>
      </c>
      <c r="Z15" s="374"/>
      <c r="AA15" s="375"/>
      <c r="AB15" s="364"/>
      <c r="AC15" s="135"/>
      <c r="AD15" s="376"/>
      <c r="AE15" s="377"/>
      <c r="AF15" s="378">
        <f t="shared" si="0"/>
        <v>49.5</v>
      </c>
      <c r="AG15" s="379">
        <f t="shared" si="1"/>
        <v>0</v>
      </c>
      <c r="AH15" s="380">
        <f t="shared" si="2"/>
        <v>0</v>
      </c>
      <c r="AI15" s="359"/>
      <c r="AJ15" s="381">
        <f t="shared" si="3"/>
        <v>0</v>
      </c>
      <c r="AK15" s="365"/>
      <c r="AL15" s="372">
        <f t="shared" si="4"/>
        <v>0</v>
      </c>
      <c r="AM15" s="382"/>
      <c r="AN15" s="383"/>
      <c r="AO15" s="382"/>
      <c r="AP15" s="383"/>
      <c r="AQ15" s="382"/>
      <c r="AR15" s="383"/>
      <c r="AS15" s="382"/>
      <c r="AT15" s="384"/>
      <c r="AU15" s="385">
        <f t="shared" si="5"/>
        <v>0</v>
      </c>
    </row>
    <row r="16" spans="2:47" ht="22.5" customHeight="1">
      <c r="B16" s="359">
        <v>5</v>
      </c>
      <c r="C16" s="360" t="s">
        <v>130</v>
      </c>
      <c r="D16" s="361"/>
      <c r="E16" s="362"/>
      <c r="F16" s="363"/>
      <c r="G16" s="340" t="s">
        <v>119</v>
      </c>
      <c r="H16" s="341">
        <v>1</v>
      </c>
      <c r="I16" s="364" t="s">
        <v>120</v>
      </c>
      <c r="J16" s="364">
        <v>0</v>
      </c>
      <c r="K16" s="364">
        <v>0</v>
      </c>
      <c r="L16" s="364" t="s">
        <v>131</v>
      </c>
      <c r="M16" s="364">
        <v>0</v>
      </c>
      <c r="N16" s="364">
        <v>0</v>
      </c>
      <c r="O16" s="365">
        <v>120</v>
      </c>
      <c r="P16" s="365">
        <v>1</v>
      </c>
      <c r="Q16" s="366">
        <v>1</v>
      </c>
      <c r="R16" s="367"/>
      <c r="S16" s="367"/>
      <c r="T16" s="368">
        <v>1</v>
      </c>
      <c r="U16" s="369">
        <v>1</v>
      </c>
      <c r="V16" s="370">
        <v>49.5</v>
      </c>
      <c r="W16" s="371">
        <v>1010.04</v>
      </c>
      <c r="X16" s="372">
        <v>127144.79999999999</v>
      </c>
      <c r="Y16" s="373" t="s">
        <v>122</v>
      </c>
      <c r="Z16" s="374"/>
      <c r="AA16" s="375"/>
      <c r="AB16" s="364"/>
      <c r="AC16" s="135"/>
      <c r="AD16" s="376"/>
      <c r="AE16" s="377"/>
      <c r="AF16" s="378">
        <f t="shared" si="0"/>
        <v>49.5</v>
      </c>
      <c r="AG16" s="379">
        <f t="shared" si="1"/>
        <v>0</v>
      </c>
      <c r="AH16" s="380">
        <f t="shared" si="2"/>
        <v>0</v>
      </c>
      <c r="AI16" s="359"/>
      <c r="AJ16" s="381">
        <f t="shared" si="3"/>
        <v>0</v>
      </c>
      <c r="AK16" s="365"/>
      <c r="AL16" s="372">
        <f t="shared" si="4"/>
        <v>0</v>
      </c>
      <c r="AM16" s="382"/>
      <c r="AN16" s="383"/>
      <c r="AO16" s="382"/>
      <c r="AP16" s="383"/>
      <c r="AQ16" s="382"/>
      <c r="AR16" s="383"/>
      <c r="AS16" s="382"/>
      <c r="AT16" s="384"/>
      <c r="AU16" s="385">
        <f t="shared" si="5"/>
        <v>0</v>
      </c>
    </row>
    <row r="17" spans="2:47" ht="22.5" customHeight="1">
      <c r="B17" s="359">
        <v>6</v>
      </c>
      <c r="C17" s="360" t="s">
        <v>132</v>
      </c>
      <c r="D17" s="361"/>
      <c r="E17" s="362"/>
      <c r="F17" s="363"/>
      <c r="G17" s="340" t="s">
        <v>119</v>
      </c>
      <c r="H17" s="341">
        <v>1</v>
      </c>
      <c r="I17" s="364" t="s">
        <v>133</v>
      </c>
      <c r="J17" s="364">
        <v>0</v>
      </c>
      <c r="K17" s="364">
        <v>0</v>
      </c>
      <c r="L17" s="364" t="s">
        <v>121</v>
      </c>
      <c r="M17" s="364">
        <v>0</v>
      </c>
      <c r="N17" s="364">
        <v>0</v>
      </c>
      <c r="O17" s="365">
        <v>275</v>
      </c>
      <c r="P17" s="365">
        <v>1</v>
      </c>
      <c r="Q17" s="366">
        <v>1</v>
      </c>
      <c r="R17" s="367"/>
      <c r="S17" s="367"/>
      <c r="T17" s="368">
        <v>1</v>
      </c>
      <c r="U17" s="369">
        <v>1</v>
      </c>
      <c r="V17" s="370">
        <v>49.5</v>
      </c>
      <c r="W17" s="371">
        <v>1515.06</v>
      </c>
      <c r="X17" s="372">
        <v>187747.19999999998</v>
      </c>
      <c r="Y17" s="373" t="s">
        <v>122</v>
      </c>
      <c r="Z17" s="374"/>
      <c r="AA17" s="375"/>
      <c r="AB17" s="364"/>
      <c r="AC17" s="135"/>
      <c r="AD17" s="376"/>
      <c r="AE17" s="377"/>
      <c r="AF17" s="378">
        <f t="shared" si="0"/>
        <v>49.5</v>
      </c>
      <c r="AG17" s="379">
        <f t="shared" si="1"/>
        <v>0</v>
      </c>
      <c r="AH17" s="380">
        <f t="shared" si="2"/>
        <v>0</v>
      </c>
      <c r="AI17" s="359"/>
      <c r="AJ17" s="381">
        <f t="shared" si="3"/>
        <v>0</v>
      </c>
      <c r="AK17" s="365"/>
      <c r="AL17" s="372">
        <f t="shared" si="4"/>
        <v>0</v>
      </c>
      <c r="AM17" s="382"/>
      <c r="AN17" s="383"/>
      <c r="AO17" s="382"/>
      <c r="AP17" s="383"/>
      <c r="AQ17" s="382"/>
      <c r="AR17" s="383"/>
      <c r="AS17" s="382"/>
      <c r="AT17" s="384"/>
      <c r="AU17" s="385">
        <f t="shared" si="5"/>
        <v>0</v>
      </c>
    </row>
    <row r="18" spans="2:47" ht="22.5" customHeight="1">
      <c r="B18" s="359">
        <v>7</v>
      </c>
      <c r="C18" s="360" t="s">
        <v>134</v>
      </c>
      <c r="D18" s="361"/>
      <c r="E18" s="362"/>
      <c r="F18" s="363"/>
      <c r="G18" s="340" t="s">
        <v>119</v>
      </c>
      <c r="H18" s="341">
        <v>1</v>
      </c>
      <c r="I18" s="364" t="s">
        <v>120</v>
      </c>
      <c r="J18" s="364">
        <v>0</v>
      </c>
      <c r="K18" s="364">
        <v>0</v>
      </c>
      <c r="L18" s="364" t="s">
        <v>121</v>
      </c>
      <c r="M18" s="364">
        <v>0</v>
      </c>
      <c r="N18" s="364">
        <v>0</v>
      </c>
      <c r="O18" s="365">
        <v>120</v>
      </c>
      <c r="P18" s="365">
        <v>1</v>
      </c>
      <c r="Q18" s="366">
        <v>1</v>
      </c>
      <c r="R18" s="367"/>
      <c r="S18" s="367"/>
      <c r="T18" s="368">
        <v>1</v>
      </c>
      <c r="U18" s="369">
        <v>1</v>
      </c>
      <c r="V18" s="370">
        <v>49.5</v>
      </c>
      <c r="W18" s="371">
        <v>1010.04</v>
      </c>
      <c r="X18" s="372">
        <v>127144.79999999999</v>
      </c>
      <c r="Y18" s="373" t="s">
        <v>122</v>
      </c>
      <c r="Z18" s="374"/>
      <c r="AA18" s="375"/>
      <c r="AB18" s="364"/>
      <c r="AC18" s="135"/>
      <c r="AD18" s="376"/>
      <c r="AE18" s="377"/>
      <c r="AF18" s="378">
        <f t="shared" si="0"/>
        <v>49.5</v>
      </c>
      <c r="AG18" s="379">
        <f t="shared" si="1"/>
        <v>0</v>
      </c>
      <c r="AH18" s="380">
        <f t="shared" si="2"/>
        <v>0</v>
      </c>
      <c r="AI18" s="359"/>
      <c r="AJ18" s="381">
        <f t="shared" si="3"/>
        <v>0</v>
      </c>
      <c r="AK18" s="365"/>
      <c r="AL18" s="372">
        <f t="shared" si="4"/>
        <v>0</v>
      </c>
      <c r="AM18" s="382"/>
      <c r="AN18" s="383"/>
      <c r="AO18" s="382"/>
      <c r="AP18" s="383"/>
      <c r="AQ18" s="382"/>
      <c r="AR18" s="383"/>
      <c r="AS18" s="382"/>
      <c r="AT18" s="384"/>
      <c r="AU18" s="385">
        <f t="shared" si="5"/>
        <v>0</v>
      </c>
    </row>
    <row r="19" spans="2:47" ht="22.5" customHeight="1">
      <c r="B19" s="359">
        <v>8</v>
      </c>
      <c r="C19" s="360" t="s">
        <v>135</v>
      </c>
      <c r="D19" s="361"/>
      <c r="E19" s="362"/>
      <c r="F19" s="363"/>
      <c r="G19" s="340" t="s">
        <v>119</v>
      </c>
      <c r="H19" s="341">
        <v>1</v>
      </c>
      <c r="I19" s="364" t="s">
        <v>120</v>
      </c>
      <c r="J19" s="364">
        <v>0</v>
      </c>
      <c r="K19" s="364">
        <v>0</v>
      </c>
      <c r="L19" s="364" t="s">
        <v>121</v>
      </c>
      <c r="M19" s="364">
        <v>0</v>
      </c>
      <c r="N19" s="364">
        <v>0</v>
      </c>
      <c r="O19" s="365">
        <v>120</v>
      </c>
      <c r="P19" s="365">
        <v>1</v>
      </c>
      <c r="Q19" s="366">
        <v>1</v>
      </c>
      <c r="R19" s="367"/>
      <c r="S19" s="367"/>
      <c r="T19" s="368">
        <v>1</v>
      </c>
      <c r="U19" s="369">
        <v>1</v>
      </c>
      <c r="V19" s="370">
        <v>49.5</v>
      </c>
      <c r="W19" s="371">
        <v>1010.04</v>
      </c>
      <c r="X19" s="372">
        <v>127144.79999999999</v>
      </c>
      <c r="Y19" s="373" t="s">
        <v>122</v>
      </c>
      <c r="Z19" s="374"/>
      <c r="AA19" s="375"/>
      <c r="AB19" s="364"/>
      <c r="AC19" s="135"/>
      <c r="AD19" s="376"/>
      <c r="AE19" s="377"/>
      <c r="AF19" s="378">
        <f t="shared" si="0"/>
        <v>49.5</v>
      </c>
      <c r="AG19" s="379">
        <f t="shared" si="1"/>
        <v>0</v>
      </c>
      <c r="AH19" s="380">
        <f t="shared" si="2"/>
        <v>0</v>
      </c>
      <c r="AI19" s="359"/>
      <c r="AJ19" s="381">
        <f t="shared" si="3"/>
        <v>0</v>
      </c>
      <c r="AK19" s="365"/>
      <c r="AL19" s="372">
        <f t="shared" si="4"/>
        <v>0</v>
      </c>
      <c r="AM19" s="382"/>
      <c r="AN19" s="383"/>
      <c r="AO19" s="382"/>
      <c r="AP19" s="383"/>
      <c r="AQ19" s="382"/>
      <c r="AR19" s="383"/>
      <c r="AS19" s="382"/>
      <c r="AT19" s="384"/>
      <c r="AU19" s="385">
        <f t="shared" si="5"/>
        <v>0</v>
      </c>
    </row>
    <row r="20" spans="2:47" ht="22.5" customHeight="1">
      <c r="B20" s="359">
        <v>9</v>
      </c>
      <c r="C20" s="360" t="s">
        <v>136</v>
      </c>
      <c r="D20" s="361"/>
      <c r="E20" s="362"/>
      <c r="F20" s="363"/>
      <c r="G20" s="340" t="s">
        <v>119</v>
      </c>
      <c r="H20" s="341">
        <v>1</v>
      </c>
      <c r="I20" s="364" t="s">
        <v>120</v>
      </c>
      <c r="J20" s="364">
        <v>0</v>
      </c>
      <c r="K20" s="364">
        <v>0</v>
      </c>
      <c r="L20" s="364" t="s">
        <v>121</v>
      </c>
      <c r="M20" s="364">
        <v>0</v>
      </c>
      <c r="N20" s="364">
        <v>0</v>
      </c>
      <c r="O20" s="365">
        <v>120</v>
      </c>
      <c r="P20" s="365">
        <v>1</v>
      </c>
      <c r="Q20" s="366">
        <v>1</v>
      </c>
      <c r="R20" s="367"/>
      <c r="S20" s="367"/>
      <c r="T20" s="368">
        <v>1</v>
      </c>
      <c r="U20" s="369">
        <v>1</v>
      </c>
      <c r="V20" s="370">
        <v>49.5</v>
      </c>
      <c r="W20" s="371">
        <v>1010.04</v>
      </c>
      <c r="X20" s="372">
        <v>127144.79999999999</v>
      </c>
      <c r="Y20" s="373" t="s">
        <v>122</v>
      </c>
      <c r="Z20" s="374"/>
      <c r="AA20" s="375"/>
      <c r="AB20" s="364"/>
      <c r="AC20" s="135"/>
      <c r="AD20" s="376"/>
      <c r="AE20" s="377"/>
      <c r="AF20" s="378">
        <f t="shared" si="0"/>
        <v>49.5</v>
      </c>
      <c r="AG20" s="379">
        <f t="shared" si="1"/>
        <v>0</v>
      </c>
      <c r="AH20" s="380">
        <f t="shared" si="2"/>
        <v>0</v>
      </c>
      <c r="AI20" s="359"/>
      <c r="AJ20" s="381">
        <f t="shared" si="3"/>
        <v>0</v>
      </c>
      <c r="AK20" s="365"/>
      <c r="AL20" s="372">
        <f t="shared" si="4"/>
        <v>0</v>
      </c>
      <c r="AM20" s="382"/>
      <c r="AN20" s="383"/>
      <c r="AO20" s="382"/>
      <c r="AP20" s="383"/>
      <c r="AQ20" s="382"/>
      <c r="AR20" s="383"/>
      <c r="AS20" s="382"/>
      <c r="AT20" s="384"/>
      <c r="AU20" s="385">
        <f t="shared" si="5"/>
        <v>0</v>
      </c>
    </row>
    <row r="21" spans="2:47" ht="22.5" customHeight="1">
      <c r="B21" s="359">
        <v>10</v>
      </c>
      <c r="C21" s="360" t="s">
        <v>137</v>
      </c>
      <c r="D21" s="361"/>
      <c r="E21" s="362"/>
      <c r="F21" s="363"/>
      <c r="G21" s="340" t="s">
        <v>119</v>
      </c>
      <c r="H21" s="341">
        <v>1</v>
      </c>
      <c r="I21" s="388" t="s">
        <v>120</v>
      </c>
      <c r="J21" s="364">
        <v>0</v>
      </c>
      <c r="K21" s="364">
        <v>0</v>
      </c>
      <c r="L21" s="364" t="s">
        <v>121</v>
      </c>
      <c r="M21" s="364">
        <v>0</v>
      </c>
      <c r="N21" s="364">
        <v>0</v>
      </c>
      <c r="O21" s="365">
        <v>120</v>
      </c>
      <c r="P21" s="365">
        <v>1</v>
      </c>
      <c r="Q21" s="366">
        <v>1</v>
      </c>
      <c r="R21" s="367"/>
      <c r="S21" s="367"/>
      <c r="T21" s="368">
        <v>1</v>
      </c>
      <c r="U21" s="369">
        <v>1</v>
      </c>
      <c r="V21" s="370">
        <v>49.5</v>
      </c>
      <c r="W21" s="371">
        <v>1010.04</v>
      </c>
      <c r="X21" s="372">
        <v>127144.79999999999</v>
      </c>
      <c r="Y21" s="373" t="s">
        <v>122</v>
      </c>
      <c r="Z21" s="374"/>
      <c r="AA21" s="375"/>
      <c r="AB21" s="364"/>
      <c r="AC21" s="135"/>
      <c r="AD21" s="376"/>
      <c r="AE21" s="377"/>
      <c r="AF21" s="378">
        <f t="shared" si="0"/>
        <v>49.5</v>
      </c>
      <c r="AG21" s="379">
        <f t="shared" si="1"/>
        <v>0</v>
      </c>
      <c r="AH21" s="380">
        <f t="shared" si="2"/>
        <v>0</v>
      </c>
      <c r="AI21" s="359"/>
      <c r="AJ21" s="381">
        <f t="shared" si="3"/>
        <v>0</v>
      </c>
      <c r="AK21" s="365"/>
      <c r="AL21" s="372">
        <f t="shared" si="4"/>
        <v>0</v>
      </c>
      <c r="AM21" s="382"/>
      <c r="AN21" s="383"/>
      <c r="AO21" s="382"/>
      <c r="AP21" s="383"/>
      <c r="AQ21" s="382"/>
      <c r="AR21" s="383"/>
      <c r="AS21" s="382"/>
      <c r="AT21" s="384"/>
      <c r="AU21" s="385">
        <f t="shared" si="5"/>
        <v>0</v>
      </c>
    </row>
    <row r="22" spans="2:47" ht="22.5" customHeight="1">
      <c r="B22" s="359">
        <v>11</v>
      </c>
      <c r="C22" s="360" t="s">
        <v>138</v>
      </c>
      <c r="D22" s="361"/>
      <c r="E22" s="362"/>
      <c r="F22" s="363"/>
      <c r="G22" s="340" t="s">
        <v>119</v>
      </c>
      <c r="H22" s="341">
        <v>1</v>
      </c>
      <c r="I22" s="388" t="s">
        <v>120</v>
      </c>
      <c r="J22" s="364">
        <v>0</v>
      </c>
      <c r="K22" s="364">
        <v>0</v>
      </c>
      <c r="L22" s="364" t="s">
        <v>121</v>
      </c>
      <c r="M22" s="364">
        <v>0</v>
      </c>
      <c r="N22" s="364">
        <v>0</v>
      </c>
      <c r="O22" s="365">
        <v>120</v>
      </c>
      <c r="P22" s="365">
        <v>1</v>
      </c>
      <c r="Q22" s="366">
        <v>1</v>
      </c>
      <c r="R22" s="367"/>
      <c r="S22" s="367"/>
      <c r="T22" s="368">
        <v>1</v>
      </c>
      <c r="U22" s="369">
        <v>1</v>
      </c>
      <c r="V22" s="370">
        <v>49.5</v>
      </c>
      <c r="W22" s="371">
        <v>1010.04</v>
      </c>
      <c r="X22" s="372">
        <v>127144.79999999999</v>
      </c>
      <c r="Y22" s="373" t="s">
        <v>122</v>
      </c>
      <c r="Z22" s="374"/>
      <c r="AA22" s="375"/>
      <c r="AB22" s="364"/>
      <c r="AC22" s="135"/>
      <c r="AD22" s="376"/>
      <c r="AE22" s="377"/>
      <c r="AF22" s="378">
        <f t="shared" si="0"/>
        <v>49.5</v>
      </c>
      <c r="AG22" s="379">
        <f t="shared" si="1"/>
        <v>0</v>
      </c>
      <c r="AH22" s="380">
        <f t="shared" si="2"/>
        <v>0</v>
      </c>
      <c r="AI22" s="359"/>
      <c r="AJ22" s="381">
        <f t="shared" si="3"/>
        <v>0</v>
      </c>
      <c r="AK22" s="365"/>
      <c r="AL22" s="372">
        <f t="shared" si="4"/>
        <v>0</v>
      </c>
      <c r="AM22" s="382"/>
      <c r="AN22" s="383"/>
      <c r="AO22" s="382"/>
      <c r="AP22" s="383"/>
      <c r="AQ22" s="382"/>
      <c r="AR22" s="383"/>
      <c r="AS22" s="382"/>
      <c r="AT22" s="384"/>
      <c r="AU22" s="385">
        <f t="shared" si="5"/>
        <v>0</v>
      </c>
    </row>
    <row r="23" spans="2:47" ht="22.5" customHeight="1">
      <c r="B23" s="359">
        <v>12</v>
      </c>
      <c r="C23" s="360" t="s">
        <v>139</v>
      </c>
      <c r="D23" s="361"/>
      <c r="E23" s="362"/>
      <c r="F23" s="363"/>
      <c r="G23" s="340" t="s">
        <v>119</v>
      </c>
      <c r="H23" s="341">
        <v>1</v>
      </c>
      <c r="I23" s="388" t="s">
        <v>120</v>
      </c>
      <c r="J23" s="364">
        <v>0</v>
      </c>
      <c r="K23" s="364">
        <v>0</v>
      </c>
      <c r="L23" s="364" t="s">
        <v>121</v>
      </c>
      <c r="M23" s="364">
        <v>0</v>
      </c>
      <c r="N23" s="364">
        <v>0</v>
      </c>
      <c r="O23" s="365">
        <v>120</v>
      </c>
      <c r="P23" s="365">
        <v>1</v>
      </c>
      <c r="Q23" s="366">
        <v>1</v>
      </c>
      <c r="R23" s="367"/>
      <c r="S23" s="367"/>
      <c r="T23" s="368">
        <v>1</v>
      </c>
      <c r="U23" s="369">
        <v>1</v>
      </c>
      <c r="V23" s="370">
        <v>49.5</v>
      </c>
      <c r="W23" s="371">
        <v>1010.04</v>
      </c>
      <c r="X23" s="372">
        <v>127144.79999999999</v>
      </c>
      <c r="Y23" s="373" t="s">
        <v>122</v>
      </c>
      <c r="Z23" s="374"/>
      <c r="AA23" s="375"/>
      <c r="AB23" s="364"/>
      <c r="AC23" s="135"/>
      <c r="AD23" s="376"/>
      <c r="AE23" s="377"/>
      <c r="AF23" s="378">
        <f t="shared" si="0"/>
        <v>49.5</v>
      </c>
      <c r="AG23" s="379">
        <f t="shared" si="1"/>
        <v>0</v>
      </c>
      <c r="AH23" s="380">
        <f t="shared" si="2"/>
        <v>0</v>
      </c>
      <c r="AI23" s="359"/>
      <c r="AJ23" s="381">
        <f t="shared" si="3"/>
        <v>0</v>
      </c>
      <c r="AK23" s="365"/>
      <c r="AL23" s="372">
        <f t="shared" si="4"/>
        <v>0</v>
      </c>
      <c r="AM23" s="382"/>
      <c r="AN23" s="383"/>
      <c r="AO23" s="382"/>
      <c r="AP23" s="383"/>
      <c r="AQ23" s="382"/>
      <c r="AR23" s="383"/>
      <c r="AS23" s="382"/>
      <c r="AT23" s="384"/>
      <c r="AU23" s="385">
        <f t="shared" si="5"/>
        <v>0</v>
      </c>
    </row>
    <row r="24" spans="2:47" ht="22.5" customHeight="1">
      <c r="B24" s="359">
        <v>13</v>
      </c>
      <c r="C24" s="360" t="s">
        <v>140</v>
      </c>
      <c r="D24" s="361"/>
      <c r="E24" s="362"/>
      <c r="F24" s="363"/>
      <c r="G24" s="340" t="s">
        <v>119</v>
      </c>
      <c r="H24" s="341">
        <v>1</v>
      </c>
      <c r="I24" s="364" t="s">
        <v>133</v>
      </c>
      <c r="J24" s="364">
        <v>0</v>
      </c>
      <c r="K24" s="364">
        <v>0</v>
      </c>
      <c r="L24" s="364" t="s">
        <v>121</v>
      </c>
      <c r="M24" s="364">
        <v>0</v>
      </c>
      <c r="N24" s="364">
        <v>0</v>
      </c>
      <c r="O24" s="365">
        <v>275</v>
      </c>
      <c r="P24" s="365">
        <v>1</v>
      </c>
      <c r="Q24" s="366">
        <v>1</v>
      </c>
      <c r="R24" s="367"/>
      <c r="S24" s="367"/>
      <c r="T24" s="368">
        <v>1</v>
      </c>
      <c r="U24" s="369">
        <v>1</v>
      </c>
      <c r="V24" s="370">
        <v>49.5</v>
      </c>
      <c r="W24" s="371">
        <v>1515.06</v>
      </c>
      <c r="X24" s="372">
        <v>187747.19999999998</v>
      </c>
      <c r="Y24" s="373" t="s">
        <v>122</v>
      </c>
      <c r="Z24" s="374"/>
      <c r="AA24" s="375"/>
      <c r="AB24" s="364"/>
      <c r="AC24" s="135"/>
      <c r="AD24" s="376"/>
      <c r="AE24" s="377"/>
      <c r="AF24" s="378">
        <f t="shared" si="0"/>
        <v>49.5</v>
      </c>
      <c r="AG24" s="379">
        <f t="shared" si="1"/>
        <v>0</v>
      </c>
      <c r="AH24" s="380">
        <f t="shared" si="2"/>
        <v>0</v>
      </c>
      <c r="AI24" s="359"/>
      <c r="AJ24" s="381">
        <f t="shared" si="3"/>
        <v>0</v>
      </c>
      <c r="AK24" s="365"/>
      <c r="AL24" s="372">
        <f t="shared" si="4"/>
        <v>0</v>
      </c>
      <c r="AM24" s="382"/>
      <c r="AN24" s="383"/>
      <c r="AO24" s="382"/>
      <c r="AP24" s="383"/>
      <c r="AQ24" s="382"/>
      <c r="AR24" s="383"/>
      <c r="AS24" s="382"/>
      <c r="AT24" s="384"/>
      <c r="AU24" s="385">
        <f t="shared" si="5"/>
        <v>0</v>
      </c>
    </row>
    <row r="25" spans="2:47" ht="22.5" customHeight="1">
      <c r="B25" s="359">
        <v>14</v>
      </c>
      <c r="C25" s="360" t="s">
        <v>141</v>
      </c>
      <c r="D25" s="361"/>
      <c r="E25" s="362"/>
      <c r="F25" s="363"/>
      <c r="G25" s="340" t="s">
        <v>119</v>
      </c>
      <c r="H25" s="341">
        <v>1</v>
      </c>
      <c r="I25" s="364" t="s">
        <v>133</v>
      </c>
      <c r="J25" s="364">
        <v>0</v>
      </c>
      <c r="K25" s="364">
        <v>0</v>
      </c>
      <c r="L25" s="364" t="s">
        <v>121</v>
      </c>
      <c r="M25" s="364">
        <v>0</v>
      </c>
      <c r="N25" s="364">
        <v>0</v>
      </c>
      <c r="O25" s="365">
        <v>275</v>
      </c>
      <c r="P25" s="365">
        <v>1</v>
      </c>
      <c r="Q25" s="366">
        <v>1</v>
      </c>
      <c r="R25" s="367"/>
      <c r="S25" s="367"/>
      <c r="T25" s="368">
        <v>1</v>
      </c>
      <c r="U25" s="369">
        <v>1</v>
      </c>
      <c r="V25" s="370">
        <v>49.5</v>
      </c>
      <c r="W25" s="371">
        <v>1515.06</v>
      </c>
      <c r="X25" s="372">
        <v>187747.19999999998</v>
      </c>
      <c r="Y25" s="373" t="s">
        <v>122</v>
      </c>
      <c r="Z25" s="374"/>
      <c r="AA25" s="375"/>
      <c r="AB25" s="364"/>
      <c r="AC25" s="135"/>
      <c r="AD25" s="376"/>
      <c r="AE25" s="377"/>
      <c r="AF25" s="378">
        <f t="shared" si="0"/>
        <v>49.5</v>
      </c>
      <c r="AG25" s="379">
        <f t="shared" si="1"/>
        <v>0</v>
      </c>
      <c r="AH25" s="380">
        <f t="shared" si="2"/>
        <v>0</v>
      </c>
      <c r="AI25" s="359"/>
      <c r="AJ25" s="381">
        <f t="shared" si="3"/>
        <v>0</v>
      </c>
      <c r="AK25" s="365"/>
      <c r="AL25" s="372">
        <f t="shared" si="4"/>
        <v>0</v>
      </c>
      <c r="AM25" s="382"/>
      <c r="AN25" s="383"/>
      <c r="AO25" s="382"/>
      <c r="AP25" s="383"/>
      <c r="AQ25" s="382"/>
      <c r="AR25" s="383"/>
      <c r="AS25" s="382"/>
      <c r="AT25" s="384"/>
      <c r="AU25" s="385">
        <f t="shared" si="5"/>
        <v>0</v>
      </c>
    </row>
    <row r="26" spans="2:47" ht="22.5" customHeight="1">
      <c r="B26" s="359">
        <v>15</v>
      </c>
      <c r="C26" s="360" t="s">
        <v>142</v>
      </c>
      <c r="D26" s="361"/>
      <c r="E26" s="362"/>
      <c r="F26" s="363"/>
      <c r="G26" s="340" t="s">
        <v>119</v>
      </c>
      <c r="H26" s="341">
        <v>1</v>
      </c>
      <c r="I26" s="388" t="s">
        <v>133</v>
      </c>
      <c r="J26" s="364">
        <v>0</v>
      </c>
      <c r="K26" s="364">
        <v>0</v>
      </c>
      <c r="L26" s="364" t="s">
        <v>121</v>
      </c>
      <c r="M26" s="364">
        <v>0</v>
      </c>
      <c r="N26" s="364">
        <v>0</v>
      </c>
      <c r="O26" s="365">
        <v>275</v>
      </c>
      <c r="P26" s="365">
        <v>1</v>
      </c>
      <c r="Q26" s="366">
        <v>1</v>
      </c>
      <c r="R26" s="367"/>
      <c r="S26" s="367"/>
      <c r="T26" s="368">
        <v>1</v>
      </c>
      <c r="U26" s="369">
        <v>1</v>
      </c>
      <c r="V26" s="370">
        <v>49.5</v>
      </c>
      <c r="W26" s="371">
        <v>1515.06</v>
      </c>
      <c r="X26" s="372">
        <v>187747.19999999998</v>
      </c>
      <c r="Y26" s="387" t="s">
        <v>122</v>
      </c>
      <c r="Z26" s="374"/>
      <c r="AA26" s="375"/>
      <c r="AB26" s="364"/>
      <c r="AC26" s="135"/>
      <c r="AD26" s="376"/>
      <c r="AE26" s="377"/>
      <c r="AF26" s="378">
        <f t="shared" si="0"/>
        <v>49.5</v>
      </c>
      <c r="AG26" s="379">
        <f t="shared" si="1"/>
        <v>0</v>
      </c>
      <c r="AH26" s="380">
        <f t="shared" si="2"/>
        <v>0</v>
      </c>
      <c r="AI26" s="359"/>
      <c r="AJ26" s="381">
        <f t="shared" si="3"/>
        <v>0</v>
      </c>
      <c r="AK26" s="365"/>
      <c r="AL26" s="372">
        <f t="shared" si="4"/>
        <v>0</v>
      </c>
      <c r="AM26" s="382"/>
      <c r="AN26" s="383"/>
      <c r="AO26" s="382"/>
      <c r="AP26" s="383"/>
      <c r="AQ26" s="382"/>
      <c r="AR26" s="383"/>
      <c r="AS26" s="382"/>
      <c r="AT26" s="384"/>
      <c r="AU26" s="385">
        <f t="shared" si="5"/>
        <v>0</v>
      </c>
    </row>
    <row r="27" spans="2:47" ht="22.5" customHeight="1">
      <c r="B27" s="359">
        <v>15</v>
      </c>
      <c r="C27" s="360" t="s">
        <v>142</v>
      </c>
      <c r="D27" s="361"/>
      <c r="E27" s="362"/>
      <c r="F27" s="363"/>
      <c r="G27" s="340" t="s">
        <v>119</v>
      </c>
      <c r="H27" s="341">
        <v>1</v>
      </c>
      <c r="I27" s="364" t="s">
        <v>133</v>
      </c>
      <c r="J27" s="364">
        <v>0</v>
      </c>
      <c r="K27" s="364">
        <v>0</v>
      </c>
      <c r="L27" s="364" t="s">
        <v>121</v>
      </c>
      <c r="M27" s="364">
        <v>0</v>
      </c>
      <c r="N27" s="364">
        <v>0</v>
      </c>
      <c r="O27" s="365">
        <v>275</v>
      </c>
      <c r="P27" s="365">
        <v>1</v>
      </c>
      <c r="Q27" s="366">
        <v>1</v>
      </c>
      <c r="R27" s="367"/>
      <c r="S27" s="367"/>
      <c r="T27" s="368">
        <v>1</v>
      </c>
      <c r="U27" s="369">
        <v>1</v>
      </c>
      <c r="V27" s="370">
        <v>49.5</v>
      </c>
      <c r="W27" s="371">
        <v>1515.06</v>
      </c>
      <c r="X27" s="372">
        <v>187747.19999999998</v>
      </c>
      <c r="Y27" s="373" t="s">
        <v>122</v>
      </c>
      <c r="Z27" s="374"/>
      <c r="AA27" s="375"/>
      <c r="AB27" s="364"/>
      <c r="AC27" s="135"/>
      <c r="AD27" s="376"/>
      <c r="AE27" s="377"/>
      <c r="AF27" s="378">
        <f t="shared" si="0"/>
        <v>49.5</v>
      </c>
      <c r="AG27" s="379">
        <f t="shared" si="1"/>
        <v>0</v>
      </c>
      <c r="AH27" s="380">
        <f t="shared" si="2"/>
        <v>0</v>
      </c>
      <c r="AI27" s="359"/>
      <c r="AJ27" s="381">
        <f t="shared" si="3"/>
        <v>0</v>
      </c>
      <c r="AK27" s="365"/>
      <c r="AL27" s="372">
        <f t="shared" si="4"/>
        <v>0</v>
      </c>
      <c r="AM27" s="382"/>
      <c r="AN27" s="383"/>
      <c r="AO27" s="382"/>
      <c r="AP27" s="383"/>
      <c r="AQ27" s="382"/>
      <c r="AR27" s="383"/>
      <c r="AS27" s="382"/>
      <c r="AT27" s="384"/>
      <c r="AU27" s="385">
        <f t="shared" si="5"/>
        <v>0</v>
      </c>
    </row>
    <row r="28" spans="2:47" ht="22.5" customHeight="1">
      <c r="B28" s="359">
        <v>15</v>
      </c>
      <c r="C28" s="360" t="s">
        <v>142</v>
      </c>
      <c r="D28" s="361"/>
      <c r="E28" s="362"/>
      <c r="F28" s="363"/>
      <c r="G28" s="340" t="s">
        <v>119</v>
      </c>
      <c r="H28" s="341">
        <v>1</v>
      </c>
      <c r="I28" s="388" t="s">
        <v>133</v>
      </c>
      <c r="J28" s="364">
        <v>0</v>
      </c>
      <c r="K28" s="364">
        <v>0</v>
      </c>
      <c r="L28" s="364" t="s">
        <v>121</v>
      </c>
      <c r="M28" s="364">
        <v>0</v>
      </c>
      <c r="N28" s="364">
        <v>0</v>
      </c>
      <c r="O28" s="365">
        <v>275</v>
      </c>
      <c r="P28" s="365">
        <v>1</v>
      </c>
      <c r="Q28" s="366">
        <v>1</v>
      </c>
      <c r="R28" s="367"/>
      <c r="S28" s="367"/>
      <c r="T28" s="368">
        <v>1</v>
      </c>
      <c r="U28" s="369">
        <v>1</v>
      </c>
      <c r="V28" s="370">
        <v>49.5</v>
      </c>
      <c r="W28" s="371">
        <v>1515.06</v>
      </c>
      <c r="X28" s="372">
        <v>187747.19999999998</v>
      </c>
      <c r="Y28" s="373" t="s">
        <v>122</v>
      </c>
      <c r="Z28" s="374"/>
      <c r="AA28" s="375"/>
      <c r="AB28" s="364"/>
      <c r="AC28" s="135"/>
      <c r="AD28" s="376"/>
      <c r="AE28" s="377"/>
      <c r="AF28" s="378">
        <f t="shared" si="0"/>
        <v>49.5</v>
      </c>
      <c r="AG28" s="379">
        <f t="shared" si="1"/>
        <v>0</v>
      </c>
      <c r="AH28" s="380">
        <f t="shared" si="2"/>
        <v>0</v>
      </c>
      <c r="AI28" s="359"/>
      <c r="AJ28" s="381">
        <f t="shared" si="3"/>
        <v>0</v>
      </c>
      <c r="AK28" s="365"/>
      <c r="AL28" s="372">
        <f t="shared" si="4"/>
        <v>0</v>
      </c>
      <c r="AM28" s="382"/>
      <c r="AN28" s="383"/>
      <c r="AO28" s="382"/>
      <c r="AP28" s="383"/>
      <c r="AQ28" s="382"/>
      <c r="AR28" s="383"/>
      <c r="AS28" s="382"/>
      <c r="AT28" s="384"/>
      <c r="AU28" s="385">
        <f t="shared" si="5"/>
        <v>0</v>
      </c>
    </row>
    <row r="29" spans="2:47" ht="22.5" customHeight="1">
      <c r="B29" s="359">
        <v>16</v>
      </c>
      <c r="C29" s="360" t="s">
        <v>143</v>
      </c>
      <c r="D29" s="361"/>
      <c r="E29" s="362"/>
      <c r="F29" s="363"/>
      <c r="G29" s="340" t="s">
        <v>119</v>
      </c>
      <c r="H29" s="341">
        <v>1</v>
      </c>
      <c r="I29" s="364" t="s">
        <v>133</v>
      </c>
      <c r="J29" s="364">
        <v>0</v>
      </c>
      <c r="K29" s="364">
        <v>0</v>
      </c>
      <c r="L29" s="364" t="s">
        <v>144</v>
      </c>
      <c r="M29" s="364">
        <v>0</v>
      </c>
      <c r="N29" s="364">
        <v>0</v>
      </c>
      <c r="O29" s="365">
        <v>275</v>
      </c>
      <c r="P29" s="365">
        <v>1</v>
      </c>
      <c r="Q29" s="366">
        <v>1</v>
      </c>
      <c r="R29" s="367"/>
      <c r="S29" s="367"/>
      <c r="T29" s="368">
        <v>1</v>
      </c>
      <c r="U29" s="369">
        <v>1</v>
      </c>
      <c r="V29" s="370">
        <v>49.5</v>
      </c>
      <c r="W29" s="371">
        <v>1515.06</v>
      </c>
      <c r="X29" s="372">
        <v>187747.19999999998</v>
      </c>
      <c r="Y29" s="373" t="s">
        <v>122</v>
      </c>
      <c r="Z29" s="374"/>
      <c r="AA29" s="375"/>
      <c r="AB29" s="364"/>
      <c r="AC29" s="135"/>
      <c r="AD29" s="376"/>
      <c r="AE29" s="377"/>
      <c r="AF29" s="378">
        <f t="shared" si="0"/>
        <v>49.5</v>
      </c>
      <c r="AG29" s="379">
        <f t="shared" si="1"/>
        <v>0</v>
      </c>
      <c r="AH29" s="380">
        <f t="shared" si="2"/>
        <v>0</v>
      </c>
      <c r="AI29" s="359"/>
      <c r="AJ29" s="381">
        <f t="shared" si="3"/>
        <v>0</v>
      </c>
      <c r="AK29" s="365"/>
      <c r="AL29" s="372">
        <f t="shared" si="4"/>
        <v>0</v>
      </c>
      <c r="AM29" s="382"/>
      <c r="AN29" s="383"/>
      <c r="AO29" s="382"/>
      <c r="AP29" s="383"/>
      <c r="AQ29" s="382"/>
      <c r="AR29" s="383"/>
      <c r="AS29" s="382"/>
      <c r="AT29" s="384"/>
      <c r="AU29" s="385">
        <f t="shared" si="5"/>
        <v>0</v>
      </c>
    </row>
    <row r="30" spans="2:47" ht="22.5" customHeight="1">
      <c r="B30" s="359">
        <v>17</v>
      </c>
      <c r="C30" s="360" t="s">
        <v>145</v>
      </c>
      <c r="D30" s="361"/>
      <c r="E30" s="362"/>
      <c r="F30" s="363"/>
      <c r="G30" s="340" t="s">
        <v>119</v>
      </c>
      <c r="H30" s="341">
        <v>1</v>
      </c>
      <c r="I30" s="364" t="s">
        <v>133</v>
      </c>
      <c r="J30" s="364">
        <v>0</v>
      </c>
      <c r="K30" s="364">
        <v>0</v>
      </c>
      <c r="L30" s="364" t="s">
        <v>144</v>
      </c>
      <c r="M30" s="364">
        <v>0</v>
      </c>
      <c r="N30" s="364">
        <v>0</v>
      </c>
      <c r="O30" s="365">
        <v>275</v>
      </c>
      <c r="P30" s="365">
        <v>1</v>
      </c>
      <c r="Q30" s="366">
        <v>1</v>
      </c>
      <c r="R30" s="367"/>
      <c r="S30" s="367"/>
      <c r="T30" s="368">
        <v>1</v>
      </c>
      <c r="U30" s="369">
        <v>1</v>
      </c>
      <c r="V30" s="370">
        <v>49.5</v>
      </c>
      <c r="W30" s="371">
        <v>1515.06</v>
      </c>
      <c r="X30" s="372">
        <v>187747.19999999998</v>
      </c>
      <c r="Y30" s="373" t="s">
        <v>122</v>
      </c>
      <c r="Z30" s="374"/>
      <c r="AA30" s="375"/>
      <c r="AB30" s="364"/>
      <c r="AC30" s="135"/>
      <c r="AD30" s="376"/>
      <c r="AE30" s="377"/>
      <c r="AF30" s="378">
        <f t="shared" si="0"/>
        <v>49.5</v>
      </c>
      <c r="AG30" s="379">
        <f t="shared" si="1"/>
        <v>0</v>
      </c>
      <c r="AH30" s="380">
        <f t="shared" si="2"/>
        <v>0</v>
      </c>
      <c r="AI30" s="359"/>
      <c r="AJ30" s="381">
        <f t="shared" si="3"/>
        <v>0</v>
      </c>
      <c r="AK30" s="365"/>
      <c r="AL30" s="372">
        <f t="shared" si="4"/>
        <v>0</v>
      </c>
      <c r="AM30" s="382"/>
      <c r="AN30" s="383"/>
      <c r="AO30" s="382"/>
      <c r="AP30" s="383"/>
      <c r="AQ30" s="382"/>
      <c r="AR30" s="383"/>
      <c r="AS30" s="382"/>
      <c r="AT30" s="384"/>
      <c r="AU30" s="385">
        <f t="shared" si="5"/>
        <v>0</v>
      </c>
    </row>
    <row r="31" spans="2:47" ht="22.5" customHeight="1">
      <c r="B31" s="359">
        <v>19</v>
      </c>
      <c r="C31" s="360" t="s">
        <v>146</v>
      </c>
      <c r="D31" s="361" t="s">
        <v>123</v>
      </c>
      <c r="E31" s="362"/>
      <c r="F31" s="363"/>
      <c r="G31" s="340" t="s">
        <v>119</v>
      </c>
      <c r="H31" s="341">
        <v>1</v>
      </c>
      <c r="I31" s="364" t="s">
        <v>73</v>
      </c>
      <c r="J31" s="364">
        <v>0</v>
      </c>
      <c r="K31" s="364">
        <v>0</v>
      </c>
      <c r="L31" s="364" t="s">
        <v>147</v>
      </c>
      <c r="M31" s="364">
        <v>0</v>
      </c>
      <c r="N31" s="364">
        <v>0</v>
      </c>
      <c r="O31" s="365" t="s">
        <v>51</v>
      </c>
      <c r="P31" s="365">
        <v>1</v>
      </c>
      <c r="Q31" s="366">
        <v>1</v>
      </c>
      <c r="R31" s="367"/>
      <c r="S31" s="367"/>
      <c r="T31" s="368">
        <v>1</v>
      </c>
      <c r="U31" s="369" t="s">
        <v>98</v>
      </c>
      <c r="V31" s="370"/>
      <c r="W31" s="371" t="s">
        <v>98</v>
      </c>
      <c r="X31" s="372" t="s">
        <v>98</v>
      </c>
      <c r="Y31" s="373" t="s">
        <v>125</v>
      </c>
      <c r="Z31" s="374"/>
      <c r="AA31" s="375"/>
      <c r="AB31" s="364"/>
      <c r="AC31" s="135"/>
      <c r="AD31" s="376"/>
      <c r="AE31" s="377"/>
      <c r="AF31" s="378"/>
      <c r="AG31" s="379"/>
      <c r="AH31" s="380"/>
      <c r="AI31" s="359"/>
      <c r="AJ31" s="381"/>
      <c r="AK31" s="365"/>
      <c r="AL31" s="372"/>
      <c r="AM31" s="382"/>
      <c r="AN31" s="383"/>
      <c r="AO31" s="382"/>
      <c r="AP31" s="383"/>
      <c r="AQ31" s="382"/>
      <c r="AR31" s="383"/>
      <c r="AS31" s="382"/>
      <c r="AT31" s="384"/>
      <c r="AU31" s="385"/>
    </row>
    <row r="32" spans="2:47" ht="22.5" customHeight="1">
      <c r="B32" s="359">
        <v>19</v>
      </c>
      <c r="C32" s="360" t="s">
        <v>146</v>
      </c>
      <c r="D32" s="361"/>
      <c r="E32" s="362"/>
      <c r="F32" s="363"/>
      <c r="G32" s="340" t="s">
        <v>119</v>
      </c>
      <c r="H32" s="341">
        <v>1</v>
      </c>
      <c r="I32" s="364" t="s">
        <v>148</v>
      </c>
      <c r="J32" s="364">
        <v>0</v>
      </c>
      <c r="K32" s="364">
        <v>0</v>
      </c>
      <c r="L32" s="364" t="s">
        <v>121</v>
      </c>
      <c r="M32" s="364">
        <v>0</v>
      </c>
      <c r="N32" s="364">
        <v>0</v>
      </c>
      <c r="O32" s="365">
        <v>330</v>
      </c>
      <c r="P32" s="365">
        <v>1</v>
      </c>
      <c r="Q32" s="366">
        <v>1</v>
      </c>
      <c r="R32" s="367"/>
      <c r="S32" s="367"/>
      <c r="T32" s="368">
        <v>1</v>
      </c>
      <c r="U32" s="369">
        <v>1</v>
      </c>
      <c r="V32" s="370">
        <v>49.5</v>
      </c>
      <c r="W32" s="371">
        <v>2020.08</v>
      </c>
      <c r="X32" s="372">
        <v>248349.59999999998</v>
      </c>
      <c r="Y32" s="373" t="s">
        <v>122</v>
      </c>
      <c r="Z32" s="374"/>
      <c r="AA32" s="375"/>
      <c r="AB32" s="364"/>
      <c r="AC32" s="135"/>
      <c r="AD32" s="376"/>
      <c r="AE32" s="377"/>
      <c r="AF32" s="378">
        <f t="shared" si="0"/>
        <v>49.5</v>
      </c>
      <c r="AG32" s="379">
        <f t="shared" si="1"/>
        <v>0</v>
      </c>
      <c r="AH32" s="380">
        <f t="shared" si="2"/>
        <v>0</v>
      </c>
      <c r="AI32" s="359"/>
      <c r="AJ32" s="381">
        <f t="shared" si="3"/>
        <v>0</v>
      </c>
      <c r="AK32" s="365"/>
      <c r="AL32" s="372">
        <f t="shared" si="4"/>
        <v>0</v>
      </c>
      <c r="AM32" s="382"/>
      <c r="AN32" s="383"/>
      <c r="AO32" s="382"/>
      <c r="AP32" s="383"/>
      <c r="AQ32" s="382"/>
      <c r="AR32" s="383"/>
      <c r="AS32" s="382"/>
      <c r="AT32" s="384"/>
      <c r="AU32" s="385">
        <f t="shared" si="5"/>
        <v>0</v>
      </c>
    </row>
    <row r="33" spans="2:47" ht="22.5" customHeight="1">
      <c r="B33" s="359">
        <v>19</v>
      </c>
      <c r="C33" s="360" t="s">
        <v>146</v>
      </c>
      <c r="D33" s="361"/>
      <c r="E33" s="362"/>
      <c r="F33" s="363"/>
      <c r="G33" s="340" t="s">
        <v>119</v>
      </c>
      <c r="H33" s="341">
        <v>1</v>
      </c>
      <c r="I33" s="364" t="s">
        <v>148</v>
      </c>
      <c r="J33" s="364">
        <v>0</v>
      </c>
      <c r="K33" s="364">
        <v>0</v>
      </c>
      <c r="L33" s="364" t="s">
        <v>121</v>
      </c>
      <c r="M33" s="364">
        <v>0</v>
      </c>
      <c r="N33" s="364">
        <v>0</v>
      </c>
      <c r="O33" s="365">
        <v>330</v>
      </c>
      <c r="P33" s="365">
        <v>1</v>
      </c>
      <c r="Q33" s="366">
        <v>1</v>
      </c>
      <c r="R33" s="367"/>
      <c r="S33" s="367"/>
      <c r="T33" s="368">
        <v>1</v>
      </c>
      <c r="U33" s="369">
        <v>1</v>
      </c>
      <c r="V33" s="370">
        <v>49.5</v>
      </c>
      <c r="W33" s="371">
        <v>2020.08</v>
      </c>
      <c r="X33" s="372">
        <v>248349.59999999998</v>
      </c>
      <c r="Y33" s="373" t="s">
        <v>122</v>
      </c>
      <c r="Z33" s="374"/>
      <c r="AA33" s="375"/>
      <c r="AB33" s="364"/>
      <c r="AC33" s="135"/>
      <c r="AD33" s="376"/>
      <c r="AE33" s="377"/>
      <c r="AF33" s="378">
        <f t="shared" si="0"/>
        <v>49.5</v>
      </c>
      <c r="AG33" s="379">
        <f t="shared" si="1"/>
        <v>0</v>
      </c>
      <c r="AH33" s="380">
        <f t="shared" si="2"/>
        <v>0</v>
      </c>
      <c r="AI33" s="359"/>
      <c r="AJ33" s="381">
        <f t="shared" si="3"/>
        <v>0</v>
      </c>
      <c r="AK33" s="365"/>
      <c r="AL33" s="372">
        <f t="shared" si="4"/>
        <v>0</v>
      </c>
      <c r="AM33" s="382"/>
      <c r="AN33" s="383"/>
      <c r="AO33" s="382"/>
      <c r="AP33" s="383"/>
      <c r="AQ33" s="382"/>
      <c r="AR33" s="383"/>
      <c r="AS33" s="382"/>
      <c r="AT33" s="384"/>
      <c r="AU33" s="385">
        <f t="shared" si="5"/>
        <v>0</v>
      </c>
    </row>
    <row r="34" spans="2:47" ht="22.5" customHeight="1">
      <c r="B34" s="359">
        <v>19</v>
      </c>
      <c r="C34" s="360" t="s">
        <v>146</v>
      </c>
      <c r="D34" s="361"/>
      <c r="E34" s="362"/>
      <c r="F34" s="363"/>
      <c r="G34" s="340" t="s">
        <v>119</v>
      </c>
      <c r="H34" s="341">
        <v>1</v>
      </c>
      <c r="I34" s="364" t="s">
        <v>148</v>
      </c>
      <c r="J34" s="364">
        <v>0</v>
      </c>
      <c r="K34" s="364">
        <v>0</v>
      </c>
      <c r="L34" s="364" t="s">
        <v>121</v>
      </c>
      <c r="M34" s="364">
        <v>0</v>
      </c>
      <c r="N34" s="364">
        <v>0</v>
      </c>
      <c r="O34" s="365">
        <v>330</v>
      </c>
      <c r="P34" s="365">
        <v>1</v>
      </c>
      <c r="Q34" s="366">
        <v>1</v>
      </c>
      <c r="R34" s="367"/>
      <c r="S34" s="367"/>
      <c r="T34" s="368">
        <v>1</v>
      </c>
      <c r="U34" s="369">
        <v>1</v>
      </c>
      <c r="V34" s="370">
        <v>49.5</v>
      </c>
      <c r="W34" s="371">
        <v>2020.08</v>
      </c>
      <c r="X34" s="372">
        <v>248349.59999999998</v>
      </c>
      <c r="Y34" s="373" t="s">
        <v>122</v>
      </c>
      <c r="Z34" s="374"/>
      <c r="AA34" s="375"/>
      <c r="AB34" s="364"/>
      <c r="AC34" s="135"/>
      <c r="AD34" s="376"/>
      <c r="AE34" s="377"/>
      <c r="AF34" s="378">
        <f t="shared" si="0"/>
        <v>49.5</v>
      </c>
      <c r="AG34" s="379">
        <f t="shared" si="1"/>
        <v>0</v>
      </c>
      <c r="AH34" s="380">
        <f t="shared" si="2"/>
        <v>0</v>
      </c>
      <c r="AI34" s="359"/>
      <c r="AJ34" s="381">
        <f t="shared" si="3"/>
        <v>0</v>
      </c>
      <c r="AK34" s="365"/>
      <c r="AL34" s="372">
        <f t="shared" si="4"/>
        <v>0</v>
      </c>
      <c r="AM34" s="382"/>
      <c r="AN34" s="383"/>
      <c r="AO34" s="382"/>
      <c r="AP34" s="383"/>
      <c r="AQ34" s="382"/>
      <c r="AR34" s="383"/>
      <c r="AS34" s="382"/>
      <c r="AT34" s="384"/>
      <c r="AU34" s="385">
        <f t="shared" si="5"/>
        <v>0</v>
      </c>
    </row>
    <row r="35" spans="2:47" ht="22.5" customHeight="1">
      <c r="B35" s="359">
        <v>19</v>
      </c>
      <c r="C35" s="360" t="s">
        <v>146</v>
      </c>
      <c r="D35" s="361"/>
      <c r="E35" s="362"/>
      <c r="F35" s="363"/>
      <c r="G35" s="340" t="s">
        <v>119</v>
      </c>
      <c r="H35" s="341">
        <v>1</v>
      </c>
      <c r="I35" s="364" t="s">
        <v>148</v>
      </c>
      <c r="J35" s="364">
        <v>0</v>
      </c>
      <c r="K35" s="364">
        <v>0</v>
      </c>
      <c r="L35" s="364" t="s">
        <v>121</v>
      </c>
      <c r="M35" s="364">
        <v>0</v>
      </c>
      <c r="N35" s="364">
        <v>0</v>
      </c>
      <c r="O35" s="365">
        <v>330</v>
      </c>
      <c r="P35" s="365">
        <v>1</v>
      </c>
      <c r="Q35" s="366">
        <v>1</v>
      </c>
      <c r="R35" s="367"/>
      <c r="S35" s="367"/>
      <c r="T35" s="368">
        <v>1</v>
      </c>
      <c r="U35" s="369">
        <v>1</v>
      </c>
      <c r="V35" s="370">
        <v>49.5</v>
      </c>
      <c r="W35" s="371">
        <v>2020.08</v>
      </c>
      <c r="X35" s="372">
        <v>248349.59999999998</v>
      </c>
      <c r="Y35" s="373" t="s">
        <v>122</v>
      </c>
      <c r="Z35" s="374"/>
      <c r="AA35" s="375"/>
      <c r="AB35" s="364"/>
      <c r="AC35" s="135"/>
      <c r="AD35" s="376"/>
      <c r="AE35" s="377"/>
      <c r="AF35" s="378">
        <f t="shared" si="0"/>
        <v>49.5</v>
      </c>
      <c r="AG35" s="379">
        <f t="shared" si="1"/>
        <v>0</v>
      </c>
      <c r="AH35" s="380">
        <f t="shared" si="2"/>
        <v>0</v>
      </c>
      <c r="AI35" s="359"/>
      <c r="AJ35" s="381">
        <f t="shared" si="3"/>
        <v>0</v>
      </c>
      <c r="AK35" s="365"/>
      <c r="AL35" s="372">
        <f t="shared" si="4"/>
        <v>0</v>
      </c>
      <c r="AM35" s="382"/>
      <c r="AN35" s="383"/>
      <c r="AO35" s="382"/>
      <c r="AP35" s="383"/>
      <c r="AQ35" s="382"/>
      <c r="AR35" s="383"/>
      <c r="AS35" s="382"/>
      <c r="AT35" s="384"/>
      <c r="AU35" s="385">
        <f t="shared" si="5"/>
        <v>0</v>
      </c>
    </row>
    <row r="36" spans="2:47" ht="22.5" customHeight="1">
      <c r="B36" s="359">
        <v>21</v>
      </c>
      <c r="C36" s="360" t="s">
        <v>149</v>
      </c>
      <c r="D36" s="361"/>
      <c r="E36" s="362"/>
      <c r="F36" s="363"/>
      <c r="G36" s="340" t="s">
        <v>119</v>
      </c>
      <c r="H36" s="341">
        <v>1</v>
      </c>
      <c r="I36" s="364" t="s">
        <v>133</v>
      </c>
      <c r="J36" s="364">
        <v>0</v>
      </c>
      <c r="K36" s="364">
        <v>0</v>
      </c>
      <c r="L36" s="364" t="s">
        <v>121</v>
      </c>
      <c r="M36" s="364">
        <v>0</v>
      </c>
      <c r="N36" s="364">
        <v>0</v>
      </c>
      <c r="O36" s="365">
        <v>275</v>
      </c>
      <c r="P36" s="365">
        <v>1</v>
      </c>
      <c r="Q36" s="366">
        <v>1</v>
      </c>
      <c r="R36" s="367"/>
      <c r="S36" s="367"/>
      <c r="T36" s="368">
        <v>1</v>
      </c>
      <c r="U36" s="369">
        <v>1</v>
      </c>
      <c r="V36" s="370">
        <v>49.5</v>
      </c>
      <c r="W36" s="371">
        <v>1515.06</v>
      </c>
      <c r="X36" s="372">
        <v>187747.19999999998</v>
      </c>
      <c r="Y36" s="373" t="s">
        <v>122</v>
      </c>
      <c r="Z36" s="374"/>
      <c r="AA36" s="375"/>
      <c r="AB36" s="364"/>
      <c r="AC36" s="135"/>
      <c r="AD36" s="376"/>
      <c r="AE36" s="377"/>
      <c r="AF36" s="378">
        <f t="shared" si="0"/>
        <v>49.5</v>
      </c>
      <c r="AG36" s="379">
        <f t="shared" si="1"/>
        <v>0</v>
      </c>
      <c r="AH36" s="380">
        <f t="shared" si="2"/>
        <v>0</v>
      </c>
      <c r="AI36" s="359"/>
      <c r="AJ36" s="381">
        <f t="shared" si="3"/>
        <v>0</v>
      </c>
      <c r="AK36" s="365"/>
      <c r="AL36" s="372">
        <f t="shared" si="4"/>
        <v>0</v>
      </c>
      <c r="AM36" s="382"/>
      <c r="AN36" s="383"/>
      <c r="AO36" s="382"/>
      <c r="AP36" s="383"/>
      <c r="AQ36" s="382"/>
      <c r="AR36" s="383"/>
      <c r="AS36" s="382"/>
      <c r="AT36" s="384"/>
      <c r="AU36" s="385">
        <f t="shared" si="5"/>
        <v>0</v>
      </c>
    </row>
    <row r="37" spans="2:47" ht="22.5" customHeight="1">
      <c r="B37" s="359">
        <v>21</v>
      </c>
      <c r="C37" s="360" t="s">
        <v>149</v>
      </c>
      <c r="D37" s="361"/>
      <c r="E37" s="362"/>
      <c r="F37" s="363"/>
      <c r="G37" s="340" t="s">
        <v>119</v>
      </c>
      <c r="H37" s="341">
        <v>1</v>
      </c>
      <c r="I37" s="364" t="s">
        <v>133</v>
      </c>
      <c r="J37" s="364">
        <v>0</v>
      </c>
      <c r="K37" s="364">
        <v>0</v>
      </c>
      <c r="L37" s="364" t="s">
        <v>144</v>
      </c>
      <c r="M37" s="364">
        <v>0</v>
      </c>
      <c r="N37" s="364">
        <v>0</v>
      </c>
      <c r="O37" s="365">
        <v>275</v>
      </c>
      <c r="P37" s="365">
        <v>1</v>
      </c>
      <c r="Q37" s="366">
        <v>1</v>
      </c>
      <c r="R37" s="367"/>
      <c r="S37" s="367"/>
      <c r="T37" s="368">
        <v>1</v>
      </c>
      <c r="U37" s="369">
        <v>1</v>
      </c>
      <c r="V37" s="370">
        <v>49.5</v>
      </c>
      <c r="W37" s="371">
        <v>1515.06</v>
      </c>
      <c r="X37" s="372">
        <v>187747.19999999998</v>
      </c>
      <c r="Y37" s="373" t="s">
        <v>122</v>
      </c>
      <c r="Z37" s="374"/>
      <c r="AA37" s="375"/>
      <c r="AB37" s="364"/>
      <c r="AC37" s="135"/>
      <c r="AD37" s="376"/>
      <c r="AE37" s="377"/>
      <c r="AF37" s="378">
        <f t="shared" si="0"/>
        <v>49.5</v>
      </c>
      <c r="AG37" s="379">
        <f t="shared" si="1"/>
        <v>0</v>
      </c>
      <c r="AH37" s="380">
        <f t="shared" si="2"/>
        <v>0</v>
      </c>
      <c r="AI37" s="359"/>
      <c r="AJ37" s="381">
        <f t="shared" si="3"/>
        <v>0</v>
      </c>
      <c r="AK37" s="365"/>
      <c r="AL37" s="372">
        <f t="shared" si="4"/>
        <v>0</v>
      </c>
      <c r="AM37" s="382"/>
      <c r="AN37" s="383"/>
      <c r="AO37" s="382"/>
      <c r="AP37" s="383"/>
      <c r="AQ37" s="382"/>
      <c r="AR37" s="383"/>
      <c r="AS37" s="382"/>
      <c r="AT37" s="384"/>
      <c r="AU37" s="385">
        <f t="shared" si="5"/>
        <v>0</v>
      </c>
    </row>
    <row r="38" spans="2:47" ht="22.5" customHeight="1">
      <c r="B38" s="359">
        <v>21</v>
      </c>
      <c r="C38" s="360" t="s">
        <v>149</v>
      </c>
      <c r="D38" s="361"/>
      <c r="E38" s="362"/>
      <c r="F38" s="363"/>
      <c r="G38" s="340" t="s">
        <v>119</v>
      </c>
      <c r="H38" s="341">
        <v>1</v>
      </c>
      <c r="I38" s="364" t="s">
        <v>133</v>
      </c>
      <c r="J38" s="364">
        <v>0</v>
      </c>
      <c r="K38" s="364">
        <v>0</v>
      </c>
      <c r="L38" s="364" t="s">
        <v>121</v>
      </c>
      <c r="M38" s="364">
        <v>0</v>
      </c>
      <c r="N38" s="364">
        <v>0</v>
      </c>
      <c r="O38" s="365">
        <v>275</v>
      </c>
      <c r="P38" s="365">
        <v>1</v>
      </c>
      <c r="Q38" s="366">
        <v>1</v>
      </c>
      <c r="R38" s="367"/>
      <c r="S38" s="367"/>
      <c r="T38" s="368">
        <v>1</v>
      </c>
      <c r="U38" s="369">
        <v>1</v>
      </c>
      <c r="V38" s="370">
        <v>49.5</v>
      </c>
      <c r="W38" s="371">
        <v>1515.06</v>
      </c>
      <c r="X38" s="372">
        <v>187747.19999999998</v>
      </c>
      <c r="Y38" s="373" t="s">
        <v>122</v>
      </c>
      <c r="Z38" s="374"/>
      <c r="AA38" s="375"/>
      <c r="AB38" s="364"/>
      <c r="AC38" s="135"/>
      <c r="AD38" s="376"/>
      <c r="AE38" s="377"/>
      <c r="AF38" s="378">
        <f t="shared" si="0"/>
        <v>49.5</v>
      </c>
      <c r="AG38" s="379">
        <f t="shared" si="1"/>
        <v>0</v>
      </c>
      <c r="AH38" s="380">
        <f t="shared" si="2"/>
        <v>0</v>
      </c>
      <c r="AI38" s="359"/>
      <c r="AJ38" s="381">
        <f t="shared" si="3"/>
        <v>0</v>
      </c>
      <c r="AK38" s="365"/>
      <c r="AL38" s="372">
        <f t="shared" si="4"/>
        <v>0</v>
      </c>
      <c r="AM38" s="382"/>
      <c r="AN38" s="383"/>
      <c r="AO38" s="382"/>
      <c r="AP38" s="383"/>
      <c r="AQ38" s="382"/>
      <c r="AR38" s="383"/>
      <c r="AS38" s="382"/>
      <c r="AT38" s="384"/>
      <c r="AU38" s="385">
        <f t="shared" si="5"/>
        <v>0</v>
      </c>
    </row>
    <row r="39" spans="2:47" ht="22.5" customHeight="1">
      <c r="B39" s="359">
        <v>22</v>
      </c>
      <c r="C39" s="360" t="s">
        <v>150</v>
      </c>
      <c r="D39" s="361" t="s">
        <v>123</v>
      </c>
      <c r="E39" s="362"/>
      <c r="F39" s="363"/>
      <c r="G39" s="340" t="s">
        <v>119</v>
      </c>
      <c r="H39" s="341">
        <v>1</v>
      </c>
      <c r="I39" s="364" t="s">
        <v>73</v>
      </c>
      <c r="J39" s="364">
        <v>0</v>
      </c>
      <c r="K39" s="364">
        <v>0</v>
      </c>
      <c r="L39" s="364" t="s">
        <v>144</v>
      </c>
      <c r="M39" s="364">
        <v>0</v>
      </c>
      <c r="N39" s="364">
        <v>0</v>
      </c>
      <c r="O39" s="365" t="s">
        <v>51</v>
      </c>
      <c r="P39" s="365">
        <v>1</v>
      </c>
      <c r="Q39" s="366">
        <v>1</v>
      </c>
      <c r="R39" s="367"/>
      <c r="S39" s="367"/>
      <c r="T39" s="368">
        <v>1</v>
      </c>
      <c r="U39" s="369" t="s">
        <v>98</v>
      </c>
      <c r="V39" s="370"/>
      <c r="W39" s="371" t="s">
        <v>98</v>
      </c>
      <c r="X39" s="372" t="s">
        <v>98</v>
      </c>
      <c r="Y39" s="387" t="s">
        <v>125</v>
      </c>
      <c r="Z39" s="374"/>
      <c r="AA39" s="375"/>
      <c r="AB39" s="364"/>
      <c r="AC39" s="135"/>
      <c r="AD39" s="376"/>
      <c r="AE39" s="377"/>
      <c r="AF39" s="378"/>
      <c r="AG39" s="379"/>
      <c r="AH39" s="380"/>
      <c r="AI39" s="359"/>
      <c r="AJ39" s="381"/>
      <c r="AK39" s="365"/>
      <c r="AL39" s="372"/>
      <c r="AM39" s="382"/>
      <c r="AN39" s="383"/>
      <c r="AO39" s="382"/>
      <c r="AP39" s="383"/>
      <c r="AQ39" s="382"/>
      <c r="AR39" s="383"/>
      <c r="AS39" s="382"/>
      <c r="AT39" s="384"/>
      <c r="AU39" s="385"/>
    </row>
    <row r="40" spans="2:47" ht="22.5" customHeight="1">
      <c r="B40" s="359">
        <v>22</v>
      </c>
      <c r="C40" s="360" t="s">
        <v>150</v>
      </c>
      <c r="D40" s="361"/>
      <c r="E40" s="362"/>
      <c r="F40" s="363"/>
      <c r="G40" s="340" t="s">
        <v>119</v>
      </c>
      <c r="H40" s="341">
        <v>1</v>
      </c>
      <c r="I40" s="364" t="s">
        <v>120</v>
      </c>
      <c r="J40" s="364">
        <v>0</v>
      </c>
      <c r="K40" s="364">
        <v>0</v>
      </c>
      <c r="L40" s="364" t="s">
        <v>121</v>
      </c>
      <c r="M40" s="364">
        <v>0</v>
      </c>
      <c r="N40" s="364">
        <v>0</v>
      </c>
      <c r="O40" s="365">
        <v>120</v>
      </c>
      <c r="P40" s="365">
        <v>1</v>
      </c>
      <c r="Q40" s="366">
        <v>1</v>
      </c>
      <c r="R40" s="367"/>
      <c r="S40" s="367"/>
      <c r="T40" s="368">
        <v>1</v>
      </c>
      <c r="U40" s="369">
        <v>1</v>
      </c>
      <c r="V40" s="370">
        <v>49.5</v>
      </c>
      <c r="W40" s="371">
        <v>1010.04</v>
      </c>
      <c r="X40" s="372">
        <v>127144.79999999999</v>
      </c>
      <c r="Y40" s="373" t="s">
        <v>122</v>
      </c>
      <c r="Z40" s="374"/>
      <c r="AA40" s="375"/>
      <c r="AB40" s="364"/>
      <c r="AC40" s="135"/>
      <c r="AD40" s="376"/>
      <c r="AE40" s="377"/>
      <c r="AF40" s="378">
        <f t="shared" si="0"/>
        <v>49.5</v>
      </c>
      <c r="AG40" s="379">
        <f t="shared" si="1"/>
        <v>0</v>
      </c>
      <c r="AH40" s="380">
        <f t="shared" si="2"/>
        <v>0</v>
      </c>
      <c r="AI40" s="359"/>
      <c r="AJ40" s="381">
        <f t="shared" si="3"/>
        <v>0</v>
      </c>
      <c r="AK40" s="365"/>
      <c r="AL40" s="372">
        <f t="shared" si="4"/>
        <v>0</v>
      </c>
      <c r="AM40" s="382"/>
      <c r="AN40" s="383"/>
      <c r="AO40" s="382"/>
      <c r="AP40" s="383"/>
      <c r="AQ40" s="382"/>
      <c r="AR40" s="383"/>
      <c r="AS40" s="382"/>
      <c r="AT40" s="384"/>
      <c r="AU40" s="385">
        <f t="shared" si="5"/>
        <v>0</v>
      </c>
    </row>
    <row r="41" spans="2:47" ht="22.5" customHeight="1">
      <c r="B41" s="359">
        <v>23</v>
      </c>
      <c r="C41" s="360" t="s">
        <v>151</v>
      </c>
      <c r="D41" s="361"/>
      <c r="E41" s="362"/>
      <c r="F41" s="363"/>
      <c r="G41" s="340" t="s">
        <v>119</v>
      </c>
      <c r="H41" s="341">
        <v>1</v>
      </c>
      <c r="I41" s="364" t="s">
        <v>133</v>
      </c>
      <c r="J41" s="364">
        <v>0</v>
      </c>
      <c r="K41" s="364">
        <v>0</v>
      </c>
      <c r="L41" s="364" t="s">
        <v>121</v>
      </c>
      <c r="M41" s="364">
        <v>0</v>
      </c>
      <c r="N41" s="364">
        <v>0</v>
      </c>
      <c r="O41" s="365">
        <v>275</v>
      </c>
      <c r="P41" s="365">
        <v>1</v>
      </c>
      <c r="Q41" s="366">
        <v>1</v>
      </c>
      <c r="R41" s="367"/>
      <c r="S41" s="367"/>
      <c r="T41" s="368">
        <v>1</v>
      </c>
      <c r="U41" s="369">
        <v>1</v>
      </c>
      <c r="V41" s="370">
        <v>49.5</v>
      </c>
      <c r="W41" s="371">
        <v>1515.06</v>
      </c>
      <c r="X41" s="372">
        <v>187747.19999999998</v>
      </c>
      <c r="Y41" s="373" t="s">
        <v>122</v>
      </c>
      <c r="Z41" s="374"/>
      <c r="AA41" s="375"/>
      <c r="AB41" s="364"/>
      <c r="AC41" s="135"/>
      <c r="AD41" s="376"/>
      <c r="AE41" s="377"/>
      <c r="AF41" s="378">
        <f t="shared" si="0"/>
        <v>49.5</v>
      </c>
      <c r="AG41" s="379">
        <f t="shared" si="1"/>
        <v>0</v>
      </c>
      <c r="AH41" s="380">
        <f t="shared" si="2"/>
        <v>0</v>
      </c>
      <c r="AI41" s="359"/>
      <c r="AJ41" s="381">
        <f t="shared" si="3"/>
        <v>0</v>
      </c>
      <c r="AK41" s="365"/>
      <c r="AL41" s="372">
        <f t="shared" si="4"/>
        <v>0</v>
      </c>
      <c r="AM41" s="382"/>
      <c r="AN41" s="383"/>
      <c r="AO41" s="382"/>
      <c r="AP41" s="383"/>
      <c r="AQ41" s="382"/>
      <c r="AR41" s="383"/>
      <c r="AS41" s="382"/>
      <c r="AT41" s="384"/>
      <c r="AU41" s="385">
        <f t="shared" si="5"/>
        <v>0</v>
      </c>
    </row>
    <row r="42" spans="2:47" ht="22.5" customHeight="1">
      <c r="B42" s="359">
        <v>24</v>
      </c>
      <c r="C42" s="360" t="s">
        <v>152</v>
      </c>
      <c r="D42" s="361"/>
      <c r="E42" s="362"/>
      <c r="F42" s="363"/>
      <c r="G42" s="340" t="s">
        <v>119</v>
      </c>
      <c r="H42" s="341">
        <v>1</v>
      </c>
      <c r="I42" s="364" t="s">
        <v>120</v>
      </c>
      <c r="J42" s="364">
        <v>0</v>
      </c>
      <c r="K42" s="364">
        <v>0</v>
      </c>
      <c r="L42" s="364" t="s">
        <v>121</v>
      </c>
      <c r="M42" s="364">
        <v>0</v>
      </c>
      <c r="N42" s="364">
        <v>0</v>
      </c>
      <c r="O42" s="365">
        <v>120</v>
      </c>
      <c r="P42" s="365">
        <v>1</v>
      </c>
      <c r="Q42" s="366">
        <v>1</v>
      </c>
      <c r="R42" s="367"/>
      <c r="S42" s="367"/>
      <c r="T42" s="368">
        <v>1</v>
      </c>
      <c r="U42" s="369">
        <v>1</v>
      </c>
      <c r="V42" s="370">
        <v>49.5</v>
      </c>
      <c r="W42" s="371">
        <v>1010.04</v>
      </c>
      <c r="X42" s="372">
        <v>127144.79999999999</v>
      </c>
      <c r="Y42" s="373" t="s">
        <v>122</v>
      </c>
      <c r="Z42" s="374"/>
      <c r="AA42" s="375"/>
      <c r="AB42" s="364"/>
      <c r="AC42" s="135"/>
      <c r="AD42" s="376"/>
      <c r="AE42" s="377"/>
      <c r="AF42" s="378">
        <f t="shared" si="0"/>
        <v>49.5</v>
      </c>
      <c r="AG42" s="379">
        <f t="shared" si="1"/>
        <v>0</v>
      </c>
      <c r="AH42" s="380">
        <f t="shared" si="2"/>
        <v>0</v>
      </c>
      <c r="AI42" s="359"/>
      <c r="AJ42" s="381">
        <f t="shared" si="3"/>
        <v>0</v>
      </c>
      <c r="AK42" s="365"/>
      <c r="AL42" s="372">
        <f t="shared" si="4"/>
        <v>0</v>
      </c>
      <c r="AM42" s="382"/>
      <c r="AN42" s="383"/>
      <c r="AO42" s="382"/>
      <c r="AP42" s="383"/>
      <c r="AQ42" s="382"/>
      <c r="AR42" s="383"/>
      <c r="AS42" s="382"/>
      <c r="AT42" s="384"/>
      <c r="AU42" s="385">
        <f t="shared" si="5"/>
        <v>0</v>
      </c>
    </row>
    <row r="43" spans="2:47" ht="22.5" customHeight="1">
      <c r="B43" s="359">
        <v>24</v>
      </c>
      <c r="C43" s="360" t="s">
        <v>152</v>
      </c>
      <c r="D43" s="361"/>
      <c r="E43" s="362"/>
      <c r="F43" s="363"/>
      <c r="G43" s="340" t="s">
        <v>119</v>
      </c>
      <c r="H43" s="341">
        <v>1</v>
      </c>
      <c r="I43" s="364" t="s">
        <v>133</v>
      </c>
      <c r="J43" s="364">
        <v>0</v>
      </c>
      <c r="K43" s="364">
        <v>0</v>
      </c>
      <c r="L43" s="364" t="s">
        <v>121</v>
      </c>
      <c r="M43" s="364">
        <v>0</v>
      </c>
      <c r="N43" s="364">
        <v>0</v>
      </c>
      <c r="O43" s="365">
        <v>275</v>
      </c>
      <c r="P43" s="365">
        <v>1</v>
      </c>
      <c r="Q43" s="366">
        <v>1</v>
      </c>
      <c r="R43" s="367"/>
      <c r="S43" s="367"/>
      <c r="T43" s="368">
        <v>1</v>
      </c>
      <c r="U43" s="369">
        <v>1</v>
      </c>
      <c r="V43" s="370">
        <v>49.5</v>
      </c>
      <c r="W43" s="371">
        <v>1515.06</v>
      </c>
      <c r="X43" s="372">
        <v>187747.19999999998</v>
      </c>
      <c r="Y43" s="373" t="s">
        <v>122</v>
      </c>
      <c r="Z43" s="374"/>
      <c r="AA43" s="375"/>
      <c r="AB43" s="364"/>
      <c r="AC43" s="135"/>
      <c r="AD43" s="376"/>
      <c r="AE43" s="377"/>
      <c r="AF43" s="378">
        <f t="shared" si="0"/>
        <v>49.5</v>
      </c>
      <c r="AG43" s="379">
        <f t="shared" si="1"/>
        <v>0</v>
      </c>
      <c r="AH43" s="380">
        <f t="shared" si="2"/>
        <v>0</v>
      </c>
      <c r="AI43" s="359"/>
      <c r="AJ43" s="381">
        <f t="shared" si="3"/>
        <v>0</v>
      </c>
      <c r="AK43" s="365"/>
      <c r="AL43" s="372">
        <f t="shared" si="4"/>
        <v>0</v>
      </c>
      <c r="AM43" s="382"/>
      <c r="AN43" s="383"/>
      <c r="AO43" s="382"/>
      <c r="AP43" s="383"/>
      <c r="AQ43" s="382"/>
      <c r="AR43" s="383"/>
      <c r="AS43" s="382"/>
      <c r="AT43" s="384"/>
      <c r="AU43" s="385">
        <f t="shared" si="5"/>
        <v>0</v>
      </c>
    </row>
    <row r="44" spans="2:47" ht="22.5" customHeight="1">
      <c r="B44" s="359">
        <v>25</v>
      </c>
      <c r="C44" s="360" t="s">
        <v>153</v>
      </c>
      <c r="D44" s="361"/>
      <c r="E44" s="362"/>
      <c r="F44" s="363"/>
      <c r="G44" s="340" t="s">
        <v>119</v>
      </c>
      <c r="H44" s="341">
        <v>1</v>
      </c>
      <c r="I44" s="364" t="s">
        <v>133</v>
      </c>
      <c r="J44" s="364">
        <v>0</v>
      </c>
      <c r="K44" s="364">
        <v>0</v>
      </c>
      <c r="L44" s="364" t="s">
        <v>128</v>
      </c>
      <c r="M44" s="364">
        <v>0</v>
      </c>
      <c r="N44" s="364">
        <v>0</v>
      </c>
      <c r="O44" s="365">
        <v>275</v>
      </c>
      <c r="P44" s="365">
        <v>1</v>
      </c>
      <c r="Q44" s="366">
        <v>1</v>
      </c>
      <c r="R44" s="367"/>
      <c r="S44" s="367"/>
      <c r="T44" s="368">
        <v>1</v>
      </c>
      <c r="U44" s="369">
        <v>1</v>
      </c>
      <c r="V44" s="370">
        <v>49.5</v>
      </c>
      <c r="W44" s="371">
        <v>1515.06</v>
      </c>
      <c r="X44" s="372">
        <v>187747.19999999998</v>
      </c>
      <c r="Y44" s="373" t="s">
        <v>122</v>
      </c>
      <c r="Z44" s="374"/>
      <c r="AA44" s="375"/>
      <c r="AB44" s="364"/>
      <c r="AC44" s="135"/>
      <c r="AD44" s="376"/>
      <c r="AE44" s="377"/>
      <c r="AF44" s="378">
        <f t="shared" si="0"/>
        <v>49.5</v>
      </c>
      <c r="AG44" s="379">
        <f t="shared" si="1"/>
        <v>0</v>
      </c>
      <c r="AH44" s="380">
        <f t="shared" si="2"/>
        <v>0</v>
      </c>
      <c r="AI44" s="359"/>
      <c r="AJ44" s="381">
        <f t="shared" si="3"/>
        <v>0</v>
      </c>
      <c r="AK44" s="365"/>
      <c r="AL44" s="372">
        <f t="shared" si="4"/>
        <v>0</v>
      </c>
      <c r="AM44" s="382"/>
      <c r="AN44" s="383"/>
      <c r="AO44" s="382"/>
      <c r="AP44" s="383"/>
      <c r="AQ44" s="382"/>
      <c r="AR44" s="383"/>
      <c r="AS44" s="382"/>
      <c r="AT44" s="384"/>
      <c r="AU44" s="385">
        <f t="shared" si="5"/>
        <v>0</v>
      </c>
    </row>
    <row r="45" spans="2:47" ht="22.5" customHeight="1">
      <c r="B45" s="359">
        <v>26</v>
      </c>
      <c r="C45" s="360" t="s">
        <v>154</v>
      </c>
      <c r="D45" s="361"/>
      <c r="E45" s="362"/>
      <c r="F45" s="363"/>
      <c r="G45" s="340" t="s">
        <v>119</v>
      </c>
      <c r="H45" s="341">
        <v>1</v>
      </c>
      <c r="I45" s="364" t="s">
        <v>133</v>
      </c>
      <c r="J45" s="364">
        <v>0</v>
      </c>
      <c r="K45" s="364">
        <v>0</v>
      </c>
      <c r="L45" s="364" t="s">
        <v>121</v>
      </c>
      <c r="M45" s="364">
        <v>0</v>
      </c>
      <c r="N45" s="364">
        <v>0</v>
      </c>
      <c r="O45" s="365">
        <v>275</v>
      </c>
      <c r="P45" s="365">
        <v>1</v>
      </c>
      <c r="Q45" s="366">
        <v>1</v>
      </c>
      <c r="R45" s="367"/>
      <c r="S45" s="367"/>
      <c r="T45" s="368">
        <v>1</v>
      </c>
      <c r="U45" s="369">
        <v>1</v>
      </c>
      <c r="V45" s="370">
        <v>49.5</v>
      </c>
      <c r="W45" s="371">
        <v>1515.06</v>
      </c>
      <c r="X45" s="372">
        <v>187747.19999999998</v>
      </c>
      <c r="Y45" s="373" t="s">
        <v>122</v>
      </c>
      <c r="Z45" s="374"/>
      <c r="AA45" s="375"/>
      <c r="AB45" s="364"/>
      <c r="AC45" s="135"/>
      <c r="AD45" s="376"/>
      <c r="AE45" s="377"/>
      <c r="AF45" s="378">
        <f t="shared" si="0"/>
        <v>49.5</v>
      </c>
      <c r="AG45" s="379">
        <f t="shared" si="1"/>
        <v>0</v>
      </c>
      <c r="AH45" s="380">
        <f t="shared" si="2"/>
        <v>0</v>
      </c>
      <c r="AI45" s="359"/>
      <c r="AJ45" s="381">
        <f t="shared" si="3"/>
        <v>0</v>
      </c>
      <c r="AK45" s="365"/>
      <c r="AL45" s="372">
        <f t="shared" si="4"/>
        <v>0</v>
      </c>
      <c r="AM45" s="382"/>
      <c r="AN45" s="383"/>
      <c r="AO45" s="382"/>
      <c r="AP45" s="383"/>
      <c r="AQ45" s="382"/>
      <c r="AR45" s="383"/>
      <c r="AS45" s="382"/>
      <c r="AT45" s="384"/>
      <c r="AU45" s="385">
        <f t="shared" si="5"/>
        <v>0</v>
      </c>
    </row>
    <row r="46" spans="2:47" ht="22.5" customHeight="1">
      <c r="B46" s="359">
        <v>26</v>
      </c>
      <c r="C46" s="360" t="s">
        <v>154</v>
      </c>
      <c r="D46" s="361"/>
      <c r="E46" s="362"/>
      <c r="F46" s="363"/>
      <c r="G46" s="340" t="s">
        <v>119</v>
      </c>
      <c r="H46" s="341">
        <v>1</v>
      </c>
      <c r="I46" s="364" t="s">
        <v>133</v>
      </c>
      <c r="J46" s="364">
        <v>0</v>
      </c>
      <c r="K46" s="364">
        <v>0</v>
      </c>
      <c r="L46" s="364" t="s">
        <v>128</v>
      </c>
      <c r="M46" s="364">
        <v>0</v>
      </c>
      <c r="N46" s="364">
        <v>0</v>
      </c>
      <c r="O46" s="365">
        <v>275</v>
      </c>
      <c r="P46" s="365">
        <v>1</v>
      </c>
      <c r="Q46" s="366">
        <v>1</v>
      </c>
      <c r="R46" s="367"/>
      <c r="S46" s="367"/>
      <c r="T46" s="368">
        <v>1</v>
      </c>
      <c r="U46" s="369">
        <v>1</v>
      </c>
      <c r="V46" s="370">
        <v>49.5</v>
      </c>
      <c r="W46" s="371">
        <v>1515.06</v>
      </c>
      <c r="X46" s="372">
        <v>187747.19999999998</v>
      </c>
      <c r="Y46" s="373" t="s">
        <v>122</v>
      </c>
      <c r="Z46" s="374"/>
      <c r="AA46" s="375"/>
      <c r="AB46" s="364"/>
      <c r="AC46" s="135"/>
      <c r="AD46" s="376"/>
      <c r="AE46" s="377"/>
      <c r="AF46" s="378">
        <f t="shared" si="0"/>
        <v>49.5</v>
      </c>
      <c r="AG46" s="379">
        <f t="shared" si="1"/>
        <v>0</v>
      </c>
      <c r="AH46" s="380">
        <f t="shared" si="2"/>
        <v>0</v>
      </c>
      <c r="AI46" s="359"/>
      <c r="AJ46" s="381">
        <f t="shared" si="3"/>
        <v>0</v>
      </c>
      <c r="AK46" s="365"/>
      <c r="AL46" s="372">
        <f t="shared" si="4"/>
        <v>0</v>
      </c>
      <c r="AM46" s="382"/>
      <c r="AN46" s="383"/>
      <c r="AO46" s="382"/>
      <c r="AP46" s="383"/>
      <c r="AQ46" s="382"/>
      <c r="AR46" s="383"/>
      <c r="AS46" s="382"/>
      <c r="AT46" s="384"/>
      <c r="AU46" s="385">
        <f t="shared" si="5"/>
        <v>0</v>
      </c>
    </row>
    <row r="47" spans="2:47" ht="22.5" customHeight="1">
      <c r="B47" s="359">
        <v>26</v>
      </c>
      <c r="C47" s="360" t="s">
        <v>154</v>
      </c>
      <c r="D47" s="361"/>
      <c r="E47" s="362"/>
      <c r="F47" s="363"/>
      <c r="G47" s="340" t="s">
        <v>119</v>
      </c>
      <c r="H47" s="341">
        <v>1</v>
      </c>
      <c r="I47" s="364" t="s">
        <v>133</v>
      </c>
      <c r="J47" s="364">
        <v>0</v>
      </c>
      <c r="K47" s="364">
        <v>0</v>
      </c>
      <c r="L47" s="364" t="s">
        <v>121</v>
      </c>
      <c r="M47" s="364">
        <v>0</v>
      </c>
      <c r="N47" s="364">
        <v>0</v>
      </c>
      <c r="O47" s="365">
        <v>275</v>
      </c>
      <c r="P47" s="365">
        <v>1</v>
      </c>
      <c r="Q47" s="366">
        <v>1</v>
      </c>
      <c r="R47" s="367"/>
      <c r="S47" s="367"/>
      <c r="T47" s="368">
        <v>1</v>
      </c>
      <c r="U47" s="369">
        <v>1</v>
      </c>
      <c r="V47" s="370">
        <v>49.5</v>
      </c>
      <c r="W47" s="371">
        <v>1515.06</v>
      </c>
      <c r="X47" s="372">
        <v>187747.19999999998</v>
      </c>
      <c r="Y47" s="373" t="s">
        <v>122</v>
      </c>
      <c r="Z47" s="374"/>
      <c r="AA47" s="375"/>
      <c r="AB47" s="364"/>
      <c r="AC47" s="135"/>
      <c r="AD47" s="376"/>
      <c r="AE47" s="377"/>
      <c r="AF47" s="378">
        <f t="shared" si="0"/>
        <v>49.5</v>
      </c>
      <c r="AG47" s="379">
        <f t="shared" si="1"/>
        <v>0</v>
      </c>
      <c r="AH47" s="380">
        <f t="shared" si="2"/>
        <v>0</v>
      </c>
      <c r="AI47" s="359"/>
      <c r="AJ47" s="381">
        <f t="shared" si="3"/>
        <v>0</v>
      </c>
      <c r="AK47" s="365"/>
      <c r="AL47" s="372">
        <f t="shared" si="4"/>
        <v>0</v>
      </c>
      <c r="AM47" s="382"/>
      <c r="AN47" s="383"/>
      <c r="AO47" s="382"/>
      <c r="AP47" s="383"/>
      <c r="AQ47" s="382"/>
      <c r="AR47" s="383"/>
      <c r="AS47" s="382"/>
      <c r="AT47" s="384"/>
      <c r="AU47" s="385">
        <f t="shared" si="5"/>
        <v>0</v>
      </c>
    </row>
    <row r="48" spans="2:47" ht="22.5" customHeight="1">
      <c r="B48" s="359">
        <v>26</v>
      </c>
      <c r="C48" s="360" t="s">
        <v>154</v>
      </c>
      <c r="D48" s="361"/>
      <c r="E48" s="362"/>
      <c r="F48" s="363"/>
      <c r="G48" s="340" t="s">
        <v>119</v>
      </c>
      <c r="H48" s="341">
        <v>1</v>
      </c>
      <c r="I48" s="364" t="s">
        <v>133</v>
      </c>
      <c r="J48" s="364">
        <v>0</v>
      </c>
      <c r="K48" s="364">
        <v>0</v>
      </c>
      <c r="L48" s="364" t="s">
        <v>121</v>
      </c>
      <c r="M48" s="364">
        <v>0</v>
      </c>
      <c r="N48" s="364">
        <v>0</v>
      </c>
      <c r="O48" s="365">
        <v>275</v>
      </c>
      <c r="P48" s="365">
        <v>1</v>
      </c>
      <c r="Q48" s="366">
        <v>1</v>
      </c>
      <c r="R48" s="367"/>
      <c r="S48" s="367"/>
      <c r="T48" s="368">
        <v>1</v>
      </c>
      <c r="U48" s="369">
        <v>1</v>
      </c>
      <c r="V48" s="370">
        <v>49.5</v>
      </c>
      <c r="W48" s="371">
        <v>1515.06</v>
      </c>
      <c r="X48" s="372">
        <v>187747.19999999998</v>
      </c>
      <c r="Y48" s="373" t="s">
        <v>122</v>
      </c>
      <c r="Z48" s="374"/>
      <c r="AA48" s="375"/>
      <c r="AB48" s="364"/>
      <c r="AC48" s="135"/>
      <c r="AD48" s="376"/>
      <c r="AE48" s="377"/>
      <c r="AF48" s="378">
        <f t="shared" si="0"/>
        <v>49.5</v>
      </c>
      <c r="AG48" s="379">
        <f t="shared" si="1"/>
        <v>0</v>
      </c>
      <c r="AH48" s="380">
        <f t="shared" si="2"/>
        <v>0</v>
      </c>
      <c r="AI48" s="359"/>
      <c r="AJ48" s="381">
        <f t="shared" si="3"/>
        <v>0</v>
      </c>
      <c r="AK48" s="365"/>
      <c r="AL48" s="372">
        <f t="shared" si="4"/>
        <v>0</v>
      </c>
      <c r="AM48" s="382"/>
      <c r="AN48" s="383"/>
      <c r="AO48" s="382"/>
      <c r="AP48" s="383"/>
      <c r="AQ48" s="382"/>
      <c r="AR48" s="383"/>
      <c r="AS48" s="382"/>
      <c r="AT48" s="384"/>
      <c r="AU48" s="385">
        <f t="shared" si="5"/>
        <v>0</v>
      </c>
    </row>
    <row r="49" spans="2:47" ht="22.5" customHeight="1">
      <c r="B49" s="359">
        <v>26</v>
      </c>
      <c r="C49" s="360" t="s">
        <v>154</v>
      </c>
      <c r="D49" s="361"/>
      <c r="E49" s="362"/>
      <c r="F49" s="363"/>
      <c r="G49" s="340" t="s">
        <v>119</v>
      </c>
      <c r="H49" s="341">
        <v>1</v>
      </c>
      <c r="I49" s="364" t="s">
        <v>133</v>
      </c>
      <c r="J49" s="364">
        <v>0</v>
      </c>
      <c r="K49" s="364">
        <v>0</v>
      </c>
      <c r="L49" s="364" t="s">
        <v>121</v>
      </c>
      <c r="M49" s="364">
        <v>0</v>
      </c>
      <c r="N49" s="364">
        <v>0</v>
      </c>
      <c r="O49" s="365">
        <v>275</v>
      </c>
      <c r="P49" s="365">
        <v>1</v>
      </c>
      <c r="Q49" s="366">
        <v>1</v>
      </c>
      <c r="R49" s="367"/>
      <c r="S49" s="367"/>
      <c r="T49" s="368">
        <v>1</v>
      </c>
      <c r="U49" s="369">
        <v>1</v>
      </c>
      <c r="V49" s="370">
        <v>49.5</v>
      </c>
      <c r="W49" s="371">
        <v>1515.06</v>
      </c>
      <c r="X49" s="372">
        <v>187747.19999999998</v>
      </c>
      <c r="Y49" s="373" t="s">
        <v>122</v>
      </c>
      <c r="Z49" s="374"/>
      <c r="AA49" s="375"/>
      <c r="AB49" s="364"/>
      <c r="AC49" s="135"/>
      <c r="AD49" s="376"/>
      <c r="AE49" s="377"/>
      <c r="AF49" s="378">
        <f t="shared" si="0"/>
        <v>49.5</v>
      </c>
      <c r="AG49" s="379">
        <f t="shared" si="1"/>
        <v>0</v>
      </c>
      <c r="AH49" s="380">
        <f t="shared" si="2"/>
        <v>0</v>
      </c>
      <c r="AI49" s="359"/>
      <c r="AJ49" s="381">
        <f t="shared" si="3"/>
        <v>0</v>
      </c>
      <c r="AK49" s="365"/>
      <c r="AL49" s="372">
        <f t="shared" si="4"/>
        <v>0</v>
      </c>
      <c r="AM49" s="382"/>
      <c r="AN49" s="383"/>
      <c r="AO49" s="382"/>
      <c r="AP49" s="383"/>
      <c r="AQ49" s="382"/>
      <c r="AR49" s="383"/>
      <c r="AS49" s="382"/>
      <c r="AT49" s="384"/>
      <c r="AU49" s="385">
        <f t="shared" si="5"/>
        <v>0</v>
      </c>
    </row>
    <row r="50" spans="2:47" ht="22.5" customHeight="1">
      <c r="B50" s="359">
        <v>27</v>
      </c>
      <c r="C50" s="360" t="s">
        <v>155</v>
      </c>
      <c r="D50" s="361"/>
      <c r="E50" s="362"/>
      <c r="F50" s="363"/>
      <c r="G50" s="340" t="s">
        <v>119</v>
      </c>
      <c r="H50" s="341">
        <v>1</v>
      </c>
      <c r="I50" s="364" t="s">
        <v>133</v>
      </c>
      <c r="J50" s="364">
        <v>0</v>
      </c>
      <c r="K50" s="364">
        <v>0</v>
      </c>
      <c r="L50" s="364" t="s">
        <v>128</v>
      </c>
      <c r="M50" s="364">
        <v>0</v>
      </c>
      <c r="N50" s="364">
        <v>0</v>
      </c>
      <c r="O50" s="365">
        <v>275</v>
      </c>
      <c r="P50" s="365">
        <v>1</v>
      </c>
      <c r="Q50" s="366">
        <v>1</v>
      </c>
      <c r="R50" s="367"/>
      <c r="S50" s="367"/>
      <c r="T50" s="368">
        <v>1</v>
      </c>
      <c r="U50" s="369">
        <v>1</v>
      </c>
      <c r="V50" s="370">
        <v>49.5</v>
      </c>
      <c r="W50" s="371">
        <v>1515.06</v>
      </c>
      <c r="X50" s="372">
        <v>187747.19999999998</v>
      </c>
      <c r="Y50" s="373" t="s">
        <v>122</v>
      </c>
      <c r="Z50" s="374"/>
      <c r="AA50" s="375"/>
      <c r="AB50" s="364"/>
      <c r="AC50" s="135"/>
      <c r="AD50" s="376"/>
      <c r="AE50" s="377"/>
      <c r="AF50" s="378">
        <f t="shared" si="0"/>
        <v>49.5</v>
      </c>
      <c r="AG50" s="379">
        <f t="shared" si="1"/>
        <v>0</v>
      </c>
      <c r="AH50" s="380">
        <f t="shared" si="2"/>
        <v>0</v>
      </c>
      <c r="AI50" s="359"/>
      <c r="AJ50" s="381">
        <f t="shared" si="3"/>
        <v>0</v>
      </c>
      <c r="AK50" s="365"/>
      <c r="AL50" s="372">
        <f t="shared" si="4"/>
        <v>0</v>
      </c>
      <c r="AM50" s="382"/>
      <c r="AN50" s="383"/>
      <c r="AO50" s="382"/>
      <c r="AP50" s="383"/>
      <c r="AQ50" s="382"/>
      <c r="AR50" s="383"/>
      <c r="AS50" s="382"/>
      <c r="AT50" s="384"/>
      <c r="AU50" s="385">
        <f t="shared" si="5"/>
        <v>0</v>
      </c>
    </row>
    <row r="51" spans="2:47" ht="22.5" customHeight="1">
      <c r="B51" s="359">
        <v>29</v>
      </c>
      <c r="C51" s="360" t="s">
        <v>156</v>
      </c>
      <c r="D51" s="361"/>
      <c r="E51" s="362"/>
      <c r="F51" s="363"/>
      <c r="G51" s="340" t="s">
        <v>124</v>
      </c>
      <c r="H51" s="341">
        <v>1</v>
      </c>
      <c r="I51" s="364" t="s">
        <v>120</v>
      </c>
      <c r="J51" s="364">
        <v>0</v>
      </c>
      <c r="K51" s="364">
        <v>0</v>
      </c>
      <c r="L51" s="364" t="s">
        <v>157</v>
      </c>
      <c r="M51" s="364">
        <v>0</v>
      </c>
      <c r="N51" s="364">
        <v>0</v>
      </c>
      <c r="O51" s="365">
        <v>120</v>
      </c>
      <c r="P51" s="365">
        <v>1</v>
      </c>
      <c r="Q51" s="366">
        <v>1</v>
      </c>
      <c r="R51" s="367"/>
      <c r="S51" s="367"/>
      <c r="T51" s="368">
        <v>1</v>
      </c>
      <c r="U51" s="369">
        <v>1</v>
      </c>
      <c r="V51" s="370">
        <v>49.5</v>
      </c>
      <c r="W51" s="371">
        <v>1010.04</v>
      </c>
      <c r="X51" s="372">
        <v>127144.79999999999</v>
      </c>
      <c r="Y51" s="387" t="s">
        <v>122</v>
      </c>
      <c r="Z51" s="374"/>
      <c r="AA51" s="375"/>
      <c r="AB51" s="364"/>
      <c r="AC51" s="135"/>
      <c r="AD51" s="376"/>
      <c r="AE51" s="377"/>
      <c r="AF51" s="378">
        <f t="shared" si="0"/>
        <v>49.5</v>
      </c>
      <c r="AG51" s="379">
        <f t="shared" si="1"/>
        <v>0</v>
      </c>
      <c r="AH51" s="380">
        <f t="shared" si="2"/>
        <v>0</v>
      </c>
      <c r="AI51" s="359"/>
      <c r="AJ51" s="381">
        <f t="shared" si="3"/>
        <v>0</v>
      </c>
      <c r="AK51" s="365"/>
      <c r="AL51" s="372">
        <f t="shared" si="4"/>
        <v>0</v>
      </c>
      <c r="AM51" s="382"/>
      <c r="AN51" s="383"/>
      <c r="AO51" s="382"/>
      <c r="AP51" s="383"/>
      <c r="AQ51" s="382"/>
      <c r="AR51" s="383"/>
      <c r="AS51" s="382"/>
      <c r="AT51" s="384"/>
      <c r="AU51" s="385">
        <f t="shared" si="5"/>
        <v>0</v>
      </c>
    </row>
    <row r="52" spans="2:47" ht="22.5" customHeight="1">
      <c r="B52" s="359">
        <v>29</v>
      </c>
      <c r="C52" s="360" t="s">
        <v>156</v>
      </c>
      <c r="D52" s="361"/>
      <c r="E52" s="362"/>
      <c r="F52" s="363"/>
      <c r="G52" s="340" t="s">
        <v>119</v>
      </c>
      <c r="H52" s="341">
        <v>1</v>
      </c>
      <c r="I52" s="364" t="s">
        <v>133</v>
      </c>
      <c r="J52" s="364">
        <v>0</v>
      </c>
      <c r="K52" s="364">
        <v>0</v>
      </c>
      <c r="L52" s="364" t="s">
        <v>128</v>
      </c>
      <c r="M52" s="364">
        <v>0</v>
      </c>
      <c r="N52" s="364">
        <v>0</v>
      </c>
      <c r="O52" s="365">
        <v>275</v>
      </c>
      <c r="P52" s="365">
        <v>1</v>
      </c>
      <c r="Q52" s="366">
        <v>1</v>
      </c>
      <c r="R52" s="367"/>
      <c r="S52" s="367"/>
      <c r="T52" s="368">
        <v>1</v>
      </c>
      <c r="U52" s="369">
        <v>1</v>
      </c>
      <c r="V52" s="370">
        <v>49.5</v>
      </c>
      <c r="W52" s="371">
        <v>1515.06</v>
      </c>
      <c r="X52" s="372">
        <v>187747.19999999998</v>
      </c>
      <c r="Y52" s="373" t="s">
        <v>122</v>
      </c>
      <c r="Z52" s="374"/>
      <c r="AA52" s="375"/>
      <c r="AB52" s="364"/>
      <c r="AC52" s="135"/>
      <c r="AD52" s="376"/>
      <c r="AE52" s="377"/>
      <c r="AF52" s="378">
        <f t="shared" si="0"/>
        <v>49.5</v>
      </c>
      <c r="AG52" s="379">
        <f t="shared" si="1"/>
        <v>0</v>
      </c>
      <c r="AH52" s="380">
        <f t="shared" si="2"/>
        <v>0</v>
      </c>
      <c r="AI52" s="359"/>
      <c r="AJ52" s="381">
        <f t="shared" si="3"/>
        <v>0</v>
      </c>
      <c r="AK52" s="365"/>
      <c r="AL52" s="372">
        <f t="shared" si="4"/>
        <v>0</v>
      </c>
      <c r="AM52" s="382"/>
      <c r="AN52" s="383"/>
      <c r="AO52" s="382"/>
      <c r="AP52" s="383"/>
      <c r="AQ52" s="382"/>
      <c r="AR52" s="383"/>
      <c r="AS52" s="382"/>
      <c r="AT52" s="384"/>
      <c r="AU52" s="385">
        <f t="shared" si="5"/>
        <v>0</v>
      </c>
    </row>
    <row r="53" spans="2:47" ht="22.5" customHeight="1">
      <c r="B53" s="359">
        <v>29</v>
      </c>
      <c r="C53" s="360" t="s">
        <v>156</v>
      </c>
      <c r="D53" s="361"/>
      <c r="E53" s="362"/>
      <c r="F53" s="363"/>
      <c r="G53" s="340" t="s">
        <v>119</v>
      </c>
      <c r="H53" s="341">
        <v>1</v>
      </c>
      <c r="I53" s="364" t="s">
        <v>133</v>
      </c>
      <c r="J53" s="364">
        <v>0</v>
      </c>
      <c r="K53" s="364">
        <v>0</v>
      </c>
      <c r="L53" s="364" t="s">
        <v>128</v>
      </c>
      <c r="M53" s="364">
        <v>0</v>
      </c>
      <c r="N53" s="364">
        <v>0</v>
      </c>
      <c r="O53" s="365">
        <v>275</v>
      </c>
      <c r="P53" s="365">
        <v>1</v>
      </c>
      <c r="Q53" s="366">
        <v>1</v>
      </c>
      <c r="R53" s="367"/>
      <c r="S53" s="367"/>
      <c r="T53" s="368">
        <v>1</v>
      </c>
      <c r="U53" s="369">
        <v>1</v>
      </c>
      <c r="V53" s="370">
        <v>49.5</v>
      </c>
      <c r="W53" s="371">
        <v>1515.06</v>
      </c>
      <c r="X53" s="372">
        <v>187747.19999999998</v>
      </c>
      <c r="Y53" s="373" t="s">
        <v>122</v>
      </c>
      <c r="Z53" s="374"/>
      <c r="AA53" s="375"/>
      <c r="AB53" s="364"/>
      <c r="AC53" s="135"/>
      <c r="AD53" s="376"/>
      <c r="AE53" s="377"/>
      <c r="AF53" s="378">
        <f t="shared" si="0"/>
        <v>49.5</v>
      </c>
      <c r="AG53" s="379">
        <f t="shared" si="1"/>
        <v>0</v>
      </c>
      <c r="AH53" s="380">
        <f t="shared" si="2"/>
        <v>0</v>
      </c>
      <c r="AI53" s="359"/>
      <c r="AJ53" s="381">
        <f t="shared" si="3"/>
        <v>0</v>
      </c>
      <c r="AK53" s="365"/>
      <c r="AL53" s="372">
        <f t="shared" si="4"/>
        <v>0</v>
      </c>
      <c r="AM53" s="382"/>
      <c r="AN53" s="383"/>
      <c r="AO53" s="382"/>
      <c r="AP53" s="383"/>
      <c r="AQ53" s="382"/>
      <c r="AR53" s="383"/>
      <c r="AS53" s="382"/>
      <c r="AT53" s="384"/>
      <c r="AU53" s="385">
        <f t="shared" si="5"/>
        <v>0</v>
      </c>
    </row>
    <row r="54" spans="2:47" ht="22.5" customHeight="1">
      <c r="B54" s="359">
        <v>30</v>
      </c>
      <c r="C54" s="360" t="s">
        <v>158</v>
      </c>
      <c r="D54" s="361"/>
      <c r="E54" s="362"/>
      <c r="F54" s="363"/>
      <c r="G54" s="340" t="s">
        <v>119</v>
      </c>
      <c r="H54" s="341">
        <v>1</v>
      </c>
      <c r="I54" s="364" t="s">
        <v>133</v>
      </c>
      <c r="J54" s="364">
        <v>0</v>
      </c>
      <c r="K54" s="364">
        <v>0</v>
      </c>
      <c r="L54" s="364" t="s">
        <v>121</v>
      </c>
      <c r="M54" s="364">
        <v>0</v>
      </c>
      <c r="N54" s="364">
        <v>0</v>
      </c>
      <c r="O54" s="365">
        <v>275</v>
      </c>
      <c r="P54" s="365">
        <v>1</v>
      </c>
      <c r="Q54" s="366">
        <v>1</v>
      </c>
      <c r="R54" s="367"/>
      <c r="S54" s="367"/>
      <c r="T54" s="368">
        <v>1</v>
      </c>
      <c r="U54" s="369">
        <v>1</v>
      </c>
      <c r="V54" s="370">
        <v>49.5</v>
      </c>
      <c r="W54" s="371">
        <v>1515.06</v>
      </c>
      <c r="X54" s="372">
        <v>187747.19999999998</v>
      </c>
      <c r="Y54" s="373" t="s">
        <v>122</v>
      </c>
      <c r="Z54" s="374"/>
      <c r="AA54" s="375"/>
      <c r="AB54" s="364"/>
      <c r="AC54" s="135"/>
      <c r="AD54" s="376"/>
      <c r="AE54" s="377"/>
      <c r="AF54" s="378">
        <f t="shared" si="0"/>
        <v>49.5</v>
      </c>
      <c r="AG54" s="379">
        <f t="shared" si="1"/>
        <v>0</v>
      </c>
      <c r="AH54" s="380">
        <f t="shared" si="2"/>
        <v>0</v>
      </c>
      <c r="AI54" s="359"/>
      <c r="AJ54" s="381">
        <f t="shared" si="3"/>
        <v>0</v>
      </c>
      <c r="AK54" s="365"/>
      <c r="AL54" s="372">
        <f t="shared" si="4"/>
        <v>0</v>
      </c>
      <c r="AM54" s="382"/>
      <c r="AN54" s="383"/>
      <c r="AO54" s="382"/>
      <c r="AP54" s="383"/>
      <c r="AQ54" s="382"/>
      <c r="AR54" s="383"/>
      <c r="AS54" s="382"/>
      <c r="AT54" s="384"/>
      <c r="AU54" s="385">
        <f t="shared" si="5"/>
        <v>0</v>
      </c>
    </row>
    <row r="55" spans="2:47" ht="22.5" customHeight="1">
      <c r="B55" s="359">
        <v>30</v>
      </c>
      <c r="C55" s="360" t="s">
        <v>158</v>
      </c>
      <c r="D55" s="361"/>
      <c r="E55" s="362"/>
      <c r="F55" s="363"/>
      <c r="G55" s="340" t="s">
        <v>119</v>
      </c>
      <c r="H55" s="341">
        <v>1</v>
      </c>
      <c r="I55" s="364" t="s">
        <v>133</v>
      </c>
      <c r="J55" s="364">
        <v>0</v>
      </c>
      <c r="K55" s="364">
        <v>0</v>
      </c>
      <c r="L55" s="364" t="s">
        <v>121</v>
      </c>
      <c r="M55" s="364">
        <v>0</v>
      </c>
      <c r="N55" s="364">
        <v>0</v>
      </c>
      <c r="O55" s="365">
        <v>275</v>
      </c>
      <c r="P55" s="365">
        <v>1</v>
      </c>
      <c r="Q55" s="366">
        <v>1</v>
      </c>
      <c r="R55" s="367"/>
      <c r="S55" s="367"/>
      <c r="T55" s="368">
        <v>1</v>
      </c>
      <c r="U55" s="369">
        <v>1</v>
      </c>
      <c r="V55" s="370">
        <v>49.5</v>
      </c>
      <c r="W55" s="371">
        <v>1515.06</v>
      </c>
      <c r="X55" s="372">
        <v>187747.19999999998</v>
      </c>
      <c r="Y55" s="373" t="s">
        <v>122</v>
      </c>
      <c r="Z55" s="374"/>
      <c r="AA55" s="375"/>
      <c r="AB55" s="364"/>
      <c r="AC55" s="135"/>
      <c r="AD55" s="376"/>
      <c r="AE55" s="377"/>
      <c r="AF55" s="378">
        <f t="shared" si="0"/>
        <v>49.5</v>
      </c>
      <c r="AG55" s="379">
        <f t="shared" si="1"/>
        <v>0</v>
      </c>
      <c r="AH55" s="380">
        <f t="shared" si="2"/>
        <v>0</v>
      </c>
      <c r="AI55" s="359"/>
      <c r="AJ55" s="381">
        <f t="shared" si="3"/>
        <v>0</v>
      </c>
      <c r="AK55" s="365"/>
      <c r="AL55" s="372">
        <f t="shared" si="4"/>
        <v>0</v>
      </c>
      <c r="AM55" s="382"/>
      <c r="AN55" s="383"/>
      <c r="AO55" s="382"/>
      <c r="AP55" s="383"/>
      <c r="AQ55" s="382"/>
      <c r="AR55" s="383"/>
      <c r="AS55" s="382"/>
      <c r="AT55" s="384"/>
      <c r="AU55" s="385">
        <f t="shared" si="5"/>
        <v>0</v>
      </c>
    </row>
    <row r="56" spans="2:47" ht="22.5" customHeight="1">
      <c r="B56" s="359">
        <v>30</v>
      </c>
      <c r="C56" s="360" t="s">
        <v>158</v>
      </c>
      <c r="D56" s="361"/>
      <c r="E56" s="362"/>
      <c r="F56" s="363"/>
      <c r="G56" s="340" t="s">
        <v>124</v>
      </c>
      <c r="H56" s="341">
        <v>1</v>
      </c>
      <c r="I56" s="364" t="s">
        <v>120</v>
      </c>
      <c r="J56" s="364">
        <v>0</v>
      </c>
      <c r="K56" s="364">
        <v>0</v>
      </c>
      <c r="L56" s="364" t="s">
        <v>159</v>
      </c>
      <c r="M56" s="364">
        <v>0</v>
      </c>
      <c r="N56" s="364">
        <v>0</v>
      </c>
      <c r="O56" s="365">
        <v>120</v>
      </c>
      <c r="P56" s="365">
        <v>1</v>
      </c>
      <c r="Q56" s="366">
        <v>1</v>
      </c>
      <c r="R56" s="367"/>
      <c r="S56" s="367"/>
      <c r="T56" s="368">
        <v>1</v>
      </c>
      <c r="U56" s="369">
        <v>1</v>
      </c>
      <c r="V56" s="370">
        <v>49.5</v>
      </c>
      <c r="W56" s="371">
        <v>1010.04</v>
      </c>
      <c r="X56" s="372">
        <v>127144.79999999999</v>
      </c>
      <c r="Y56" s="373" t="s">
        <v>122</v>
      </c>
      <c r="Z56" s="374"/>
      <c r="AA56" s="375"/>
      <c r="AB56" s="364"/>
      <c r="AC56" s="135"/>
      <c r="AD56" s="376"/>
      <c r="AE56" s="377"/>
      <c r="AF56" s="378">
        <f t="shared" si="0"/>
        <v>49.5</v>
      </c>
      <c r="AG56" s="379">
        <f t="shared" si="1"/>
        <v>0</v>
      </c>
      <c r="AH56" s="380">
        <f t="shared" si="2"/>
        <v>0</v>
      </c>
      <c r="AI56" s="359"/>
      <c r="AJ56" s="381">
        <f t="shared" si="3"/>
        <v>0</v>
      </c>
      <c r="AK56" s="365"/>
      <c r="AL56" s="372">
        <f t="shared" si="4"/>
        <v>0</v>
      </c>
      <c r="AM56" s="382"/>
      <c r="AN56" s="383"/>
      <c r="AO56" s="382"/>
      <c r="AP56" s="383"/>
      <c r="AQ56" s="382"/>
      <c r="AR56" s="383"/>
      <c r="AS56" s="382"/>
      <c r="AT56" s="384"/>
      <c r="AU56" s="385">
        <f t="shared" si="5"/>
        <v>0</v>
      </c>
    </row>
    <row r="57" spans="2:47" ht="22.5" customHeight="1">
      <c r="B57" s="359">
        <v>31</v>
      </c>
      <c r="C57" s="360" t="s">
        <v>160</v>
      </c>
      <c r="D57" s="361"/>
      <c r="E57" s="362"/>
      <c r="F57" s="363"/>
      <c r="G57" s="340" t="s">
        <v>119</v>
      </c>
      <c r="H57" s="341">
        <v>1</v>
      </c>
      <c r="I57" s="364" t="s">
        <v>120</v>
      </c>
      <c r="J57" s="364">
        <v>0</v>
      </c>
      <c r="K57" s="364">
        <v>0</v>
      </c>
      <c r="L57" s="364" t="s">
        <v>161</v>
      </c>
      <c r="M57" s="364">
        <v>0</v>
      </c>
      <c r="N57" s="364">
        <v>0</v>
      </c>
      <c r="O57" s="365">
        <v>120</v>
      </c>
      <c r="P57" s="365">
        <v>1</v>
      </c>
      <c r="Q57" s="366">
        <v>1</v>
      </c>
      <c r="R57" s="367"/>
      <c r="S57" s="367"/>
      <c r="T57" s="368">
        <v>1</v>
      </c>
      <c r="U57" s="369">
        <v>1</v>
      </c>
      <c r="V57" s="370">
        <v>49.5</v>
      </c>
      <c r="W57" s="371">
        <v>1010.04</v>
      </c>
      <c r="X57" s="372">
        <v>127144.79999999999</v>
      </c>
      <c r="Y57" s="373" t="s">
        <v>122</v>
      </c>
      <c r="Z57" s="374"/>
      <c r="AA57" s="375"/>
      <c r="AB57" s="364"/>
      <c r="AC57" s="135"/>
      <c r="AD57" s="376"/>
      <c r="AE57" s="377"/>
      <c r="AF57" s="378">
        <f t="shared" si="0"/>
        <v>49.5</v>
      </c>
      <c r="AG57" s="379">
        <f t="shared" si="1"/>
        <v>0</v>
      </c>
      <c r="AH57" s="380">
        <f t="shared" si="2"/>
        <v>0</v>
      </c>
      <c r="AI57" s="359"/>
      <c r="AJ57" s="381">
        <f t="shared" si="3"/>
        <v>0</v>
      </c>
      <c r="AK57" s="365"/>
      <c r="AL57" s="372">
        <f t="shared" si="4"/>
        <v>0</v>
      </c>
      <c r="AM57" s="382"/>
      <c r="AN57" s="383"/>
      <c r="AO57" s="382"/>
      <c r="AP57" s="383"/>
      <c r="AQ57" s="382"/>
      <c r="AR57" s="383"/>
      <c r="AS57" s="382"/>
      <c r="AT57" s="384"/>
      <c r="AU57" s="385">
        <f t="shared" si="5"/>
        <v>0</v>
      </c>
    </row>
    <row r="58" spans="2:47" ht="22.5" customHeight="1">
      <c r="B58" s="359">
        <v>32</v>
      </c>
      <c r="C58" s="360" t="s">
        <v>162</v>
      </c>
      <c r="D58" s="361"/>
      <c r="E58" s="362"/>
      <c r="F58" s="363"/>
      <c r="G58" s="340" t="s">
        <v>119</v>
      </c>
      <c r="H58" s="341">
        <v>1</v>
      </c>
      <c r="I58" s="364" t="s">
        <v>133</v>
      </c>
      <c r="J58" s="364">
        <v>0</v>
      </c>
      <c r="K58" s="364">
        <v>0</v>
      </c>
      <c r="L58" s="364" t="s">
        <v>128</v>
      </c>
      <c r="M58" s="364" t="s">
        <v>163</v>
      </c>
      <c r="N58" s="364">
        <v>0</v>
      </c>
      <c r="O58" s="365">
        <v>275</v>
      </c>
      <c r="P58" s="365">
        <v>1</v>
      </c>
      <c r="Q58" s="366">
        <v>1</v>
      </c>
      <c r="R58" s="367"/>
      <c r="S58" s="367"/>
      <c r="T58" s="368">
        <v>1</v>
      </c>
      <c r="U58" s="369">
        <v>1</v>
      </c>
      <c r="V58" s="370">
        <v>49.5</v>
      </c>
      <c r="W58" s="371">
        <v>1515.06</v>
      </c>
      <c r="X58" s="372">
        <v>187747.19999999998</v>
      </c>
      <c r="Y58" s="373" t="s">
        <v>122</v>
      </c>
      <c r="Z58" s="374"/>
      <c r="AA58" s="375"/>
      <c r="AB58" s="364"/>
      <c r="AC58" s="135"/>
      <c r="AD58" s="376"/>
      <c r="AE58" s="377"/>
      <c r="AF58" s="378">
        <f t="shared" si="0"/>
        <v>49.5</v>
      </c>
      <c r="AG58" s="379">
        <f t="shared" si="1"/>
        <v>0</v>
      </c>
      <c r="AH58" s="380">
        <f t="shared" si="2"/>
        <v>0</v>
      </c>
      <c r="AI58" s="359"/>
      <c r="AJ58" s="381">
        <f t="shared" si="3"/>
        <v>0</v>
      </c>
      <c r="AK58" s="365"/>
      <c r="AL58" s="372">
        <f t="shared" si="4"/>
        <v>0</v>
      </c>
      <c r="AM58" s="382"/>
      <c r="AN58" s="383"/>
      <c r="AO58" s="382"/>
      <c r="AP58" s="383"/>
      <c r="AQ58" s="382"/>
      <c r="AR58" s="383"/>
      <c r="AS58" s="382"/>
      <c r="AT58" s="384"/>
      <c r="AU58" s="385">
        <f t="shared" si="5"/>
        <v>0</v>
      </c>
    </row>
    <row r="59" spans="2:47" ht="22.5" customHeight="1">
      <c r="B59" s="359">
        <v>33</v>
      </c>
      <c r="C59" s="360" t="s">
        <v>164</v>
      </c>
      <c r="D59" s="361"/>
      <c r="E59" s="362"/>
      <c r="F59" s="363"/>
      <c r="G59" s="340" t="s">
        <v>119</v>
      </c>
      <c r="H59" s="341">
        <v>1</v>
      </c>
      <c r="I59" s="364" t="s">
        <v>133</v>
      </c>
      <c r="J59" s="364">
        <v>0</v>
      </c>
      <c r="K59" s="364">
        <v>0</v>
      </c>
      <c r="L59" s="364" t="s">
        <v>121</v>
      </c>
      <c r="M59" s="364">
        <v>0</v>
      </c>
      <c r="N59" s="364">
        <v>0</v>
      </c>
      <c r="O59" s="365">
        <v>275</v>
      </c>
      <c r="P59" s="365">
        <v>1</v>
      </c>
      <c r="Q59" s="366">
        <v>1</v>
      </c>
      <c r="R59" s="367"/>
      <c r="S59" s="367"/>
      <c r="T59" s="368">
        <v>1</v>
      </c>
      <c r="U59" s="369">
        <v>1</v>
      </c>
      <c r="V59" s="370">
        <v>49.5</v>
      </c>
      <c r="W59" s="371">
        <v>1515.06</v>
      </c>
      <c r="X59" s="372">
        <v>187747.19999999998</v>
      </c>
      <c r="Y59" s="373" t="s">
        <v>122</v>
      </c>
      <c r="Z59" s="374"/>
      <c r="AA59" s="375"/>
      <c r="AB59" s="364"/>
      <c r="AC59" s="135"/>
      <c r="AD59" s="376"/>
      <c r="AE59" s="377"/>
      <c r="AF59" s="378">
        <f t="shared" si="0"/>
        <v>49.5</v>
      </c>
      <c r="AG59" s="379">
        <f t="shared" si="1"/>
        <v>0</v>
      </c>
      <c r="AH59" s="380">
        <f t="shared" si="2"/>
        <v>0</v>
      </c>
      <c r="AI59" s="359"/>
      <c r="AJ59" s="381">
        <f t="shared" si="3"/>
        <v>0</v>
      </c>
      <c r="AK59" s="365"/>
      <c r="AL59" s="372">
        <f t="shared" si="4"/>
        <v>0</v>
      </c>
      <c r="AM59" s="382"/>
      <c r="AN59" s="383"/>
      <c r="AO59" s="382"/>
      <c r="AP59" s="383"/>
      <c r="AQ59" s="382"/>
      <c r="AR59" s="383"/>
      <c r="AS59" s="382"/>
      <c r="AT59" s="384"/>
      <c r="AU59" s="385">
        <f t="shared" si="5"/>
        <v>0</v>
      </c>
    </row>
    <row r="60" spans="2:47" ht="22.5" customHeight="1">
      <c r="B60" s="359">
        <v>34</v>
      </c>
      <c r="C60" s="360" t="s">
        <v>165</v>
      </c>
      <c r="D60" s="361"/>
      <c r="E60" s="362"/>
      <c r="F60" s="363"/>
      <c r="G60" s="340" t="s">
        <v>119</v>
      </c>
      <c r="H60" s="341">
        <v>1</v>
      </c>
      <c r="I60" s="364" t="s">
        <v>133</v>
      </c>
      <c r="J60" s="364">
        <v>0</v>
      </c>
      <c r="K60" s="364">
        <v>0</v>
      </c>
      <c r="L60" s="364" t="s">
        <v>121</v>
      </c>
      <c r="M60" s="364">
        <v>0</v>
      </c>
      <c r="N60" s="364">
        <v>0</v>
      </c>
      <c r="O60" s="365">
        <v>275</v>
      </c>
      <c r="P60" s="365">
        <v>1</v>
      </c>
      <c r="Q60" s="366">
        <v>1</v>
      </c>
      <c r="R60" s="367"/>
      <c r="S60" s="367"/>
      <c r="T60" s="368">
        <v>1</v>
      </c>
      <c r="U60" s="369">
        <v>1</v>
      </c>
      <c r="V60" s="370">
        <v>49.5</v>
      </c>
      <c r="W60" s="371">
        <v>1515.06</v>
      </c>
      <c r="X60" s="372">
        <v>187747.19999999998</v>
      </c>
      <c r="Y60" s="373" t="s">
        <v>122</v>
      </c>
      <c r="Z60" s="374"/>
      <c r="AA60" s="375"/>
      <c r="AB60" s="364"/>
      <c r="AC60" s="135"/>
      <c r="AD60" s="376"/>
      <c r="AE60" s="377"/>
      <c r="AF60" s="378">
        <f t="shared" si="0"/>
        <v>49.5</v>
      </c>
      <c r="AG60" s="379">
        <f t="shared" si="1"/>
        <v>0</v>
      </c>
      <c r="AH60" s="380">
        <f t="shared" si="2"/>
        <v>0</v>
      </c>
      <c r="AI60" s="359"/>
      <c r="AJ60" s="381">
        <f t="shared" si="3"/>
        <v>0</v>
      </c>
      <c r="AK60" s="365"/>
      <c r="AL60" s="372">
        <f t="shared" si="4"/>
        <v>0</v>
      </c>
      <c r="AM60" s="382"/>
      <c r="AN60" s="383"/>
      <c r="AO60" s="382"/>
      <c r="AP60" s="383"/>
      <c r="AQ60" s="382"/>
      <c r="AR60" s="383"/>
      <c r="AS60" s="382"/>
      <c r="AT60" s="384"/>
      <c r="AU60" s="385">
        <f t="shared" si="5"/>
        <v>0</v>
      </c>
    </row>
    <row r="61" spans="2:47" ht="22.5" customHeight="1">
      <c r="B61" s="359">
        <v>34</v>
      </c>
      <c r="C61" s="360" t="s">
        <v>165</v>
      </c>
      <c r="D61" s="361" t="s">
        <v>123</v>
      </c>
      <c r="E61" s="362"/>
      <c r="F61" s="363"/>
      <c r="G61" s="340" t="s">
        <v>124</v>
      </c>
      <c r="H61" s="341">
        <v>1</v>
      </c>
      <c r="I61" s="364" t="s">
        <v>73</v>
      </c>
      <c r="J61" s="364">
        <v>0</v>
      </c>
      <c r="K61" s="364">
        <v>0</v>
      </c>
      <c r="L61" s="364">
        <v>0</v>
      </c>
      <c r="M61" s="364">
        <v>0</v>
      </c>
      <c r="N61" s="364">
        <v>0</v>
      </c>
      <c r="O61" s="365" t="s">
        <v>51</v>
      </c>
      <c r="P61" s="365">
        <v>1</v>
      </c>
      <c r="Q61" s="366">
        <v>1</v>
      </c>
      <c r="R61" s="367"/>
      <c r="S61" s="367"/>
      <c r="T61" s="368">
        <v>1</v>
      </c>
      <c r="U61" s="369" t="s">
        <v>98</v>
      </c>
      <c r="V61" s="370"/>
      <c r="W61" s="371" t="s">
        <v>98</v>
      </c>
      <c r="X61" s="372" t="s">
        <v>98</v>
      </c>
      <c r="Y61" s="373" t="s">
        <v>125</v>
      </c>
      <c r="Z61" s="374"/>
      <c r="AA61" s="375"/>
      <c r="AB61" s="364"/>
      <c r="AC61" s="135"/>
      <c r="AD61" s="376"/>
      <c r="AE61" s="377"/>
      <c r="AF61" s="378"/>
      <c r="AG61" s="379"/>
      <c r="AH61" s="380"/>
      <c r="AI61" s="359"/>
      <c r="AJ61" s="381"/>
      <c r="AK61" s="365"/>
      <c r="AL61" s="372"/>
      <c r="AM61" s="382"/>
      <c r="AN61" s="383"/>
      <c r="AO61" s="382"/>
      <c r="AP61" s="383"/>
      <c r="AQ61" s="382"/>
      <c r="AR61" s="383"/>
      <c r="AS61" s="382"/>
      <c r="AT61" s="384"/>
      <c r="AU61" s="385"/>
    </row>
    <row r="62" spans="2:47" ht="22.5" customHeight="1">
      <c r="B62" s="359">
        <v>35</v>
      </c>
      <c r="C62" s="360" t="s">
        <v>166</v>
      </c>
      <c r="D62" s="361"/>
      <c r="E62" s="362"/>
      <c r="F62" s="363"/>
      <c r="G62" s="340" t="s">
        <v>119</v>
      </c>
      <c r="H62" s="341">
        <v>1</v>
      </c>
      <c r="I62" s="364" t="s">
        <v>167</v>
      </c>
      <c r="J62" s="364">
        <v>0</v>
      </c>
      <c r="K62" s="364">
        <v>0</v>
      </c>
      <c r="L62" s="364" t="s">
        <v>168</v>
      </c>
      <c r="M62" s="364">
        <v>0</v>
      </c>
      <c r="N62" s="364">
        <v>0</v>
      </c>
      <c r="O62" s="365">
        <v>95</v>
      </c>
      <c r="P62" s="365">
        <v>1</v>
      </c>
      <c r="Q62" s="366">
        <v>1</v>
      </c>
      <c r="R62" s="367"/>
      <c r="S62" s="367"/>
      <c r="T62" s="368">
        <v>1</v>
      </c>
      <c r="U62" s="369">
        <v>1</v>
      </c>
      <c r="V62" s="370">
        <v>49.5</v>
      </c>
      <c r="W62" s="371">
        <v>505.02</v>
      </c>
      <c r="X62" s="372">
        <v>66542.399999999994</v>
      </c>
      <c r="Y62" s="373" t="s">
        <v>122</v>
      </c>
      <c r="Z62" s="374"/>
      <c r="AA62" s="375"/>
      <c r="AB62" s="364"/>
      <c r="AC62" s="135"/>
      <c r="AD62" s="376"/>
      <c r="AE62" s="377"/>
      <c r="AF62" s="378">
        <f t="shared" si="0"/>
        <v>49.5</v>
      </c>
      <c r="AG62" s="379">
        <f t="shared" si="1"/>
        <v>0</v>
      </c>
      <c r="AH62" s="380">
        <f t="shared" si="2"/>
        <v>0</v>
      </c>
      <c r="AI62" s="359"/>
      <c r="AJ62" s="381">
        <f t="shared" si="3"/>
        <v>0</v>
      </c>
      <c r="AK62" s="365"/>
      <c r="AL62" s="372">
        <f t="shared" si="4"/>
        <v>0</v>
      </c>
      <c r="AM62" s="382"/>
      <c r="AN62" s="383"/>
      <c r="AO62" s="382"/>
      <c r="AP62" s="383"/>
      <c r="AQ62" s="382"/>
      <c r="AR62" s="383"/>
      <c r="AS62" s="382"/>
      <c r="AT62" s="384"/>
      <c r="AU62" s="385">
        <f t="shared" si="5"/>
        <v>0</v>
      </c>
    </row>
    <row r="63" spans="2:47" ht="22.5" customHeight="1">
      <c r="B63" s="359">
        <v>36</v>
      </c>
      <c r="C63" s="360" t="s">
        <v>169</v>
      </c>
      <c r="D63" s="361"/>
      <c r="E63" s="362"/>
      <c r="F63" s="363"/>
      <c r="G63" s="340" t="s">
        <v>119</v>
      </c>
      <c r="H63" s="341">
        <v>1</v>
      </c>
      <c r="I63" s="364" t="s">
        <v>133</v>
      </c>
      <c r="J63" s="364">
        <v>0</v>
      </c>
      <c r="K63" s="364">
        <v>0</v>
      </c>
      <c r="L63" s="364" t="s">
        <v>121</v>
      </c>
      <c r="M63" s="364">
        <v>0</v>
      </c>
      <c r="N63" s="364">
        <v>0</v>
      </c>
      <c r="O63" s="365">
        <v>275</v>
      </c>
      <c r="P63" s="365">
        <v>1</v>
      </c>
      <c r="Q63" s="366">
        <v>1</v>
      </c>
      <c r="R63" s="367"/>
      <c r="S63" s="367"/>
      <c r="T63" s="368">
        <v>1</v>
      </c>
      <c r="U63" s="369">
        <v>1</v>
      </c>
      <c r="V63" s="370">
        <v>49.5</v>
      </c>
      <c r="W63" s="371">
        <v>1515.06</v>
      </c>
      <c r="X63" s="372">
        <v>187747.19999999998</v>
      </c>
      <c r="Y63" s="373" t="s">
        <v>122</v>
      </c>
      <c r="Z63" s="374"/>
      <c r="AA63" s="375"/>
      <c r="AB63" s="364"/>
      <c r="AC63" s="135"/>
      <c r="AD63" s="376"/>
      <c r="AE63" s="377"/>
      <c r="AF63" s="378">
        <f t="shared" si="0"/>
        <v>49.5</v>
      </c>
      <c r="AG63" s="379">
        <f t="shared" si="1"/>
        <v>0</v>
      </c>
      <c r="AH63" s="380">
        <f t="shared" si="2"/>
        <v>0</v>
      </c>
      <c r="AI63" s="359"/>
      <c r="AJ63" s="381">
        <f t="shared" si="3"/>
        <v>0</v>
      </c>
      <c r="AK63" s="365"/>
      <c r="AL63" s="372">
        <f t="shared" si="4"/>
        <v>0</v>
      </c>
      <c r="AM63" s="382"/>
      <c r="AN63" s="383"/>
      <c r="AO63" s="382"/>
      <c r="AP63" s="383"/>
      <c r="AQ63" s="382"/>
      <c r="AR63" s="383"/>
      <c r="AS63" s="382"/>
      <c r="AT63" s="384"/>
      <c r="AU63" s="385">
        <f t="shared" si="5"/>
        <v>0</v>
      </c>
    </row>
    <row r="64" spans="2:47" ht="22.5" customHeight="1">
      <c r="B64" s="359">
        <v>37</v>
      </c>
      <c r="C64" s="360" t="s">
        <v>170</v>
      </c>
      <c r="D64" s="361"/>
      <c r="E64" s="362"/>
      <c r="F64" s="363"/>
      <c r="G64" s="340" t="s">
        <v>119</v>
      </c>
      <c r="H64" s="341">
        <v>1</v>
      </c>
      <c r="I64" s="364" t="s">
        <v>133</v>
      </c>
      <c r="J64" s="364">
        <v>0</v>
      </c>
      <c r="K64" s="364">
        <v>0</v>
      </c>
      <c r="L64" s="364" t="s">
        <v>128</v>
      </c>
      <c r="M64" s="364">
        <v>0</v>
      </c>
      <c r="N64" s="364">
        <v>0</v>
      </c>
      <c r="O64" s="365">
        <v>275</v>
      </c>
      <c r="P64" s="365">
        <v>1</v>
      </c>
      <c r="Q64" s="366">
        <v>1</v>
      </c>
      <c r="R64" s="367"/>
      <c r="S64" s="367"/>
      <c r="T64" s="368">
        <v>1</v>
      </c>
      <c r="U64" s="369">
        <v>1</v>
      </c>
      <c r="V64" s="370">
        <v>49.5</v>
      </c>
      <c r="W64" s="371">
        <v>1515.06</v>
      </c>
      <c r="X64" s="372">
        <v>187747.19999999998</v>
      </c>
      <c r="Y64" s="387" t="s">
        <v>122</v>
      </c>
      <c r="Z64" s="374"/>
      <c r="AA64" s="375"/>
      <c r="AB64" s="364"/>
      <c r="AC64" s="135"/>
      <c r="AD64" s="376"/>
      <c r="AE64" s="377"/>
      <c r="AF64" s="378">
        <f t="shared" si="0"/>
        <v>49.5</v>
      </c>
      <c r="AG64" s="379">
        <f t="shared" si="1"/>
        <v>0</v>
      </c>
      <c r="AH64" s="380">
        <f t="shared" si="2"/>
        <v>0</v>
      </c>
      <c r="AI64" s="359"/>
      <c r="AJ64" s="381">
        <f t="shared" si="3"/>
        <v>0</v>
      </c>
      <c r="AK64" s="365"/>
      <c r="AL64" s="372">
        <f t="shared" si="4"/>
        <v>0</v>
      </c>
      <c r="AM64" s="382"/>
      <c r="AN64" s="383"/>
      <c r="AO64" s="382"/>
      <c r="AP64" s="383"/>
      <c r="AQ64" s="382"/>
      <c r="AR64" s="383"/>
      <c r="AS64" s="382"/>
      <c r="AT64" s="384"/>
      <c r="AU64" s="385">
        <f t="shared" si="5"/>
        <v>0</v>
      </c>
    </row>
    <row r="65" spans="2:47" ht="22.5" customHeight="1">
      <c r="B65" s="359">
        <v>38</v>
      </c>
      <c r="C65" s="360" t="s">
        <v>171</v>
      </c>
      <c r="D65" s="361"/>
      <c r="E65" s="362"/>
      <c r="F65" s="363"/>
      <c r="G65" s="340" t="s">
        <v>119</v>
      </c>
      <c r="H65" s="341">
        <v>1</v>
      </c>
      <c r="I65" s="364" t="s">
        <v>133</v>
      </c>
      <c r="J65" s="364">
        <v>0</v>
      </c>
      <c r="K65" s="364">
        <v>0</v>
      </c>
      <c r="L65" s="364" t="s">
        <v>121</v>
      </c>
      <c r="M65" s="364">
        <v>0</v>
      </c>
      <c r="N65" s="364">
        <v>0</v>
      </c>
      <c r="O65" s="365">
        <v>275</v>
      </c>
      <c r="P65" s="365">
        <v>1</v>
      </c>
      <c r="Q65" s="366">
        <v>1</v>
      </c>
      <c r="R65" s="367"/>
      <c r="S65" s="367"/>
      <c r="T65" s="368">
        <v>1</v>
      </c>
      <c r="U65" s="369">
        <v>1</v>
      </c>
      <c r="V65" s="370">
        <v>49.5</v>
      </c>
      <c r="W65" s="371">
        <v>1515.06</v>
      </c>
      <c r="X65" s="372">
        <v>187747.19999999998</v>
      </c>
      <c r="Y65" s="373" t="s">
        <v>122</v>
      </c>
      <c r="Z65" s="374"/>
      <c r="AA65" s="375"/>
      <c r="AB65" s="364"/>
      <c r="AC65" s="135"/>
      <c r="AD65" s="376"/>
      <c r="AE65" s="377"/>
      <c r="AF65" s="378">
        <f t="shared" si="0"/>
        <v>49.5</v>
      </c>
      <c r="AG65" s="379">
        <f t="shared" si="1"/>
        <v>0</v>
      </c>
      <c r="AH65" s="380">
        <f t="shared" si="2"/>
        <v>0</v>
      </c>
      <c r="AI65" s="359"/>
      <c r="AJ65" s="381">
        <f t="shared" si="3"/>
        <v>0</v>
      </c>
      <c r="AK65" s="365"/>
      <c r="AL65" s="372">
        <f t="shared" si="4"/>
        <v>0</v>
      </c>
      <c r="AM65" s="382"/>
      <c r="AN65" s="383"/>
      <c r="AO65" s="382"/>
      <c r="AP65" s="383"/>
      <c r="AQ65" s="382"/>
      <c r="AR65" s="383"/>
      <c r="AS65" s="382"/>
      <c r="AT65" s="384"/>
      <c r="AU65" s="385">
        <f t="shared" si="5"/>
        <v>0</v>
      </c>
    </row>
    <row r="66" spans="2:47" ht="22.5" customHeight="1">
      <c r="B66" s="359">
        <v>39</v>
      </c>
      <c r="C66" s="360" t="s">
        <v>172</v>
      </c>
      <c r="D66" s="361"/>
      <c r="E66" s="362"/>
      <c r="F66" s="363"/>
      <c r="G66" s="340" t="s">
        <v>119</v>
      </c>
      <c r="H66" s="341">
        <v>1</v>
      </c>
      <c r="I66" s="364" t="s">
        <v>133</v>
      </c>
      <c r="J66" s="364">
        <v>0</v>
      </c>
      <c r="K66" s="364">
        <v>0</v>
      </c>
      <c r="L66" s="364" t="s">
        <v>121</v>
      </c>
      <c r="M66" s="364">
        <v>0</v>
      </c>
      <c r="N66" s="364">
        <v>0</v>
      </c>
      <c r="O66" s="365">
        <v>275</v>
      </c>
      <c r="P66" s="365">
        <v>1</v>
      </c>
      <c r="Q66" s="366">
        <v>1</v>
      </c>
      <c r="R66" s="367"/>
      <c r="S66" s="367"/>
      <c r="T66" s="368">
        <v>1</v>
      </c>
      <c r="U66" s="369">
        <v>1</v>
      </c>
      <c r="V66" s="370">
        <v>49.5</v>
      </c>
      <c r="W66" s="371">
        <v>1515.06</v>
      </c>
      <c r="X66" s="372">
        <v>187747.19999999998</v>
      </c>
      <c r="Y66" s="373" t="s">
        <v>122</v>
      </c>
      <c r="Z66" s="374"/>
      <c r="AA66" s="375"/>
      <c r="AB66" s="364"/>
      <c r="AC66" s="135"/>
      <c r="AD66" s="376"/>
      <c r="AE66" s="377"/>
      <c r="AF66" s="378">
        <f t="shared" si="0"/>
        <v>49.5</v>
      </c>
      <c r="AG66" s="379">
        <f t="shared" si="1"/>
        <v>0</v>
      </c>
      <c r="AH66" s="380">
        <f t="shared" si="2"/>
        <v>0</v>
      </c>
      <c r="AI66" s="359"/>
      <c r="AJ66" s="381">
        <f t="shared" si="3"/>
        <v>0</v>
      </c>
      <c r="AK66" s="365"/>
      <c r="AL66" s="372">
        <f t="shared" si="4"/>
        <v>0</v>
      </c>
      <c r="AM66" s="382"/>
      <c r="AN66" s="383"/>
      <c r="AO66" s="382"/>
      <c r="AP66" s="383"/>
      <c r="AQ66" s="382"/>
      <c r="AR66" s="383"/>
      <c r="AS66" s="382"/>
      <c r="AT66" s="384"/>
      <c r="AU66" s="385">
        <f t="shared" si="5"/>
        <v>0</v>
      </c>
    </row>
    <row r="67" spans="2:47" ht="22.5" customHeight="1">
      <c r="B67" s="359">
        <v>39</v>
      </c>
      <c r="C67" s="360" t="s">
        <v>172</v>
      </c>
      <c r="D67" s="361"/>
      <c r="E67" s="362"/>
      <c r="F67" s="363"/>
      <c r="G67" s="340" t="s">
        <v>119</v>
      </c>
      <c r="H67" s="341">
        <v>1</v>
      </c>
      <c r="I67" s="364" t="s">
        <v>133</v>
      </c>
      <c r="J67" s="364">
        <v>0</v>
      </c>
      <c r="K67" s="364">
        <v>0</v>
      </c>
      <c r="L67" s="364" t="s">
        <v>121</v>
      </c>
      <c r="M67" s="364">
        <v>0</v>
      </c>
      <c r="N67" s="364">
        <v>0</v>
      </c>
      <c r="O67" s="365">
        <v>275</v>
      </c>
      <c r="P67" s="365">
        <v>1</v>
      </c>
      <c r="Q67" s="366">
        <v>1</v>
      </c>
      <c r="R67" s="367"/>
      <c r="S67" s="367"/>
      <c r="T67" s="368">
        <v>1</v>
      </c>
      <c r="U67" s="369">
        <v>1</v>
      </c>
      <c r="V67" s="370">
        <v>49.5</v>
      </c>
      <c r="W67" s="371">
        <v>1515.06</v>
      </c>
      <c r="X67" s="372">
        <v>187747.19999999998</v>
      </c>
      <c r="Y67" s="373" t="s">
        <v>122</v>
      </c>
      <c r="Z67" s="374"/>
      <c r="AA67" s="375"/>
      <c r="AB67" s="364"/>
      <c r="AC67" s="135"/>
      <c r="AD67" s="376"/>
      <c r="AE67" s="377"/>
      <c r="AF67" s="378">
        <f t="shared" si="0"/>
        <v>49.5</v>
      </c>
      <c r="AG67" s="379">
        <f t="shared" si="1"/>
        <v>0</v>
      </c>
      <c r="AH67" s="380">
        <f t="shared" si="2"/>
        <v>0</v>
      </c>
      <c r="AI67" s="359"/>
      <c r="AJ67" s="381">
        <f t="shared" si="3"/>
        <v>0</v>
      </c>
      <c r="AK67" s="365"/>
      <c r="AL67" s="372">
        <f t="shared" si="4"/>
        <v>0</v>
      </c>
      <c r="AM67" s="382"/>
      <c r="AN67" s="383"/>
      <c r="AO67" s="382"/>
      <c r="AP67" s="383"/>
      <c r="AQ67" s="382"/>
      <c r="AR67" s="383"/>
      <c r="AS67" s="382"/>
      <c r="AT67" s="384"/>
      <c r="AU67" s="385">
        <f t="shared" si="5"/>
        <v>0</v>
      </c>
    </row>
    <row r="68" spans="2:47" ht="22.5" customHeight="1">
      <c r="B68" s="359">
        <v>39</v>
      </c>
      <c r="C68" s="360" t="s">
        <v>172</v>
      </c>
      <c r="D68" s="361"/>
      <c r="E68" s="362"/>
      <c r="F68" s="363"/>
      <c r="G68" s="340" t="s">
        <v>119</v>
      </c>
      <c r="H68" s="341">
        <v>1</v>
      </c>
      <c r="I68" s="364" t="s">
        <v>133</v>
      </c>
      <c r="J68" s="364">
        <v>0</v>
      </c>
      <c r="K68" s="364">
        <v>0</v>
      </c>
      <c r="L68" s="364" t="s">
        <v>121</v>
      </c>
      <c r="M68" s="364">
        <v>0</v>
      </c>
      <c r="N68" s="364">
        <v>0</v>
      </c>
      <c r="O68" s="365">
        <v>275</v>
      </c>
      <c r="P68" s="365">
        <v>1</v>
      </c>
      <c r="Q68" s="366">
        <v>1</v>
      </c>
      <c r="R68" s="367"/>
      <c r="S68" s="367"/>
      <c r="T68" s="368">
        <v>1</v>
      </c>
      <c r="U68" s="369">
        <v>1</v>
      </c>
      <c r="V68" s="370">
        <v>49.5</v>
      </c>
      <c r="W68" s="371">
        <v>1515.06</v>
      </c>
      <c r="X68" s="372">
        <v>187747.19999999998</v>
      </c>
      <c r="Y68" s="373" t="s">
        <v>122</v>
      </c>
      <c r="Z68" s="374"/>
      <c r="AA68" s="375"/>
      <c r="AB68" s="364"/>
      <c r="AC68" s="135"/>
      <c r="AD68" s="376"/>
      <c r="AE68" s="377"/>
      <c r="AF68" s="378">
        <f t="shared" si="0"/>
        <v>49.5</v>
      </c>
      <c r="AG68" s="379">
        <f t="shared" si="1"/>
        <v>0</v>
      </c>
      <c r="AH68" s="380">
        <f t="shared" si="2"/>
        <v>0</v>
      </c>
      <c r="AI68" s="359"/>
      <c r="AJ68" s="381">
        <f t="shared" si="3"/>
        <v>0</v>
      </c>
      <c r="AK68" s="365"/>
      <c r="AL68" s="372">
        <f t="shared" si="4"/>
        <v>0</v>
      </c>
      <c r="AM68" s="382"/>
      <c r="AN68" s="383"/>
      <c r="AO68" s="382"/>
      <c r="AP68" s="383"/>
      <c r="AQ68" s="382"/>
      <c r="AR68" s="383"/>
      <c r="AS68" s="382"/>
      <c r="AT68" s="384"/>
      <c r="AU68" s="385">
        <f t="shared" si="5"/>
        <v>0</v>
      </c>
    </row>
    <row r="69" spans="2:47" ht="22.5" customHeight="1">
      <c r="B69" s="359">
        <v>41</v>
      </c>
      <c r="C69" s="360" t="s">
        <v>173</v>
      </c>
      <c r="D69" s="361"/>
      <c r="E69" s="362"/>
      <c r="F69" s="363"/>
      <c r="G69" s="340" t="s">
        <v>119</v>
      </c>
      <c r="H69" s="341">
        <v>1</v>
      </c>
      <c r="I69" s="364" t="s">
        <v>133</v>
      </c>
      <c r="J69" s="364">
        <v>0</v>
      </c>
      <c r="K69" s="364">
        <v>0</v>
      </c>
      <c r="L69" s="364" t="s">
        <v>121</v>
      </c>
      <c r="M69" s="364" t="s">
        <v>174</v>
      </c>
      <c r="N69" s="364">
        <v>0</v>
      </c>
      <c r="O69" s="365">
        <v>275</v>
      </c>
      <c r="P69" s="365">
        <v>1</v>
      </c>
      <c r="Q69" s="366">
        <v>1</v>
      </c>
      <c r="R69" s="367"/>
      <c r="S69" s="367"/>
      <c r="T69" s="368">
        <v>1</v>
      </c>
      <c r="U69" s="369">
        <v>1</v>
      </c>
      <c r="V69" s="370">
        <v>49.5</v>
      </c>
      <c r="W69" s="371">
        <v>1515.06</v>
      </c>
      <c r="X69" s="372">
        <v>187747.19999999998</v>
      </c>
      <c r="Y69" s="373" t="s">
        <v>122</v>
      </c>
      <c r="Z69" s="374"/>
      <c r="AA69" s="375"/>
      <c r="AB69" s="364"/>
      <c r="AC69" s="135"/>
      <c r="AD69" s="376"/>
      <c r="AE69" s="377"/>
      <c r="AF69" s="378">
        <f t="shared" si="0"/>
        <v>49.5</v>
      </c>
      <c r="AG69" s="379">
        <f t="shared" si="1"/>
        <v>0</v>
      </c>
      <c r="AH69" s="380">
        <f t="shared" si="2"/>
        <v>0</v>
      </c>
      <c r="AI69" s="359"/>
      <c r="AJ69" s="381">
        <f t="shared" si="3"/>
        <v>0</v>
      </c>
      <c r="AK69" s="365"/>
      <c r="AL69" s="372">
        <f t="shared" si="4"/>
        <v>0</v>
      </c>
      <c r="AM69" s="382"/>
      <c r="AN69" s="383"/>
      <c r="AO69" s="382"/>
      <c r="AP69" s="383"/>
      <c r="AQ69" s="382"/>
      <c r="AR69" s="383"/>
      <c r="AS69" s="382"/>
      <c r="AT69" s="384"/>
      <c r="AU69" s="385">
        <f t="shared" si="5"/>
        <v>0</v>
      </c>
    </row>
    <row r="70" spans="2:47" ht="22.5" customHeight="1">
      <c r="B70" s="359">
        <v>42</v>
      </c>
      <c r="C70" s="360" t="s">
        <v>175</v>
      </c>
      <c r="D70" s="361"/>
      <c r="E70" s="362"/>
      <c r="F70" s="363"/>
      <c r="G70" s="340" t="s">
        <v>119</v>
      </c>
      <c r="H70" s="341">
        <v>1</v>
      </c>
      <c r="I70" s="364" t="s">
        <v>133</v>
      </c>
      <c r="J70" s="364">
        <v>0</v>
      </c>
      <c r="K70" s="364">
        <v>0</v>
      </c>
      <c r="L70" s="364" t="s">
        <v>121</v>
      </c>
      <c r="M70" s="364">
        <v>0</v>
      </c>
      <c r="N70" s="364">
        <v>0</v>
      </c>
      <c r="O70" s="365">
        <v>275</v>
      </c>
      <c r="P70" s="365">
        <v>1</v>
      </c>
      <c r="Q70" s="366">
        <v>1</v>
      </c>
      <c r="R70" s="367"/>
      <c r="S70" s="367"/>
      <c r="T70" s="368">
        <v>1</v>
      </c>
      <c r="U70" s="369">
        <v>1</v>
      </c>
      <c r="V70" s="370">
        <v>49.5</v>
      </c>
      <c r="W70" s="371">
        <v>1515.06</v>
      </c>
      <c r="X70" s="372">
        <v>187747.19999999998</v>
      </c>
      <c r="Y70" s="373" t="s">
        <v>122</v>
      </c>
      <c r="Z70" s="374"/>
      <c r="AA70" s="375"/>
      <c r="AB70" s="364"/>
      <c r="AC70" s="135"/>
      <c r="AD70" s="376"/>
      <c r="AE70" s="377"/>
      <c r="AF70" s="378">
        <f t="shared" si="0"/>
        <v>49.5</v>
      </c>
      <c r="AG70" s="379">
        <f t="shared" si="1"/>
        <v>0</v>
      </c>
      <c r="AH70" s="380">
        <f t="shared" si="2"/>
        <v>0</v>
      </c>
      <c r="AI70" s="359"/>
      <c r="AJ70" s="381">
        <f t="shared" si="3"/>
        <v>0</v>
      </c>
      <c r="AK70" s="365"/>
      <c r="AL70" s="372">
        <f t="shared" si="4"/>
        <v>0</v>
      </c>
      <c r="AM70" s="382"/>
      <c r="AN70" s="383"/>
      <c r="AO70" s="382"/>
      <c r="AP70" s="383"/>
      <c r="AQ70" s="382"/>
      <c r="AR70" s="383"/>
      <c r="AS70" s="382"/>
      <c r="AT70" s="384"/>
      <c r="AU70" s="385">
        <f t="shared" si="5"/>
        <v>0</v>
      </c>
    </row>
    <row r="71" spans="2:47" ht="22.5" customHeight="1">
      <c r="B71" s="359">
        <v>42</v>
      </c>
      <c r="C71" s="360" t="s">
        <v>175</v>
      </c>
      <c r="D71" s="361" t="s">
        <v>123</v>
      </c>
      <c r="E71" s="362"/>
      <c r="F71" s="363"/>
      <c r="G71" s="340" t="s">
        <v>124</v>
      </c>
      <c r="H71" s="341">
        <v>1</v>
      </c>
      <c r="I71" s="364" t="s">
        <v>73</v>
      </c>
      <c r="J71" s="364">
        <v>0</v>
      </c>
      <c r="K71" s="364">
        <v>0</v>
      </c>
      <c r="L71" s="364">
        <v>0</v>
      </c>
      <c r="M71" s="364">
        <v>0</v>
      </c>
      <c r="N71" s="364">
        <v>0</v>
      </c>
      <c r="O71" s="365" t="s">
        <v>51</v>
      </c>
      <c r="P71" s="365">
        <v>1</v>
      </c>
      <c r="Q71" s="366">
        <v>1</v>
      </c>
      <c r="R71" s="367"/>
      <c r="S71" s="367"/>
      <c r="T71" s="368">
        <v>1</v>
      </c>
      <c r="U71" s="369" t="s">
        <v>98</v>
      </c>
      <c r="V71" s="370"/>
      <c r="W71" s="371" t="s">
        <v>98</v>
      </c>
      <c r="X71" s="372" t="s">
        <v>98</v>
      </c>
      <c r="Y71" s="373" t="s">
        <v>125</v>
      </c>
      <c r="Z71" s="374"/>
      <c r="AA71" s="375"/>
      <c r="AB71" s="364"/>
      <c r="AC71" s="135"/>
      <c r="AD71" s="376"/>
      <c r="AE71" s="377"/>
      <c r="AF71" s="378"/>
      <c r="AG71" s="379"/>
      <c r="AH71" s="380"/>
      <c r="AI71" s="359"/>
      <c r="AJ71" s="381"/>
      <c r="AK71" s="365"/>
      <c r="AL71" s="372"/>
      <c r="AM71" s="382"/>
      <c r="AN71" s="383"/>
      <c r="AO71" s="382"/>
      <c r="AP71" s="383"/>
      <c r="AQ71" s="382"/>
      <c r="AR71" s="383"/>
      <c r="AS71" s="382"/>
      <c r="AT71" s="384"/>
      <c r="AU71" s="385"/>
    </row>
    <row r="72" spans="2:47" ht="22.5" customHeight="1">
      <c r="B72" s="359">
        <v>43</v>
      </c>
      <c r="C72" s="360" t="s">
        <v>176</v>
      </c>
      <c r="D72" s="361"/>
      <c r="E72" s="362"/>
      <c r="F72" s="363"/>
      <c r="G72" s="340" t="s">
        <v>119</v>
      </c>
      <c r="H72" s="341">
        <v>1</v>
      </c>
      <c r="I72" s="364" t="s">
        <v>133</v>
      </c>
      <c r="J72" s="364">
        <v>0</v>
      </c>
      <c r="K72" s="364">
        <v>0</v>
      </c>
      <c r="L72" s="364" t="s">
        <v>144</v>
      </c>
      <c r="M72" s="364">
        <v>0</v>
      </c>
      <c r="N72" s="364">
        <v>0</v>
      </c>
      <c r="O72" s="365">
        <v>275</v>
      </c>
      <c r="P72" s="365">
        <v>1</v>
      </c>
      <c r="Q72" s="366">
        <v>1</v>
      </c>
      <c r="R72" s="367"/>
      <c r="S72" s="367"/>
      <c r="T72" s="368">
        <v>1</v>
      </c>
      <c r="U72" s="369">
        <v>1</v>
      </c>
      <c r="V72" s="370">
        <v>49.5</v>
      </c>
      <c r="W72" s="371">
        <v>1515.06</v>
      </c>
      <c r="X72" s="372">
        <v>187747.19999999998</v>
      </c>
      <c r="Y72" s="373" t="s">
        <v>122</v>
      </c>
      <c r="Z72" s="374"/>
      <c r="AA72" s="375"/>
      <c r="AB72" s="364"/>
      <c r="AC72" s="135"/>
      <c r="AD72" s="376"/>
      <c r="AE72" s="377"/>
      <c r="AF72" s="378">
        <f t="shared" si="0"/>
        <v>49.5</v>
      </c>
      <c r="AG72" s="379">
        <f t="shared" si="1"/>
        <v>0</v>
      </c>
      <c r="AH72" s="380">
        <f t="shared" si="2"/>
        <v>0</v>
      </c>
      <c r="AI72" s="359"/>
      <c r="AJ72" s="381">
        <f t="shared" si="3"/>
        <v>0</v>
      </c>
      <c r="AK72" s="365"/>
      <c r="AL72" s="372">
        <f t="shared" si="4"/>
        <v>0</v>
      </c>
      <c r="AM72" s="382"/>
      <c r="AN72" s="383"/>
      <c r="AO72" s="382"/>
      <c r="AP72" s="383"/>
      <c r="AQ72" s="382"/>
      <c r="AR72" s="383"/>
      <c r="AS72" s="382"/>
      <c r="AT72" s="384"/>
      <c r="AU72" s="385">
        <f t="shared" si="5"/>
        <v>0</v>
      </c>
    </row>
    <row r="73" spans="2:47" ht="22.5" customHeight="1">
      <c r="B73" s="359">
        <v>43</v>
      </c>
      <c r="C73" s="360" t="s">
        <v>176</v>
      </c>
      <c r="D73" s="361"/>
      <c r="E73" s="362"/>
      <c r="F73" s="363"/>
      <c r="G73" s="340" t="s">
        <v>119</v>
      </c>
      <c r="H73" s="341">
        <v>1</v>
      </c>
      <c r="I73" s="364" t="s">
        <v>133</v>
      </c>
      <c r="J73" s="364">
        <v>0</v>
      </c>
      <c r="K73" s="364">
        <v>0</v>
      </c>
      <c r="L73" s="364" t="s">
        <v>121</v>
      </c>
      <c r="M73" s="364">
        <v>0</v>
      </c>
      <c r="N73" s="364">
        <v>0</v>
      </c>
      <c r="O73" s="365">
        <v>275</v>
      </c>
      <c r="P73" s="365">
        <v>1</v>
      </c>
      <c r="Q73" s="366">
        <v>1</v>
      </c>
      <c r="R73" s="367"/>
      <c r="S73" s="367"/>
      <c r="T73" s="368">
        <v>1</v>
      </c>
      <c r="U73" s="369">
        <v>1</v>
      </c>
      <c r="V73" s="370">
        <v>49.5</v>
      </c>
      <c r="W73" s="371">
        <v>1515.06</v>
      </c>
      <c r="X73" s="372">
        <v>187747.19999999998</v>
      </c>
      <c r="Y73" s="373" t="s">
        <v>122</v>
      </c>
      <c r="Z73" s="374"/>
      <c r="AA73" s="375"/>
      <c r="AB73" s="364"/>
      <c r="AC73" s="135"/>
      <c r="AD73" s="376"/>
      <c r="AE73" s="377"/>
      <c r="AF73" s="378">
        <f t="shared" si="0"/>
        <v>49.5</v>
      </c>
      <c r="AG73" s="379">
        <f t="shared" si="1"/>
        <v>0</v>
      </c>
      <c r="AH73" s="380">
        <f t="shared" si="2"/>
        <v>0</v>
      </c>
      <c r="AI73" s="359"/>
      <c r="AJ73" s="381">
        <f t="shared" si="3"/>
        <v>0</v>
      </c>
      <c r="AK73" s="365"/>
      <c r="AL73" s="372">
        <f t="shared" si="4"/>
        <v>0</v>
      </c>
      <c r="AM73" s="382"/>
      <c r="AN73" s="383"/>
      <c r="AO73" s="382"/>
      <c r="AP73" s="383"/>
      <c r="AQ73" s="382"/>
      <c r="AR73" s="383"/>
      <c r="AS73" s="382"/>
      <c r="AT73" s="384"/>
      <c r="AU73" s="385">
        <f t="shared" si="5"/>
        <v>0</v>
      </c>
    </row>
    <row r="74" spans="2:47" ht="22.5" customHeight="1">
      <c r="B74" s="359">
        <v>44</v>
      </c>
      <c r="C74" s="360" t="s">
        <v>177</v>
      </c>
      <c r="D74" s="361"/>
      <c r="E74" s="362"/>
      <c r="F74" s="363"/>
      <c r="G74" s="340" t="s">
        <v>119</v>
      </c>
      <c r="H74" s="341">
        <v>1</v>
      </c>
      <c r="I74" s="364" t="s">
        <v>133</v>
      </c>
      <c r="J74" s="364">
        <v>0</v>
      </c>
      <c r="K74" s="364">
        <v>0</v>
      </c>
      <c r="L74" s="364" t="s">
        <v>128</v>
      </c>
      <c r="M74" s="364">
        <v>0</v>
      </c>
      <c r="N74" s="364">
        <v>0</v>
      </c>
      <c r="O74" s="365">
        <v>275</v>
      </c>
      <c r="P74" s="365">
        <v>1</v>
      </c>
      <c r="Q74" s="366">
        <v>1</v>
      </c>
      <c r="R74" s="367"/>
      <c r="S74" s="367"/>
      <c r="T74" s="368">
        <v>1</v>
      </c>
      <c r="U74" s="369">
        <v>1</v>
      </c>
      <c r="V74" s="370">
        <v>49.5</v>
      </c>
      <c r="W74" s="371">
        <v>1515.06</v>
      </c>
      <c r="X74" s="372">
        <v>187747.19999999998</v>
      </c>
      <c r="Y74" s="373" t="s">
        <v>122</v>
      </c>
      <c r="Z74" s="374"/>
      <c r="AA74" s="375"/>
      <c r="AB74" s="364"/>
      <c r="AC74" s="135"/>
      <c r="AD74" s="376"/>
      <c r="AE74" s="377"/>
      <c r="AF74" s="378">
        <f t="shared" ref="AF74:AF137" si="6">V74</f>
        <v>49.5</v>
      </c>
      <c r="AG74" s="379">
        <f t="shared" ref="AG74:AG137" si="7">IF(AD74="",0,IF(AD74&lt;=10,90.1,IF(AD74&lt;=20,136.2,IF(AD74&lt;=40,228.4,IF(AD74&lt;=60,320.61,IF(AD74&lt;=100,505.02,IF(AD74&lt;=200,505.02*2,IF(AD74&lt;=300,505.02*3,IF(AD74&lt;=400,505.02*4,IF(AD74&lt;=500,505.02*5))))))))))</f>
        <v>0</v>
      </c>
      <c r="AH74" s="380">
        <f t="shared" ref="AH74:AH137" si="8">(AF74+AG74)*AE74*12*10</f>
        <v>0</v>
      </c>
      <c r="AI74" s="359"/>
      <c r="AJ74" s="381">
        <f t="shared" ref="AJ74:AJ137" si="9">AE74*AI74</f>
        <v>0</v>
      </c>
      <c r="AK74" s="365"/>
      <c r="AL74" s="372">
        <f t="shared" ref="AL74:AL137" si="10">AE74*AK74</f>
        <v>0</v>
      </c>
      <c r="AM74" s="382"/>
      <c r="AN74" s="383"/>
      <c r="AO74" s="382"/>
      <c r="AP74" s="383"/>
      <c r="AQ74" s="382"/>
      <c r="AR74" s="383"/>
      <c r="AS74" s="382"/>
      <c r="AT74" s="384"/>
      <c r="AU74" s="385">
        <f t="shared" ref="AU74:AU137" si="11">AJ74+AL74+AM74+AO74+AQ74+AS74</f>
        <v>0</v>
      </c>
    </row>
    <row r="75" spans="2:47" ht="22.5" customHeight="1">
      <c r="B75" s="359">
        <v>47</v>
      </c>
      <c r="C75" s="360" t="s">
        <v>178</v>
      </c>
      <c r="D75" s="361"/>
      <c r="E75" s="362"/>
      <c r="F75" s="363"/>
      <c r="G75" s="340" t="s">
        <v>119</v>
      </c>
      <c r="H75" s="341">
        <v>1</v>
      </c>
      <c r="I75" s="364" t="s">
        <v>133</v>
      </c>
      <c r="J75" s="364">
        <v>0</v>
      </c>
      <c r="K75" s="364">
        <v>0</v>
      </c>
      <c r="L75" s="364" t="s">
        <v>144</v>
      </c>
      <c r="M75" s="364">
        <v>0</v>
      </c>
      <c r="N75" s="364">
        <v>0</v>
      </c>
      <c r="O75" s="365">
        <v>275</v>
      </c>
      <c r="P75" s="365">
        <v>1</v>
      </c>
      <c r="Q75" s="366">
        <v>1</v>
      </c>
      <c r="R75" s="367"/>
      <c r="S75" s="367"/>
      <c r="T75" s="368">
        <v>1</v>
      </c>
      <c r="U75" s="369">
        <v>1</v>
      </c>
      <c r="V75" s="370">
        <v>49.5</v>
      </c>
      <c r="W75" s="371">
        <v>1515.06</v>
      </c>
      <c r="X75" s="372">
        <v>187747.19999999998</v>
      </c>
      <c r="Y75" s="373" t="s">
        <v>122</v>
      </c>
      <c r="Z75" s="374"/>
      <c r="AA75" s="375"/>
      <c r="AB75" s="364"/>
      <c r="AC75" s="135"/>
      <c r="AD75" s="376"/>
      <c r="AE75" s="377"/>
      <c r="AF75" s="378">
        <f t="shared" si="6"/>
        <v>49.5</v>
      </c>
      <c r="AG75" s="379">
        <f t="shared" si="7"/>
        <v>0</v>
      </c>
      <c r="AH75" s="380">
        <f t="shared" si="8"/>
        <v>0</v>
      </c>
      <c r="AI75" s="359"/>
      <c r="AJ75" s="381">
        <f t="shared" si="9"/>
        <v>0</v>
      </c>
      <c r="AK75" s="365"/>
      <c r="AL75" s="372">
        <f t="shared" si="10"/>
        <v>0</v>
      </c>
      <c r="AM75" s="382"/>
      <c r="AN75" s="383"/>
      <c r="AO75" s="382"/>
      <c r="AP75" s="383"/>
      <c r="AQ75" s="382"/>
      <c r="AR75" s="383"/>
      <c r="AS75" s="382"/>
      <c r="AT75" s="384"/>
      <c r="AU75" s="385">
        <f t="shared" si="11"/>
        <v>0</v>
      </c>
    </row>
    <row r="76" spans="2:47" ht="22.5" customHeight="1">
      <c r="B76" s="359">
        <v>47</v>
      </c>
      <c r="C76" s="360" t="s">
        <v>178</v>
      </c>
      <c r="D76" s="361"/>
      <c r="E76" s="362"/>
      <c r="F76" s="363"/>
      <c r="G76" s="340" t="s">
        <v>119</v>
      </c>
      <c r="H76" s="341">
        <v>1</v>
      </c>
      <c r="I76" s="364" t="s">
        <v>133</v>
      </c>
      <c r="J76" s="364">
        <v>0</v>
      </c>
      <c r="K76" s="364">
        <v>0</v>
      </c>
      <c r="L76" s="364" t="s">
        <v>144</v>
      </c>
      <c r="M76" s="364">
        <v>0</v>
      </c>
      <c r="N76" s="364">
        <v>0</v>
      </c>
      <c r="O76" s="365">
        <v>275</v>
      </c>
      <c r="P76" s="365">
        <v>1</v>
      </c>
      <c r="Q76" s="366">
        <v>1</v>
      </c>
      <c r="R76" s="367"/>
      <c r="S76" s="367"/>
      <c r="T76" s="368">
        <v>1</v>
      </c>
      <c r="U76" s="369">
        <v>1</v>
      </c>
      <c r="V76" s="370">
        <v>49.5</v>
      </c>
      <c r="W76" s="371">
        <v>1515.06</v>
      </c>
      <c r="X76" s="372">
        <v>187747.19999999998</v>
      </c>
      <c r="Y76" s="373" t="s">
        <v>122</v>
      </c>
      <c r="Z76" s="374"/>
      <c r="AA76" s="375"/>
      <c r="AB76" s="364"/>
      <c r="AC76" s="135"/>
      <c r="AD76" s="376"/>
      <c r="AE76" s="377"/>
      <c r="AF76" s="378">
        <f t="shared" si="6"/>
        <v>49.5</v>
      </c>
      <c r="AG76" s="379">
        <f t="shared" si="7"/>
        <v>0</v>
      </c>
      <c r="AH76" s="380">
        <f t="shared" si="8"/>
        <v>0</v>
      </c>
      <c r="AI76" s="359"/>
      <c r="AJ76" s="381">
        <f t="shared" si="9"/>
        <v>0</v>
      </c>
      <c r="AK76" s="365"/>
      <c r="AL76" s="372">
        <f t="shared" si="10"/>
        <v>0</v>
      </c>
      <c r="AM76" s="382"/>
      <c r="AN76" s="383"/>
      <c r="AO76" s="382"/>
      <c r="AP76" s="383"/>
      <c r="AQ76" s="382"/>
      <c r="AR76" s="383"/>
      <c r="AS76" s="382"/>
      <c r="AT76" s="384"/>
      <c r="AU76" s="385">
        <f t="shared" si="11"/>
        <v>0</v>
      </c>
    </row>
    <row r="77" spans="2:47" ht="22.5" customHeight="1">
      <c r="B77" s="359">
        <v>48</v>
      </c>
      <c r="C77" s="360" t="s">
        <v>179</v>
      </c>
      <c r="D77" s="361"/>
      <c r="E77" s="362"/>
      <c r="F77" s="363"/>
      <c r="G77" s="340" t="s">
        <v>119</v>
      </c>
      <c r="H77" s="341">
        <v>1</v>
      </c>
      <c r="I77" s="364" t="s">
        <v>133</v>
      </c>
      <c r="J77" s="364">
        <v>0</v>
      </c>
      <c r="K77" s="364">
        <v>0</v>
      </c>
      <c r="L77" s="364" t="s">
        <v>121</v>
      </c>
      <c r="M77" s="364">
        <v>0</v>
      </c>
      <c r="N77" s="364">
        <v>0</v>
      </c>
      <c r="O77" s="365">
        <v>275</v>
      </c>
      <c r="P77" s="365">
        <v>1</v>
      </c>
      <c r="Q77" s="366">
        <v>1</v>
      </c>
      <c r="R77" s="367"/>
      <c r="S77" s="367"/>
      <c r="T77" s="368">
        <v>1</v>
      </c>
      <c r="U77" s="369">
        <v>1</v>
      </c>
      <c r="V77" s="370">
        <v>49.5</v>
      </c>
      <c r="W77" s="371">
        <v>1515.06</v>
      </c>
      <c r="X77" s="372">
        <v>187747.19999999998</v>
      </c>
      <c r="Y77" s="387" t="s">
        <v>122</v>
      </c>
      <c r="Z77" s="374"/>
      <c r="AA77" s="375"/>
      <c r="AB77" s="364"/>
      <c r="AC77" s="135"/>
      <c r="AD77" s="376"/>
      <c r="AE77" s="377"/>
      <c r="AF77" s="378">
        <f t="shared" si="6"/>
        <v>49.5</v>
      </c>
      <c r="AG77" s="379">
        <f t="shared" si="7"/>
        <v>0</v>
      </c>
      <c r="AH77" s="380">
        <f t="shared" si="8"/>
        <v>0</v>
      </c>
      <c r="AI77" s="359"/>
      <c r="AJ77" s="381">
        <f t="shared" si="9"/>
        <v>0</v>
      </c>
      <c r="AK77" s="365"/>
      <c r="AL77" s="372">
        <f t="shared" si="10"/>
        <v>0</v>
      </c>
      <c r="AM77" s="382"/>
      <c r="AN77" s="383"/>
      <c r="AO77" s="382"/>
      <c r="AP77" s="383"/>
      <c r="AQ77" s="382"/>
      <c r="AR77" s="383"/>
      <c r="AS77" s="382"/>
      <c r="AT77" s="384"/>
      <c r="AU77" s="385">
        <f t="shared" si="11"/>
        <v>0</v>
      </c>
    </row>
    <row r="78" spans="2:47" ht="22.5" customHeight="1">
      <c r="B78" s="359">
        <v>49</v>
      </c>
      <c r="C78" s="360" t="s">
        <v>180</v>
      </c>
      <c r="D78" s="361"/>
      <c r="E78" s="362"/>
      <c r="F78" s="363"/>
      <c r="G78" s="340" t="s">
        <v>119</v>
      </c>
      <c r="H78" s="341">
        <v>1</v>
      </c>
      <c r="I78" s="364" t="s">
        <v>133</v>
      </c>
      <c r="J78" s="364">
        <v>0</v>
      </c>
      <c r="K78" s="364">
        <v>0</v>
      </c>
      <c r="L78" s="364" t="s">
        <v>128</v>
      </c>
      <c r="M78" s="364">
        <v>0</v>
      </c>
      <c r="N78" s="364">
        <v>0</v>
      </c>
      <c r="O78" s="365">
        <v>275</v>
      </c>
      <c r="P78" s="365">
        <v>1</v>
      </c>
      <c r="Q78" s="366">
        <v>1</v>
      </c>
      <c r="R78" s="367"/>
      <c r="S78" s="367"/>
      <c r="T78" s="368">
        <v>1</v>
      </c>
      <c r="U78" s="369">
        <v>1</v>
      </c>
      <c r="V78" s="370">
        <v>49.5</v>
      </c>
      <c r="W78" s="371">
        <v>1515.06</v>
      </c>
      <c r="X78" s="372">
        <v>187747.19999999998</v>
      </c>
      <c r="Y78" s="373" t="s">
        <v>122</v>
      </c>
      <c r="Z78" s="374"/>
      <c r="AA78" s="375"/>
      <c r="AB78" s="364"/>
      <c r="AC78" s="135"/>
      <c r="AD78" s="376"/>
      <c r="AE78" s="377"/>
      <c r="AF78" s="378">
        <f t="shared" si="6"/>
        <v>49.5</v>
      </c>
      <c r="AG78" s="379">
        <f t="shared" si="7"/>
        <v>0</v>
      </c>
      <c r="AH78" s="380">
        <f t="shared" si="8"/>
        <v>0</v>
      </c>
      <c r="AI78" s="359"/>
      <c r="AJ78" s="381">
        <f t="shared" si="9"/>
        <v>0</v>
      </c>
      <c r="AK78" s="365"/>
      <c r="AL78" s="372">
        <f t="shared" si="10"/>
        <v>0</v>
      </c>
      <c r="AM78" s="382"/>
      <c r="AN78" s="383"/>
      <c r="AO78" s="382"/>
      <c r="AP78" s="383"/>
      <c r="AQ78" s="382"/>
      <c r="AR78" s="383"/>
      <c r="AS78" s="382"/>
      <c r="AT78" s="384"/>
      <c r="AU78" s="385">
        <f t="shared" si="11"/>
        <v>0</v>
      </c>
    </row>
    <row r="79" spans="2:47" ht="22.5" customHeight="1">
      <c r="B79" s="359">
        <v>52</v>
      </c>
      <c r="C79" s="360" t="s">
        <v>181</v>
      </c>
      <c r="D79" s="361"/>
      <c r="E79" s="362"/>
      <c r="F79" s="363"/>
      <c r="G79" s="340" t="s">
        <v>119</v>
      </c>
      <c r="H79" s="341">
        <v>1</v>
      </c>
      <c r="I79" s="364" t="s">
        <v>133</v>
      </c>
      <c r="J79" s="364">
        <v>0</v>
      </c>
      <c r="K79" s="364">
        <v>0</v>
      </c>
      <c r="L79" s="364" t="s">
        <v>128</v>
      </c>
      <c r="M79" s="364">
        <v>0</v>
      </c>
      <c r="N79" s="364">
        <v>0</v>
      </c>
      <c r="O79" s="365">
        <v>275</v>
      </c>
      <c r="P79" s="365">
        <v>1</v>
      </c>
      <c r="Q79" s="366">
        <v>1</v>
      </c>
      <c r="R79" s="367"/>
      <c r="S79" s="367"/>
      <c r="T79" s="368">
        <v>1</v>
      </c>
      <c r="U79" s="369">
        <v>1</v>
      </c>
      <c r="V79" s="370">
        <v>49.5</v>
      </c>
      <c r="W79" s="371">
        <v>1515.06</v>
      </c>
      <c r="X79" s="372">
        <v>187747.19999999998</v>
      </c>
      <c r="Y79" s="373" t="s">
        <v>122</v>
      </c>
      <c r="Z79" s="374"/>
      <c r="AA79" s="375"/>
      <c r="AB79" s="364"/>
      <c r="AC79" s="135"/>
      <c r="AD79" s="376"/>
      <c r="AE79" s="377"/>
      <c r="AF79" s="378">
        <f t="shared" si="6"/>
        <v>49.5</v>
      </c>
      <c r="AG79" s="379">
        <f t="shared" si="7"/>
        <v>0</v>
      </c>
      <c r="AH79" s="380">
        <f t="shared" si="8"/>
        <v>0</v>
      </c>
      <c r="AI79" s="359"/>
      <c r="AJ79" s="381">
        <f t="shared" si="9"/>
        <v>0</v>
      </c>
      <c r="AK79" s="365"/>
      <c r="AL79" s="372">
        <f t="shared" si="10"/>
        <v>0</v>
      </c>
      <c r="AM79" s="382"/>
      <c r="AN79" s="383"/>
      <c r="AO79" s="382"/>
      <c r="AP79" s="383"/>
      <c r="AQ79" s="382"/>
      <c r="AR79" s="383"/>
      <c r="AS79" s="382"/>
      <c r="AT79" s="384"/>
      <c r="AU79" s="385">
        <f t="shared" si="11"/>
        <v>0</v>
      </c>
    </row>
    <row r="80" spans="2:47" ht="22.5" customHeight="1">
      <c r="B80" s="359">
        <v>53</v>
      </c>
      <c r="C80" s="360" t="s">
        <v>182</v>
      </c>
      <c r="D80" s="361"/>
      <c r="E80" s="362"/>
      <c r="F80" s="363"/>
      <c r="G80" s="340" t="s">
        <v>119</v>
      </c>
      <c r="H80" s="341">
        <v>1</v>
      </c>
      <c r="I80" s="364" t="s">
        <v>133</v>
      </c>
      <c r="J80" s="364">
        <v>0</v>
      </c>
      <c r="K80" s="364">
        <v>0</v>
      </c>
      <c r="L80" s="364" t="s">
        <v>121</v>
      </c>
      <c r="M80" s="364">
        <v>0</v>
      </c>
      <c r="N80" s="364">
        <v>0</v>
      </c>
      <c r="O80" s="365">
        <v>275</v>
      </c>
      <c r="P80" s="365">
        <v>1</v>
      </c>
      <c r="Q80" s="366">
        <v>1</v>
      </c>
      <c r="R80" s="367"/>
      <c r="S80" s="367"/>
      <c r="T80" s="368">
        <v>1</v>
      </c>
      <c r="U80" s="369">
        <v>1</v>
      </c>
      <c r="V80" s="370">
        <v>49.5</v>
      </c>
      <c r="W80" s="371">
        <v>1515.06</v>
      </c>
      <c r="X80" s="372">
        <v>187747.19999999998</v>
      </c>
      <c r="Y80" s="373" t="s">
        <v>122</v>
      </c>
      <c r="Z80" s="374"/>
      <c r="AA80" s="375"/>
      <c r="AB80" s="364"/>
      <c r="AC80" s="135"/>
      <c r="AD80" s="376"/>
      <c r="AE80" s="377"/>
      <c r="AF80" s="378">
        <f t="shared" si="6"/>
        <v>49.5</v>
      </c>
      <c r="AG80" s="379">
        <f t="shared" si="7"/>
        <v>0</v>
      </c>
      <c r="AH80" s="380">
        <f t="shared" si="8"/>
        <v>0</v>
      </c>
      <c r="AI80" s="359"/>
      <c r="AJ80" s="381">
        <f t="shared" si="9"/>
        <v>0</v>
      </c>
      <c r="AK80" s="365"/>
      <c r="AL80" s="372">
        <f t="shared" si="10"/>
        <v>0</v>
      </c>
      <c r="AM80" s="382"/>
      <c r="AN80" s="383"/>
      <c r="AO80" s="382"/>
      <c r="AP80" s="383"/>
      <c r="AQ80" s="382"/>
      <c r="AR80" s="383"/>
      <c r="AS80" s="382"/>
      <c r="AT80" s="384"/>
      <c r="AU80" s="385">
        <f t="shared" si="11"/>
        <v>0</v>
      </c>
    </row>
    <row r="81" spans="2:47" ht="22.5" customHeight="1">
      <c r="B81" s="359">
        <v>53</v>
      </c>
      <c r="C81" s="360" t="s">
        <v>182</v>
      </c>
      <c r="D81" s="361"/>
      <c r="E81" s="362"/>
      <c r="F81" s="363"/>
      <c r="G81" s="340" t="s">
        <v>119</v>
      </c>
      <c r="H81" s="341">
        <v>1</v>
      </c>
      <c r="I81" s="364" t="s">
        <v>133</v>
      </c>
      <c r="J81" s="364">
        <v>0</v>
      </c>
      <c r="K81" s="364">
        <v>0</v>
      </c>
      <c r="L81" s="364" t="s">
        <v>121</v>
      </c>
      <c r="M81" s="364">
        <v>0</v>
      </c>
      <c r="N81" s="364">
        <v>0</v>
      </c>
      <c r="O81" s="365">
        <v>275</v>
      </c>
      <c r="P81" s="365">
        <v>1</v>
      </c>
      <c r="Q81" s="366">
        <v>1</v>
      </c>
      <c r="R81" s="367"/>
      <c r="S81" s="367"/>
      <c r="T81" s="368">
        <v>1</v>
      </c>
      <c r="U81" s="369">
        <v>1</v>
      </c>
      <c r="V81" s="370">
        <v>49.5</v>
      </c>
      <c r="W81" s="371">
        <v>1515.06</v>
      </c>
      <c r="X81" s="372">
        <v>187747.19999999998</v>
      </c>
      <c r="Y81" s="373" t="s">
        <v>122</v>
      </c>
      <c r="Z81" s="374"/>
      <c r="AA81" s="375"/>
      <c r="AB81" s="364"/>
      <c r="AC81" s="135"/>
      <c r="AD81" s="376"/>
      <c r="AE81" s="377"/>
      <c r="AF81" s="378">
        <f t="shared" si="6"/>
        <v>49.5</v>
      </c>
      <c r="AG81" s="379">
        <f t="shared" si="7"/>
        <v>0</v>
      </c>
      <c r="AH81" s="380">
        <f t="shared" si="8"/>
        <v>0</v>
      </c>
      <c r="AI81" s="359"/>
      <c r="AJ81" s="381">
        <f t="shared" si="9"/>
        <v>0</v>
      </c>
      <c r="AK81" s="365"/>
      <c r="AL81" s="372">
        <f t="shared" si="10"/>
        <v>0</v>
      </c>
      <c r="AM81" s="382"/>
      <c r="AN81" s="383"/>
      <c r="AO81" s="382"/>
      <c r="AP81" s="383"/>
      <c r="AQ81" s="382"/>
      <c r="AR81" s="383"/>
      <c r="AS81" s="382"/>
      <c r="AT81" s="384"/>
      <c r="AU81" s="385">
        <f t="shared" si="11"/>
        <v>0</v>
      </c>
    </row>
    <row r="82" spans="2:47" ht="22.5" customHeight="1">
      <c r="B82" s="359">
        <v>53</v>
      </c>
      <c r="C82" s="360" t="s">
        <v>182</v>
      </c>
      <c r="D82" s="361"/>
      <c r="E82" s="362"/>
      <c r="F82" s="363"/>
      <c r="G82" s="340" t="s">
        <v>119</v>
      </c>
      <c r="H82" s="341">
        <v>1</v>
      </c>
      <c r="I82" s="364" t="s">
        <v>133</v>
      </c>
      <c r="J82" s="364">
        <v>0</v>
      </c>
      <c r="K82" s="364">
        <v>0</v>
      </c>
      <c r="L82" s="364" t="s">
        <v>121</v>
      </c>
      <c r="M82" s="364">
        <v>0</v>
      </c>
      <c r="N82" s="364">
        <v>0</v>
      </c>
      <c r="O82" s="365">
        <v>275</v>
      </c>
      <c r="P82" s="365">
        <v>1</v>
      </c>
      <c r="Q82" s="366">
        <v>1</v>
      </c>
      <c r="R82" s="367"/>
      <c r="S82" s="367"/>
      <c r="T82" s="368">
        <v>1</v>
      </c>
      <c r="U82" s="369">
        <v>1</v>
      </c>
      <c r="V82" s="370">
        <v>49.5</v>
      </c>
      <c r="W82" s="371">
        <v>1515.06</v>
      </c>
      <c r="X82" s="372">
        <v>187747.19999999998</v>
      </c>
      <c r="Y82" s="373" t="s">
        <v>122</v>
      </c>
      <c r="Z82" s="374"/>
      <c r="AA82" s="375"/>
      <c r="AB82" s="364"/>
      <c r="AC82" s="135"/>
      <c r="AD82" s="376"/>
      <c r="AE82" s="377"/>
      <c r="AF82" s="378">
        <f t="shared" si="6"/>
        <v>49.5</v>
      </c>
      <c r="AG82" s="379">
        <f t="shared" si="7"/>
        <v>0</v>
      </c>
      <c r="AH82" s="380">
        <f t="shared" si="8"/>
        <v>0</v>
      </c>
      <c r="AI82" s="359"/>
      <c r="AJ82" s="381">
        <f t="shared" si="9"/>
        <v>0</v>
      </c>
      <c r="AK82" s="365"/>
      <c r="AL82" s="372">
        <f t="shared" si="10"/>
        <v>0</v>
      </c>
      <c r="AM82" s="382"/>
      <c r="AN82" s="383"/>
      <c r="AO82" s="382"/>
      <c r="AP82" s="383"/>
      <c r="AQ82" s="382"/>
      <c r="AR82" s="383"/>
      <c r="AS82" s="382"/>
      <c r="AT82" s="384"/>
      <c r="AU82" s="385">
        <f t="shared" si="11"/>
        <v>0</v>
      </c>
    </row>
    <row r="83" spans="2:47" ht="22.5" customHeight="1">
      <c r="B83" s="359">
        <v>54</v>
      </c>
      <c r="C83" s="360" t="s">
        <v>183</v>
      </c>
      <c r="D83" s="361"/>
      <c r="E83" s="362"/>
      <c r="F83" s="363"/>
      <c r="G83" s="340" t="s">
        <v>119</v>
      </c>
      <c r="H83" s="341">
        <v>1</v>
      </c>
      <c r="I83" s="364" t="s">
        <v>133</v>
      </c>
      <c r="J83" s="364">
        <v>0</v>
      </c>
      <c r="K83" s="364">
        <v>0</v>
      </c>
      <c r="L83" s="364" t="s">
        <v>121</v>
      </c>
      <c r="M83" s="364">
        <v>0</v>
      </c>
      <c r="N83" s="364">
        <v>0</v>
      </c>
      <c r="O83" s="365">
        <v>275</v>
      </c>
      <c r="P83" s="365">
        <v>1</v>
      </c>
      <c r="Q83" s="366">
        <v>1</v>
      </c>
      <c r="R83" s="367"/>
      <c r="S83" s="367"/>
      <c r="T83" s="368">
        <v>1</v>
      </c>
      <c r="U83" s="369">
        <v>1</v>
      </c>
      <c r="V83" s="370">
        <v>49.5</v>
      </c>
      <c r="W83" s="371">
        <v>1515.06</v>
      </c>
      <c r="X83" s="372">
        <v>187747.19999999998</v>
      </c>
      <c r="Y83" s="373" t="s">
        <v>122</v>
      </c>
      <c r="Z83" s="374"/>
      <c r="AA83" s="375"/>
      <c r="AB83" s="364"/>
      <c r="AC83" s="135"/>
      <c r="AD83" s="376"/>
      <c r="AE83" s="377"/>
      <c r="AF83" s="378">
        <f t="shared" si="6"/>
        <v>49.5</v>
      </c>
      <c r="AG83" s="379">
        <f t="shared" si="7"/>
        <v>0</v>
      </c>
      <c r="AH83" s="380">
        <f t="shared" si="8"/>
        <v>0</v>
      </c>
      <c r="AI83" s="359"/>
      <c r="AJ83" s="381">
        <f t="shared" si="9"/>
        <v>0</v>
      </c>
      <c r="AK83" s="365"/>
      <c r="AL83" s="372">
        <f t="shared" si="10"/>
        <v>0</v>
      </c>
      <c r="AM83" s="382"/>
      <c r="AN83" s="383"/>
      <c r="AO83" s="382"/>
      <c r="AP83" s="383"/>
      <c r="AQ83" s="382"/>
      <c r="AR83" s="383"/>
      <c r="AS83" s="382"/>
      <c r="AT83" s="384"/>
      <c r="AU83" s="385">
        <f t="shared" si="11"/>
        <v>0</v>
      </c>
    </row>
    <row r="84" spans="2:47" ht="22.5" customHeight="1">
      <c r="B84" s="359">
        <v>54</v>
      </c>
      <c r="C84" s="360" t="s">
        <v>183</v>
      </c>
      <c r="D84" s="361"/>
      <c r="E84" s="362"/>
      <c r="F84" s="363"/>
      <c r="G84" s="340" t="s">
        <v>119</v>
      </c>
      <c r="H84" s="341">
        <v>1</v>
      </c>
      <c r="I84" s="364" t="s">
        <v>133</v>
      </c>
      <c r="J84" s="364">
        <v>0</v>
      </c>
      <c r="K84" s="364">
        <v>0</v>
      </c>
      <c r="L84" s="364" t="s">
        <v>121</v>
      </c>
      <c r="M84" s="364">
        <v>0</v>
      </c>
      <c r="N84" s="364">
        <v>0</v>
      </c>
      <c r="O84" s="365">
        <v>275</v>
      </c>
      <c r="P84" s="365">
        <v>1</v>
      </c>
      <c r="Q84" s="366">
        <v>1</v>
      </c>
      <c r="R84" s="367"/>
      <c r="S84" s="367"/>
      <c r="T84" s="368">
        <v>1</v>
      </c>
      <c r="U84" s="369">
        <v>1</v>
      </c>
      <c r="V84" s="370">
        <v>49.5</v>
      </c>
      <c r="W84" s="371">
        <v>1515.06</v>
      </c>
      <c r="X84" s="372">
        <v>187747.19999999998</v>
      </c>
      <c r="Y84" s="373" t="s">
        <v>122</v>
      </c>
      <c r="Z84" s="374"/>
      <c r="AA84" s="375"/>
      <c r="AB84" s="364"/>
      <c r="AC84" s="135"/>
      <c r="AD84" s="376"/>
      <c r="AE84" s="377"/>
      <c r="AF84" s="378">
        <f t="shared" si="6"/>
        <v>49.5</v>
      </c>
      <c r="AG84" s="379">
        <f t="shared" si="7"/>
        <v>0</v>
      </c>
      <c r="AH84" s="380">
        <f t="shared" si="8"/>
        <v>0</v>
      </c>
      <c r="AI84" s="359"/>
      <c r="AJ84" s="381">
        <f t="shared" si="9"/>
        <v>0</v>
      </c>
      <c r="AK84" s="365"/>
      <c r="AL84" s="372">
        <f t="shared" si="10"/>
        <v>0</v>
      </c>
      <c r="AM84" s="382"/>
      <c r="AN84" s="383"/>
      <c r="AO84" s="382"/>
      <c r="AP84" s="383"/>
      <c r="AQ84" s="382"/>
      <c r="AR84" s="383"/>
      <c r="AS84" s="382"/>
      <c r="AT84" s="384"/>
      <c r="AU84" s="385">
        <f t="shared" si="11"/>
        <v>0</v>
      </c>
    </row>
    <row r="85" spans="2:47" ht="22.5" customHeight="1">
      <c r="B85" s="359">
        <v>55</v>
      </c>
      <c r="C85" s="360" t="s">
        <v>184</v>
      </c>
      <c r="D85" s="361"/>
      <c r="E85" s="362"/>
      <c r="F85" s="363"/>
      <c r="G85" s="340" t="s">
        <v>119</v>
      </c>
      <c r="H85" s="341">
        <v>1</v>
      </c>
      <c r="I85" s="364" t="s">
        <v>133</v>
      </c>
      <c r="J85" s="364">
        <v>0</v>
      </c>
      <c r="K85" s="364">
        <v>0</v>
      </c>
      <c r="L85" s="364" t="s">
        <v>128</v>
      </c>
      <c r="M85" s="364" t="s">
        <v>159</v>
      </c>
      <c r="N85" s="364">
        <v>0</v>
      </c>
      <c r="O85" s="365">
        <v>275</v>
      </c>
      <c r="P85" s="365">
        <v>1</v>
      </c>
      <c r="Q85" s="366">
        <v>1</v>
      </c>
      <c r="R85" s="367"/>
      <c r="S85" s="367"/>
      <c r="T85" s="368">
        <v>1</v>
      </c>
      <c r="U85" s="369">
        <v>1</v>
      </c>
      <c r="V85" s="370">
        <v>49.5</v>
      </c>
      <c r="W85" s="371">
        <v>1515.06</v>
      </c>
      <c r="X85" s="372">
        <v>187747.19999999998</v>
      </c>
      <c r="Y85" s="373" t="s">
        <v>122</v>
      </c>
      <c r="Z85" s="374"/>
      <c r="AA85" s="375"/>
      <c r="AB85" s="364"/>
      <c r="AC85" s="135"/>
      <c r="AD85" s="376"/>
      <c r="AE85" s="377"/>
      <c r="AF85" s="378">
        <f t="shared" si="6"/>
        <v>49.5</v>
      </c>
      <c r="AG85" s="379">
        <f t="shared" si="7"/>
        <v>0</v>
      </c>
      <c r="AH85" s="380">
        <f t="shared" si="8"/>
        <v>0</v>
      </c>
      <c r="AI85" s="359"/>
      <c r="AJ85" s="381">
        <f t="shared" si="9"/>
        <v>0</v>
      </c>
      <c r="AK85" s="365"/>
      <c r="AL85" s="372">
        <f t="shared" si="10"/>
        <v>0</v>
      </c>
      <c r="AM85" s="382"/>
      <c r="AN85" s="383"/>
      <c r="AO85" s="382"/>
      <c r="AP85" s="383"/>
      <c r="AQ85" s="382"/>
      <c r="AR85" s="383"/>
      <c r="AS85" s="382"/>
      <c r="AT85" s="384"/>
      <c r="AU85" s="385">
        <f t="shared" si="11"/>
        <v>0</v>
      </c>
    </row>
    <row r="86" spans="2:47" ht="22.5" customHeight="1">
      <c r="B86" s="359">
        <v>55</v>
      </c>
      <c r="C86" s="360" t="s">
        <v>184</v>
      </c>
      <c r="D86" s="361"/>
      <c r="E86" s="362"/>
      <c r="F86" s="363"/>
      <c r="G86" s="340" t="s">
        <v>119</v>
      </c>
      <c r="H86" s="341">
        <v>1</v>
      </c>
      <c r="I86" s="364" t="s">
        <v>133</v>
      </c>
      <c r="J86" s="364">
        <v>0</v>
      </c>
      <c r="K86" s="364">
        <v>0</v>
      </c>
      <c r="L86" s="364" t="s">
        <v>128</v>
      </c>
      <c r="M86" s="364" t="s">
        <v>92</v>
      </c>
      <c r="N86" s="364">
        <v>0</v>
      </c>
      <c r="O86" s="365">
        <v>275</v>
      </c>
      <c r="P86" s="365">
        <v>1</v>
      </c>
      <c r="Q86" s="366">
        <v>1</v>
      </c>
      <c r="R86" s="367"/>
      <c r="S86" s="367"/>
      <c r="T86" s="368">
        <v>1</v>
      </c>
      <c r="U86" s="369">
        <v>1</v>
      </c>
      <c r="V86" s="370">
        <v>49.5</v>
      </c>
      <c r="W86" s="371">
        <v>1515.06</v>
      </c>
      <c r="X86" s="372">
        <v>187747.19999999998</v>
      </c>
      <c r="Y86" s="373" t="s">
        <v>122</v>
      </c>
      <c r="Z86" s="374"/>
      <c r="AA86" s="375"/>
      <c r="AB86" s="364"/>
      <c r="AC86" s="135"/>
      <c r="AD86" s="376"/>
      <c r="AE86" s="377"/>
      <c r="AF86" s="378">
        <f t="shared" si="6"/>
        <v>49.5</v>
      </c>
      <c r="AG86" s="379">
        <f t="shared" si="7"/>
        <v>0</v>
      </c>
      <c r="AH86" s="380">
        <f t="shared" si="8"/>
        <v>0</v>
      </c>
      <c r="AI86" s="359"/>
      <c r="AJ86" s="381">
        <f t="shared" si="9"/>
        <v>0</v>
      </c>
      <c r="AK86" s="365"/>
      <c r="AL86" s="372">
        <f t="shared" si="10"/>
        <v>0</v>
      </c>
      <c r="AM86" s="382"/>
      <c r="AN86" s="383"/>
      <c r="AO86" s="382"/>
      <c r="AP86" s="383"/>
      <c r="AQ86" s="382"/>
      <c r="AR86" s="383"/>
      <c r="AS86" s="382"/>
      <c r="AT86" s="384"/>
      <c r="AU86" s="385">
        <f t="shared" si="11"/>
        <v>0</v>
      </c>
    </row>
    <row r="87" spans="2:47" ht="22.5" customHeight="1">
      <c r="B87" s="359">
        <v>55</v>
      </c>
      <c r="C87" s="360" t="s">
        <v>184</v>
      </c>
      <c r="D87" s="361"/>
      <c r="E87" s="362"/>
      <c r="F87" s="363"/>
      <c r="G87" s="340" t="s">
        <v>119</v>
      </c>
      <c r="H87" s="341">
        <v>1</v>
      </c>
      <c r="I87" s="364" t="s">
        <v>133</v>
      </c>
      <c r="J87" s="364">
        <v>0</v>
      </c>
      <c r="K87" s="364">
        <v>0</v>
      </c>
      <c r="L87" s="364" t="s">
        <v>128</v>
      </c>
      <c r="M87" s="364" t="s">
        <v>159</v>
      </c>
      <c r="N87" s="364">
        <v>0</v>
      </c>
      <c r="O87" s="365">
        <v>275</v>
      </c>
      <c r="P87" s="365">
        <v>1</v>
      </c>
      <c r="Q87" s="366">
        <v>1</v>
      </c>
      <c r="R87" s="367"/>
      <c r="S87" s="367"/>
      <c r="T87" s="368">
        <v>1</v>
      </c>
      <c r="U87" s="369">
        <v>1</v>
      </c>
      <c r="V87" s="370">
        <v>49.5</v>
      </c>
      <c r="W87" s="371">
        <v>1515.06</v>
      </c>
      <c r="X87" s="372">
        <v>187747.19999999998</v>
      </c>
      <c r="Y87" s="373" t="s">
        <v>122</v>
      </c>
      <c r="Z87" s="374"/>
      <c r="AA87" s="375"/>
      <c r="AB87" s="364"/>
      <c r="AC87" s="135"/>
      <c r="AD87" s="376"/>
      <c r="AE87" s="377"/>
      <c r="AF87" s="378">
        <f t="shared" si="6"/>
        <v>49.5</v>
      </c>
      <c r="AG87" s="379">
        <f t="shared" si="7"/>
        <v>0</v>
      </c>
      <c r="AH87" s="380">
        <f t="shared" si="8"/>
        <v>0</v>
      </c>
      <c r="AI87" s="359"/>
      <c r="AJ87" s="381">
        <f t="shared" si="9"/>
        <v>0</v>
      </c>
      <c r="AK87" s="365"/>
      <c r="AL87" s="372">
        <f t="shared" si="10"/>
        <v>0</v>
      </c>
      <c r="AM87" s="382"/>
      <c r="AN87" s="383"/>
      <c r="AO87" s="382"/>
      <c r="AP87" s="383"/>
      <c r="AQ87" s="382"/>
      <c r="AR87" s="383"/>
      <c r="AS87" s="382"/>
      <c r="AT87" s="384"/>
      <c r="AU87" s="385">
        <f t="shared" si="11"/>
        <v>0</v>
      </c>
    </row>
    <row r="88" spans="2:47" ht="22.5" customHeight="1">
      <c r="B88" s="359">
        <v>56</v>
      </c>
      <c r="C88" s="360" t="s">
        <v>185</v>
      </c>
      <c r="D88" s="361"/>
      <c r="E88" s="362"/>
      <c r="F88" s="363"/>
      <c r="G88" s="340" t="s">
        <v>119</v>
      </c>
      <c r="H88" s="341">
        <v>1</v>
      </c>
      <c r="I88" s="364" t="s">
        <v>133</v>
      </c>
      <c r="J88" s="364">
        <v>0</v>
      </c>
      <c r="K88" s="364">
        <v>0</v>
      </c>
      <c r="L88" s="364" t="s">
        <v>144</v>
      </c>
      <c r="M88" s="364">
        <v>0</v>
      </c>
      <c r="N88" s="364">
        <v>0</v>
      </c>
      <c r="O88" s="365">
        <v>275</v>
      </c>
      <c r="P88" s="365">
        <v>1</v>
      </c>
      <c r="Q88" s="366">
        <v>1</v>
      </c>
      <c r="R88" s="367"/>
      <c r="S88" s="367"/>
      <c r="T88" s="368">
        <v>1</v>
      </c>
      <c r="U88" s="369">
        <v>1</v>
      </c>
      <c r="V88" s="370">
        <v>49.5</v>
      </c>
      <c r="W88" s="371">
        <v>1515.06</v>
      </c>
      <c r="X88" s="372">
        <v>187747.19999999998</v>
      </c>
      <c r="Y88" s="373" t="s">
        <v>122</v>
      </c>
      <c r="Z88" s="374"/>
      <c r="AA88" s="375"/>
      <c r="AB88" s="364"/>
      <c r="AC88" s="135"/>
      <c r="AD88" s="376"/>
      <c r="AE88" s="377"/>
      <c r="AF88" s="378">
        <f t="shared" si="6"/>
        <v>49.5</v>
      </c>
      <c r="AG88" s="379">
        <f t="shared" si="7"/>
        <v>0</v>
      </c>
      <c r="AH88" s="380">
        <f t="shared" si="8"/>
        <v>0</v>
      </c>
      <c r="AI88" s="359"/>
      <c r="AJ88" s="381">
        <f t="shared" si="9"/>
        <v>0</v>
      </c>
      <c r="AK88" s="365"/>
      <c r="AL88" s="372">
        <f t="shared" si="10"/>
        <v>0</v>
      </c>
      <c r="AM88" s="382"/>
      <c r="AN88" s="383"/>
      <c r="AO88" s="382"/>
      <c r="AP88" s="383"/>
      <c r="AQ88" s="382"/>
      <c r="AR88" s="383"/>
      <c r="AS88" s="382"/>
      <c r="AT88" s="384"/>
      <c r="AU88" s="385">
        <f t="shared" si="11"/>
        <v>0</v>
      </c>
    </row>
    <row r="89" spans="2:47" ht="22.5" customHeight="1">
      <c r="B89" s="359">
        <v>57</v>
      </c>
      <c r="C89" s="360" t="s">
        <v>186</v>
      </c>
      <c r="D89" s="361"/>
      <c r="E89" s="362"/>
      <c r="F89" s="363"/>
      <c r="G89" s="340" t="s">
        <v>119</v>
      </c>
      <c r="H89" s="341">
        <v>1</v>
      </c>
      <c r="I89" s="364" t="s">
        <v>133</v>
      </c>
      <c r="J89" s="364">
        <v>0</v>
      </c>
      <c r="K89" s="364">
        <v>0</v>
      </c>
      <c r="L89" s="364" t="s">
        <v>121</v>
      </c>
      <c r="M89" s="364" t="s">
        <v>163</v>
      </c>
      <c r="N89" s="364">
        <v>0</v>
      </c>
      <c r="O89" s="365">
        <v>275</v>
      </c>
      <c r="P89" s="365">
        <v>1</v>
      </c>
      <c r="Q89" s="366">
        <v>1</v>
      </c>
      <c r="R89" s="367"/>
      <c r="S89" s="367"/>
      <c r="T89" s="368">
        <v>1</v>
      </c>
      <c r="U89" s="369">
        <v>1</v>
      </c>
      <c r="V89" s="370">
        <v>49.5</v>
      </c>
      <c r="W89" s="371">
        <v>1515.06</v>
      </c>
      <c r="X89" s="372">
        <v>187747.19999999998</v>
      </c>
      <c r="Y89" s="373" t="s">
        <v>122</v>
      </c>
      <c r="Z89" s="374"/>
      <c r="AA89" s="375"/>
      <c r="AB89" s="364"/>
      <c r="AC89" s="135"/>
      <c r="AD89" s="376"/>
      <c r="AE89" s="377"/>
      <c r="AF89" s="378">
        <f t="shared" si="6"/>
        <v>49.5</v>
      </c>
      <c r="AG89" s="379">
        <f t="shared" si="7"/>
        <v>0</v>
      </c>
      <c r="AH89" s="380">
        <f t="shared" si="8"/>
        <v>0</v>
      </c>
      <c r="AI89" s="359"/>
      <c r="AJ89" s="381">
        <f t="shared" si="9"/>
        <v>0</v>
      </c>
      <c r="AK89" s="365"/>
      <c r="AL89" s="372">
        <f t="shared" si="10"/>
        <v>0</v>
      </c>
      <c r="AM89" s="382"/>
      <c r="AN89" s="383"/>
      <c r="AO89" s="382"/>
      <c r="AP89" s="383"/>
      <c r="AQ89" s="382"/>
      <c r="AR89" s="383"/>
      <c r="AS89" s="382"/>
      <c r="AT89" s="384"/>
      <c r="AU89" s="385">
        <f t="shared" si="11"/>
        <v>0</v>
      </c>
    </row>
    <row r="90" spans="2:47" ht="22.5" customHeight="1">
      <c r="B90" s="359">
        <v>57</v>
      </c>
      <c r="C90" s="360" t="s">
        <v>186</v>
      </c>
      <c r="D90" s="361"/>
      <c r="E90" s="362"/>
      <c r="F90" s="363"/>
      <c r="G90" s="340" t="s">
        <v>119</v>
      </c>
      <c r="H90" s="341">
        <v>1</v>
      </c>
      <c r="I90" s="364" t="s">
        <v>133</v>
      </c>
      <c r="J90" s="364">
        <v>0</v>
      </c>
      <c r="K90" s="364">
        <v>0</v>
      </c>
      <c r="L90" s="364" t="s">
        <v>121</v>
      </c>
      <c r="M90" s="364">
        <v>0</v>
      </c>
      <c r="N90" s="364">
        <v>0</v>
      </c>
      <c r="O90" s="365">
        <v>275</v>
      </c>
      <c r="P90" s="365">
        <v>1</v>
      </c>
      <c r="Q90" s="366">
        <v>1</v>
      </c>
      <c r="R90" s="367"/>
      <c r="S90" s="367"/>
      <c r="T90" s="368">
        <v>1</v>
      </c>
      <c r="U90" s="369">
        <v>1</v>
      </c>
      <c r="V90" s="370">
        <v>49.5</v>
      </c>
      <c r="W90" s="371">
        <v>1515.06</v>
      </c>
      <c r="X90" s="372">
        <v>187747.19999999998</v>
      </c>
      <c r="Y90" s="387" t="s">
        <v>122</v>
      </c>
      <c r="Z90" s="374"/>
      <c r="AA90" s="375"/>
      <c r="AB90" s="364"/>
      <c r="AC90" s="135"/>
      <c r="AD90" s="376"/>
      <c r="AE90" s="377"/>
      <c r="AF90" s="378">
        <f t="shared" si="6"/>
        <v>49.5</v>
      </c>
      <c r="AG90" s="379">
        <f t="shared" si="7"/>
        <v>0</v>
      </c>
      <c r="AH90" s="380">
        <f t="shared" si="8"/>
        <v>0</v>
      </c>
      <c r="AI90" s="359"/>
      <c r="AJ90" s="381">
        <f t="shared" si="9"/>
        <v>0</v>
      </c>
      <c r="AK90" s="365"/>
      <c r="AL90" s="372">
        <f t="shared" si="10"/>
        <v>0</v>
      </c>
      <c r="AM90" s="382"/>
      <c r="AN90" s="383"/>
      <c r="AO90" s="382"/>
      <c r="AP90" s="383"/>
      <c r="AQ90" s="382"/>
      <c r="AR90" s="383"/>
      <c r="AS90" s="382"/>
      <c r="AT90" s="384"/>
      <c r="AU90" s="385">
        <f t="shared" si="11"/>
        <v>0</v>
      </c>
    </row>
    <row r="91" spans="2:47" ht="22.5" customHeight="1">
      <c r="B91" s="359">
        <v>58</v>
      </c>
      <c r="C91" s="360" t="s">
        <v>187</v>
      </c>
      <c r="D91" s="361"/>
      <c r="E91" s="362"/>
      <c r="F91" s="363"/>
      <c r="G91" s="340" t="s">
        <v>119</v>
      </c>
      <c r="H91" s="341">
        <v>1</v>
      </c>
      <c r="I91" s="364" t="s">
        <v>133</v>
      </c>
      <c r="J91" s="364">
        <v>0</v>
      </c>
      <c r="K91" s="364">
        <v>0</v>
      </c>
      <c r="L91" s="364" t="s">
        <v>121</v>
      </c>
      <c r="M91" s="364">
        <v>0</v>
      </c>
      <c r="N91" s="364">
        <v>0</v>
      </c>
      <c r="O91" s="365">
        <v>275</v>
      </c>
      <c r="P91" s="365">
        <v>1</v>
      </c>
      <c r="Q91" s="366">
        <v>1</v>
      </c>
      <c r="R91" s="367"/>
      <c r="S91" s="367"/>
      <c r="T91" s="368">
        <v>1</v>
      </c>
      <c r="U91" s="369">
        <v>1</v>
      </c>
      <c r="V91" s="370">
        <v>49.5</v>
      </c>
      <c r="W91" s="371">
        <v>1515.06</v>
      </c>
      <c r="X91" s="372">
        <v>187747.19999999998</v>
      </c>
      <c r="Y91" s="373" t="s">
        <v>122</v>
      </c>
      <c r="Z91" s="374"/>
      <c r="AA91" s="375"/>
      <c r="AB91" s="364"/>
      <c r="AC91" s="135"/>
      <c r="AD91" s="376"/>
      <c r="AE91" s="377"/>
      <c r="AF91" s="378">
        <f t="shared" si="6"/>
        <v>49.5</v>
      </c>
      <c r="AG91" s="379">
        <f t="shared" si="7"/>
        <v>0</v>
      </c>
      <c r="AH91" s="380">
        <f t="shared" si="8"/>
        <v>0</v>
      </c>
      <c r="AI91" s="359"/>
      <c r="AJ91" s="381">
        <f t="shared" si="9"/>
        <v>0</v>
      </c>
      <c r="AK91" s="365"/>
      <c r="AL91" s="372">
        <f t="shared" si="10"/>
        <v>0</v>
      </c>
      <c r="AM91" s="382"/>
      <c r="AN91" s="383"/>
      <c r="AO91" s="382"/>
      <c r="AP91" s="383"/>
      <c r="AQ91" s="382"/>
      <c r="AR91" s="383"/>
      <c r="AS91" s="382"/>
      <c r="AT91" s="384"/>
      <c r="AU91" s="385">
        <f t="shared" si="11"/>
        <v>0</v>
      </c>
    </row>
    <row r="92" spans="2:47" ht="22.5" customHeight="1">
      <c r="B92" s="359">
        <v>59</v>
      </c>
      <c r="C92" s="360" t="s">
        <v>188</v>
      </c>
      <c r="D92" s="361"/>
      <c r="E92" s="362"/>
      <c r="F92" s="363"/>
      <c r="G92" s="340" t="s">
        <v>119</v>
      </c>
      <c r="H92" s="341">
        <v>1</v>
      </c>
      <c r="I92" s="364" t="s">
        <v>133</v>
      </c>
      <c r="J92" s="364">
        <v>0</v>
      </c>
      <c r="K92" s="364">
        <v>0</v>
      </c>
      <c r="L92" s="364" t="s">
        <v>128</v>
      </c>
      <c r="M92" s="364" t="s">
        <v>92</v>
      </c>
      <c r="N92" s="364">
        <v>0</v>
      </c>
      <c r="O92" s="365">
        <v>275</v>
      </c>
      <c r="P92" s="365">
        <v>1</v>
      </c>
      <c r="Q92" s="366">
        <v>1</v>
      </c>
      <c r="R92" s="367"/>
      <c r="S92" s="367"/>
      <c r="T92" s="368">
        <v>1</v>
      </c>
      <c r="U92" s="369">
        <v>1</v>
      </c>
      <c r="V92" s="370">
        <v>49.5</v>
      </c>
      <c r="W92" s="371">
        <v>1515.06</v>
      </c>
      <c r="X92" s="372">
        <v>187747.19999999998</v>
      </c>
      <c r="Y92" s="373" t="s">
        <v>122</v>
      </c>
      <c r="Z92" s="374"/>
      <c r="AA92" s="375"/>
      <c r="AB92" s="364"/>
      <c r="AC92" s="135"/>
      <c r="AD92" s="376"/>
      <c r="AE92" s="377"/>
      <c r="AF92" s="378">
        <f t="shared" si="6"/>
        <v>49.5</v>
      </c>
      <c r="AG92" s="379">
        <f t="shared" si="7"/>
        <v>0</v>
      </c>
      <c r="AH92" s="380">
        <f t="shared" si="8"/>
        <v>0</v>
      </c>
      <c r="AI92" s="359"/>
      <c r="AJ92" s="381">
        <f t="shared" si="9"/>
        <v>0</v>
      </c>
      <c r="AK92" s="365"/>
      <c r="AL92" s="372">
        <f t="shared" si="10"/>
        <v>0</v>
      </c>
      <c r="AM92" s="382"/>
      <c r="AN92" s="383"/>
      <c r="AO92" s="382"/>
      <c r="AP92" s="383"/>
      <c r="AQ92" s="382"/>
      <c r="AR92" s="383"/>
      <c r="AS92" s="382"/>
      <c r="AT92" s="384"/>
      <c r="AU92" s="385">
        <f t="shared" si="11"/>
        <v>0</v>
      </c>
    </row>
    <row r="93" spans="2:47" ht="22.5" customHeight="1">
      <c r="B93" s="359">
        <v>61</v>
      </c>
      <c r="C93" s="360" t="s">
        <v>189</v>
      </c>
      <c r="D93" s="361"/>
      <c r="E93" s="362"/>
      <c r="F93" s="363"/>
      <c r="G93" s="340" t="s">
        <v>119</v>
      </c>
      <c r="H93" s="341">
        <v>1</v>
      </c>
      <c r="I93" s="364" t="s">
        <v>133</v>
      </c>
      <c r="J93" s="364">
        <v>0</v>
      </c>
      <c r="K93" s="364">
        <v>0</v>
      </c>
      <c r="L93" s="364" t="s">
        <v>121</v>
      </c>
      <c r="M93" s="364">
        <v>0</v>
      </c>
      <c r="N93" s="364">
        <v>0</v>
      </c>
      <c r="O93" s="365">
        <v>275</v>
      </c>
      <c r="P93" s="365">
        <v>1</v>
      </c>
      <c r="Q93" s="366">
        <v>1</v>
      </c>
      <c r="R93" s="367"/>
      <c r="S93" s="367"/>
      <c r="T93" s="368">
        <v>1</v>
      </c>
      <c r="U93" s="369">
        <v>1</v>
      </c>
      <c r="V93" s="370">
        <v>49.5</v>
      </c>
      <c r="W93" s="371">
        <v>1515.06</v>
      </c>
      <c r="X93" s="372">
        <v>187747.19999999998</v>
      </c>
      <c r="Y93" s="373" t="s">
        <v>122</v>
      </c>
      <c r="Z93" s="374"/>
      <c r="AA93" s="375"/>
      <c r="AB93" s="364"/>
      <c r="AC93" s="135"/>
      <c r="AD93" s="376"/>
      <c r="AE93" s="377"/>
      <c r="AF93" s="378">
        <f t="shared" si="6"/>
        <v>49.5</v>
      </c>
      <c r="AG93" s="379">
        <f t="shared" si="7"/>
        <v>0</v>
      </c>
      <c r="AH93" s="380">
        <f t="shared" si="8"/>
        <v>0</v>
      </c>
      <c r="AI93" s="359"/>
      <c r="AJ93" s="381">
        <f t="shared" si="9"/>
        <v>0</v>
      </c>
      <c r="AK93" s="365"/>
      <c r="AL93" s="372">
        <f t="shared" si="10"/>
        <v>0</v>
      </c>
      <c r="AM93" s="382"/>
      <c r="AN93" s="383"/>
      <c r="AO93" s="382"/>
      <c r="AP93" s="383"/>
      <c r="AQ93" s="382"/>
      <c r="AR93" s="383"/>
      <c r="AS93" s="382"/>
      <c r="AT93" s="384"/>
      <c r="AU93" s="385">
        <f t="shared" si="11"/>
        <v>0</v>
      </c>
    </row>
    <row r="94" spans="2:47" ht="22.5" customHeight="1">
      <c r="B94" s="359">
        <v>61</v>
      </c>
      <c r="C94" s="360" t="s">
        <v>189</v>
      </c>
      <c r="D94" s="361"/>
      <c r="E94" s="362"/>
      <c r="F94" s="363"/>
      <c r="G94" s="340" t="s">
        <v>119</v>
      </c>
      <c r="H94" s="341">
        <v>1</v>
      </c>
      <c r="I94" s="364" t="s">
        <v>133</v>
      </c>
      <c r="J94" s="364">
        <v>0</v>
      </c>
      <c r="K94" s="364">
        <v>0</v>
      </c>
      <c r="L94" s="364" t="s">
        <v>128</v>
      </c>
      <c r="M94" s="364">
        <v>0</v>
      </c>
      <c r="N94" s="364">
        <v>0</v>
      </c>
      <c r="O94" s="365">
        <v>275</v>
      </c>
      <c r="P94" s="365">
        <v>1</v>
      </c>
      <c r="Q94" s="366">
        <v>1</v>
      </c>
      <c r="R94" s="367"/>
      <c r="S94" s="367"/>
      <c r="T94" s="368">
        <v>1</v>
      </c>
      <c r="U94" s="369">
        <v>1</v>
      </c>
      <c r="V94" s="370">
        <v>49.5</v>
      </c>
      <c r="W94" s="371">
        <v>1515.06</v>
      </c>
      <c r="X94" s="372">
        <v>187747.19999999998</v>
      </c>
      <c r="Y94" s="373" t="s">
        <v>122</v>
      </c>
      <c r="Z94" s="374"/>
      <c r="AA94" s="375"/>
      <c r="AB94" s="364"/>
      <c r="AC94" s="135"/>
      <c r="AD94" s="376"/>
      <c r="AE94" s="377"/>
      <c r="AF94" s="378">
        <f t="shared" si="6"/>
        <v>49.5</v>
      </c>
      <c r="AG94" s="379">
        <f t="shared" si="7"/>
        <v>0</v>
      </c>
      <c r="AH94" s="380">
        <f t="shared" si="8"/>
        <v>0</v>
      </c>
      <c r="AI94" s="359"/>
      <c r="AJ94" s="381">
        <f t="shared" si="9"/>
        <v>0</v>
      </c>
      <c r="AK94" s="365"/>
      <c r="AL94" s="372">
        <f t="shared" si="10"/>
        <v>0</v>
      </c>
      <c r="AM94" s="382"/>
      <c r="AN94" s="383"/>
      <c r="AO94" s="382"/>
      <c r="AP94" s="383"/>
      <c r="AQ94" s="382"/>
      <c r="AR94" s="383"/>
      <c r="AS94" s="382"/>
      <c r="AT94" s="384"/>
      <c r="AU94" s="385">
        <f t="shared" si="11"/>
        <v>0</v>
      </c>
    </row>
    <row r="95" spans="2:47" ht="22.5" customHeight="1">
      <c r="B95" s="359">
        <v>61</v>
      </c>
      <c r="C95" s="360" t="s">
        <v>189</v>
      </c>
      <c r="D95" s="361"/>
      <c r="E95" s="362"/>
      <c r="F95" s="363"/>
      <c r="G95" s="340" t="s">
        <v>119</v>
      </c>
      <c r="H95" s="341">
        <v>1</v>
      </c>
      <c r="I95" s="364" t="s">
        <v>133</v>
      </c>
      <c r="J95" s="364">
        <v>0</v>
      </c>
      <c r="K95" s="364">
        <v>0</v>
      </c>
      <c r="L95" s="364" t="s">
        <v>121</v>
      </c>
      <c r="M95" s="364">
        <v>0</v>
      </c>
      <c r="N95" s="364">
        <v>0</v>
      </c>
      <c r="O95" s="365">
        <v>275</v>
      </c>
      <c r="P95" s="365">
        <v>1</v>
      </c>
      <c r="Q95" s="366">
        <v>1</v>
      </c>
      <c r="R95" s="367"/>
      <c r="S95" s="367"/>
      <c r="T95" s="368">
        <v>1</v>
      </c>
      <c r="U95" s="369">
        <v>1</v>
      </c>
      <c r="V95" s="370">
        <v>49.5</v>
      </c>
      <c r="W95" s="371">
        <v>1515.06</v>
      </c>
      <c r="X95" s="372">
        <v>187747.19999999998</v>
      </c>
      <c r="Y95" s="373" t="s">
        <v>122</v>
      </c>
      <c r="Z95" s="374"/>
      <c r="AA95" s="375"/>
      <c r="AB95" s="364"/>
      <c r="AC95" s="135"/>
      <c r="AD95" s="376"/>
      <c r="AE95" s="377"/>
      <c r="AF95" s="378">
        <f t="shared" si="6"/>
        <v>49.5</v>
      </c>
      <c r="AG95" s="379">
        <f t="shared" si="7"/>
        <v>0</v>
      </c>
      <c r="AH95" s="380">
        <f t="shared" si="8"/>
        <v>0</v>
      </c>
      <c r="AI95" s="359"/>
      <c r="AJ95" s="381">
        <f t="shared" si="9"/>
        <v>0</v>
      </c>
      <c r="AK95" s="365"/>
      <c r="AL95" s="372">
        <f t="shared" si="10"/>
        <v>0</v>
      </c>
      <c r="AM95" s="382"/>
      <c r="AN95" s="383"/>
      <c r="AO95" s="382"/>
      <c r="AP95" s="383"/>
      <c r="AQ95" s="382"/>
      <c r="AR95" s="383"/>
      <c r="AS95" s="382"/>
      <c r="AT95" s="384"/>
      <c r="AU95" s="385">
        <f t="shared" si="11"/>
        <v>0</v>
      </c>
    </row>
    <row r="96" spans="2:47" ht="22.5" customHeight="1">
      <c r="B96" s="359">
        <v>62</v>
      </c>
      <c r="C96" s="360" t="s">
        <v>190</v>
      </c>
      <c r="D96" s="361" t="s">
        <v>123</v>
      </c>
      <c r="E96" s="362"/>
      <c r="F96" s="363"/>
      <c r="G96" s="340" t="s">
        <v>119</v>
      </c>
      <c r="H96" s="341">
        <v>1</v>
      </c>
      <c r="I96" s="364" t="s">
        <v>73</v>
      </c>
      <c r="J96" s="364">
        <v>0</v>
      </c>
      <c r="K96" s="364">
        <v>0</v>
      </c>
      <c r="L96" s="364" t="s">
        <v>121</v>
      </c>
      <c r="M96" s="364">
        <v>0</v>
      </c>
      <c r="N96" s="364">
        <v>0</v>
      </c>
      <c r="O96" s="365" t="s">
        <v>51</v>
      </c>
      <c r="P96" s="365">
        <v>1</v>
      </c>
      <c r="Q96" s="366">
        <v>1</v>
      </c>
      <c r="R96" s="367"/>
      <c r="S96" s="367"/>
      <c r="T96" s="368">
        <v>1</v>
      </c>
      <c r="U96" s="369" t="s">
        <v>98</v>
      </c>
      <c r="V96" s="370"/>
      <c r="W96" s="371" t="s">
        <v>98</v>
      </c>
      <c r="X96" s="372" t="s">
        <v>98</v>
      </c>
      <c r="Y96" s="373" t="s">
        <v>125</v>
      </c>
      <c r="Z96" s="374"/>
      <c r="AA96" s="375"/>
      <c r="AB96" s="364"/>
      <c r="AC96" s="135"/>
      <c r="AD96" s="376"/>
      <c r="AE96" s="377"/>
      <c r="AF96" s="378"/>
      <c r="AG96" s="379"/>
      <c r="AH96" s="380"/>
      <c r="AI96" s="359"/>
      <c r="AJ96" s="381"/>
      <c r="AK96" s="365"/>
      <c r="AL96" s="372"/>
      <c r="AM96" s="382"/>
      <c r="AN96" s="383"/>
      <c r="AO96" s="382"/>
      <c r="AP96" s="383"/>
      <c r="AQ96" s="382"/>
      <c r="AR96" s="383"/>
      <c r="AS96" s="382"/>
      <c r="AT96" s="384"/>
      <c r="AU96" s="385"/>
    </row>
    <row r="97" spans="2:47" ht="22.5" customHeight="1">
      <c r="B97" s="359">
        <v>62</v>
      </c>
      <c r="C97" s="360" t="s">
        <v>190</v>
      </c>
      <c r="D97" s="361" t="s">
        <v>123</v>
      </c>
      <c r="E97" s="362"/>
      <c r="F97" s="363"/>
      <c r="G97" s="340" t="s">
        <v>119</v>
      </c>
      <c r="H97" s="341">
        <v>1</v>
      </c>
      <c r="I97" s="364" t="s">
        <v>73</v>
      </c>
      <c r="J97" s="364">
        <v>0</v>
      </c>
      <c r="K97" s="364">
        <v>0</v>
      </c>
      <c r="L97" s="364" t="s">
        <v>121</v>
      </c>
      <c r="M97" s="364">
        <v>0</v>
      </c>
      <c r="N97" s="364">
        <v>0</v>
      </c>
      <c r="O97" s="365" t="s">
        <v>51</v>
      </c>
      <c r="P97" s="365">
        <v>1</v>
      </c>
      <c r="Q97" s="366">
        <v>1</v>
      </c>
      <c r="R97" s="367"/>
      <c r="S97" s="367"/>
      <c r="T97" s="368">
        <v>1</v>
      </c>
      <c r="U97" s="369" t="s">
        <v>98</v>
      </c>
      <c r="V97" s="370"/>
      <c r="W97" s="371" t="s">
        <v>98</v>
      </c>
      <c r="X97" s="372" t="s">
        <v>98</v>
      </c>
      <c r="Y97" s="373" t="s">
        <v>125</v>
      </c>
      <c r="Z97" s="374"/>
      <c r="AA97" s="375"/>
      <c r="AB97" s="364"/>
      <c r="AC97" s="135"/>
      <c r="AD97" s="376"/>
      <c r="AE97" s="377"/>
      <c r="AF97" s="378"/>
      <c r="AG97" s="379"/>
      <c r="AH97" s="380"/>
      <c r="AI97" s="359"/>
      <c r="AJ97" s="381"/>
      <c r="AK97" s="365"/>
      <c r="AL97" s="372"/>
      <c r="AM97" s="382"/>
      <c r="AN97" s="383"/>
      <c r="AO97" s="382"/>
      <c r="AP97" s="383"/>
      <c r="AQ97" s="382"/>
      <c r="AR97" s="383"/>
      <c r="AS97" s="382"/>
      <c r="AT97" s="384"/>
      <c r="AU97" s="385"/>
    </row>
    <row r="98" spans="2:47" ht="22.5" customHeight="1">
      <c r="B98" s="359">
        <v>62</v>
      </c>
      <c r="C98" s="360" t="s">
        <v>190</v>
      </c>
      <c r="D98" s="361"/>
      <c r="E98" s="362"/>
      <c r="F98" s="363"/>
      <c r="G98" s="340" t="s">
        <v>119</v>
      </c>
      <c r="H98" s="341">
        <v>1</v>
      </c>
      <c r="I98" s="364" t="s">
        <v>133</v>
      </c>
      <c r="J98" s="364">
        <v>0</v>
      </c>
      <c r="K98" s="364">
        <v>0</v>
      </c>
      <c r="L98" s="364" t="s">
        <v>121</v>
      </c>
      <c r="M98" s="364">
        <v>0</v>
      </c>
      <c r="N98" s="364">
        <v>0</v>
      </c>
      <c r="O98" s="365">
        <v>275</v>
      </c>
      <c r="P98" s="365">
        <v>1</v>
      </c>
      <c r="Q98" s="366">
        <v>1</v>
      </c>
      <c r="R98" s="367"/>
      <c r="S98" s="367"/>
      <c r="T98" s="368">
        <v>1</v>
      </c>
      <c r="U98" s="369">
        <v>1</v>
      </c>
      <c r="V98" s="370">
        <v>49.5</v>
      </c>
      <c r="W98" s="371">
        <v>1515.06</v>
      </c>
      <c r="X98" s="372">
        <v>187747.19999999998</v>
      </c>
      <c r="Y98" s="373" t="s">
        <v>122</v>
      </c>
      <c r="Z98" s="374"/>
      <c r="AA98" s="375"/>
      <c r="AB98" s="364"/>
      <c r="AC98" s="135"/>
      <c r="AD98" s="376"/>
      <c r="AE98" s="377"/>
      <c r="AF98" s="378">
        <f t="shared" si="6"/>
        <v>49.5</v>
      </c>
      <c r="AG98" s="379">
        <f t="shared" si="7"/>
        <v>0</v>
      </c>
      <c r="AH98" s="380">
        <f t="shared" si="8"/>
        <v>0</v>
      </c>
      <c r="AI98" s="359"/>
      <c r="AJ98" s="381">
        <f t="shared" si="9"/>
        <v>0</v>
      </c>
      <c r="AK98" s="365"/>
      <c r="AL98" s="372">
        <f t="shared" si="10"/>
        <v>0</v>
      </c>
      <c r="AM98" s="382"/>
      <c r="AN98" s="383"/>
      <c r="AO98" s="382"/>
      <c r="AP98" s="383"/>
      <c r="AQ98" s="382"/>
      <c r="AR98" s="383"/>
      <c r="AS98" s="382"/>
      <c r="AT98" s="384"/>
      <c r="AU98" s="385">
        <f t="shared" si="11"/>
        <v>0</v>
      </c>
    </row>
    <row r="99" spans="2:47" ht="22.5" customHeight="1">
      <c r="B99" s="359">
        <v>62</v>
      </c>
      <c r="C99" s="360" t="s">
        <v>190</v>
      </c>
      <c r="D99" s="361"/>
      <c r="E99" s="362"/>
      <c r="F99" s="363"/>
      <c r="G99" s="340" t="s">
        <v>119</v>
      </c>
      <c r="H99" s="341">
        <v>1</v>
      </c>
      <c r="I99" s="364" t="s">
        <v>133</v>
      </c>
      <c r="J99" s="364">
        <v>0</v>
      </c>
      <c r="K99" s="364">
        <v>0</v>
      </c>
      <c r="L99" s="364" t="s">
        <v>121</v>
      </c>
      <c r="M99" s="364">
        <v>0</v>
      </c>
      <c r="N99" s="364">
        <v>0</v>
      </c>
      <c r="O99" s="365">
        <v>275</v>
      </c>
      <c r="P99" s="365">
        <v>1</v>
      </c>
      <c r="Q99" s="366">
        <v>1</v>
      </c>
      <c r="R99" s="367"/>
      <c r="S99" s="367"/>
      <c r="T99" s="368">
        <v>1</v>
      </c>
      <c r="U99" s="369">
        <v>1</v>
      </c>
      <c r="V99" s="370">
        <v>49.5</v>
      </c>
      <c r="W99" s="371">
        <v>1515.06</v>
      </c>
      <c r="X99" s="372">
        <v>187747.19999999998</v>
      </c>
      <c r="Y99" s="373" t="s">
        <v>122</v>
      </c>
      <c r="Z99" s="374"/>
      <c r="AA99" s="375"/>
      <c r="AB99" s="364"/>
      <c r="AC99" s="135"/>
      <c r="AD99" s="376"/>
      <c r="AE99" s="377"/>
      <c r="AF99" s="378">
        <f t="shared" si="6"/>
        <v>49.5</v>
      </c>
      <c r="AG99" s="379">
        <f t="shared" si="7"/>
        <v>0</v>
      </c>
      <c r="AH99" s="380">
        <f t="shared" si="8"/>
        <v>0</v>
      </c>
      <c r="AI99" s="359"/>
      <c r="AJ99" s="381">
        <f t="shared" si="9"/>
        <v>0</v>
      </c>
      <c r="AK99" s="365"/>
      <c r="AL99" s="372">
        <f t="shared" si="10"/>
        <v>0</v>
      </c>
      <c r="AM99" s="382"/>
      <c r="AN99" s="383"/>
      <c r="AO99" s="382"/>
      <c r="AP99" s="383"/>
      <c r="AQ99" s="382"/>
      <c r="AR99" s="383"/>
      <c r="AS99" s="382"/>
      <c r="AT99" s="384"/>
      <c r="AU99" s="385">
        <f t="shared" si="11"/>
        <v>0</v>
      </c>
    </row>
    <row r="100" spans="2:47" ht="22.5" customHeight="1">
      <c r="B100" s="359">
        <v>62</v>
      </c>
      <c r="C100" s="360" t="s">
        <v>190</v>
      </c>
      <c r="D100" s="361" t="s">
        <v>123</v>
      </c>
      <c r="E100" s="362"/>
      <c r="F100" s="363"/>
      <c r="G100" s="340" t="s">
        <v>119</v>
      </c>
      <c r="H100" s="341">
        <v>1</v>
      </c>
      <c r="I100" s="364" t="s">
        <v>73</v>
      </c>
      <c r="J100" s="364">
        <v>0</v>
      </c>
      <c r="K100" s="364">
        <v>0</v>
      </c>
      <c r="L100" s="364" t="s">
        <v>121</v>
      </c>
      <c r="M100" s="364">
        <v>0</v>
      </c>
      <c r="N100" s="364">
        <v>0</v>
      </c>
      <c r="O100" s="365" t="s">
        <v>51</v>
      </c>
      <c r="P100" s="365">
        <v>1</v>
      </c>
      <c r="Q100" s="366">
        <v>1</v>
      </c>
      <c r="R100" s="367"/>
      <c r="S100" s="367"/>
      <c r="T100" s="368">
        <v>1</v>
      </c>
      <c r="U100" s="369" t="s">
        <v>98</v>
      </c>
      <c r="V100" s="370"/>
      <c r="W100" s="371" t="s">
        <v>98</v>
      </c>
      <c r="X100" s="372" t="s">
        <v>98</v>
      </c>
      <c r="Y100" s="373" t="s">
        <v>125</v>
      </c>
      <c r="Z100" s="374"/>
      <c r="AA100" s="375"/>
      <c r="AB100" s="364"/>
      <c r="AC100" s="135"/>
      <c r="AD100" s="376"/>
      <c r="AE100" s="377"/>
      <c r="AF100" s="378"/>
      <c r="AG100" s="379"/>
      <c r="AH100" s="380"/>
      <c r="AI100" s="359"/>
      <c r="AJ100" s="381"/>
      <c r="AK100" s="365"/>
      <c r="AL100" s="372"/>
      <c r="AM100" s="382"/>
      <c r="AN100" s="383"/>
      <c r="AO100" s="382"/>
      <c r="AP100" s="383"/>
      <c r="AQ100" s="382"/>
      <c r="AR100" s="383"/>
      <c r="AS100" s="382"/>
      <c r="AT100" s="384"/>
      <c r="AU100" s="385"/>
    </row>
    <row r="101" spans="2:47" ht="22.5" customHeight="1">
      <c r="B101" s="359">
        <v>62</v>
      </c>
      <c r="C101" s="360" t="s">
        <v>190</v>
      </c>
      <c r="D101" s="361"/>
      <c r="E101" s="362"/>
      <c r="F101" s="363"/>
      <c r="G101" s="340" t="s">
        <v>119</v>
      </c>
      <c r="H101" s="341">
        <v>1</v>
      </c>
      <c r="I101" s="364" t="s">
        <v>133</v>
      </c>
      <c r="J101" s="364">
        <v>0</v>
      </c>
      <c r="K101" s="364">
        <v>0</v>
      </c>
      <c r="L101" s="364" t="s">
        <v>121</v>
      </c>
      <c r="M101" s="364">
        <v>0</v>
      </c>
      <c r="N101" s="364">
        <v>0</v>
      </c>
      <c r="O101" s="365">
        <v>275</v>
      </c>
      <c r="P101" s="365">
        <v>1</v>
      </c>
      <c r="Q101" s="366">
        <v>1</v>
      </c>
      <c r="R101" s="367"/>
      <c r="S101" s="367"/>
      <c r="T101" s="368">
        <v>1</v>
      </c>
      <c r="U101" s="369">
        <v>1</v>
      </c>
      <c r="V101" s="370">
        <v>49.5</v>
      </c>
      <c r="W101" s="371">
        <v>1515.06</v>
      </c>
      <c r="X101" s="372">
        <v>187747.19999999998</v>
      </c>
      <c r="Y101" s="373" t="s">
        <v>122</v>
      </c>
      <c r="Z101" s="374"/>
      <c r="AA101" s="375"/>
      <c r="AB101" s="364"/>
      <c r="AC101" s="135"/>
      <c r="AD101" s="376"/>
      <c r="AE101" s="377"/>
      <c r="AF101" s="378">
        <f t="shared" si="6"/>
        <v>49.5</v>
      </c>
      <c r="AG101" s="379">
        <f t="shared" si="7"/>
        <v>0</v>
      </c>
      <c r="AH101" s="380">
        <f t="shared" si="8"/>
        <v>0</v>
      </c>
      <c r="AI101" s="359"/>
      <c r="AJ101" s="381">
        <f t="shared" si="9"/>
        <v>0</v>
      </c>
      <c r="AK101" s="365"/>
      <c r="AL101" s="372">
        <f t="shared" si="10"/>
        <v>0</v>
      </c>
      <c r="AM101" s="382"/>
      <c r="AN101" s="383"/>
      <c r="AO101" s="382"/>
      <c r="AP101" s="383"/>
      <c r="AQ101" s="382"/>
      <c r="AR101" s="383"/>
      <c r="AS101" s="382"/>
      <c r="AT101" s="384"/>
      <c r="AU101" s="385">
        <f t="shared" si="11"/>
        <v>0</v>
      </c>
    </row>
    <row r="102" spans="2:47" ht="22.5" customHeight="1">
      <c r="B102" s="359">
        <v>63</v>
      </c>
      <c r="C102" s="360" t="s">
        <v>191</v>
      </c>
      <c r="D102" s="361"/>
      <c r="E102" s="362"/>
      <c r="F102" s="363"/>
      <c r="G102" s="340" t="s">
        <v>119</v>
      </c>
      <c r="H102" s="341">
        <v>1</v>
      </c>
      <c r="I102" s="364" t="s">
        <v>133</v>
      </c>
      <c r="J102" s="364">
        <v>0</v>
      </c>
      <c r="K102" s="364">
        <v>0</v>
      </c>
      <c r="L102" s="364" t="s">
        <v>128</v>
      </c>
      <c r="M102" s="364">
        <v>0</v>
      </c>
      <c r="N102" s="364">
        <v>0</v>
      </c>
      <c r="O102" s="365">
        <v>275</v>
      </c>
      <c r="P102" s="365">
        <v>1</v>
      </c>
      <c r="Q102" s="366">
        <v>1</v>
      </c>
      <c r="R102" s="367"/>
      <c r="S102" s="367"/>
      <c r="T102" s="368">
        <v>1</v>
      </c>
      <c r="U102" s="369">
        <v>1</v>
      </c>
      <c r="V102" s="370">
        <v>49.5</v>
      </c>
      <c r="W102" s="371">
        <v>1515.06</v>
      </c>
      <c r="X102" s="372">
        <v>187747.19999999998</v>
      </c>
      <c r="Y102" s="373" t="s">
        <v>122</v>
      </c>
      <c r="Z102" s="374"/>
      <c r="AA102" s="375"/>
      <c r="AB102" s="364"/>
      <c r="AC102" s="135"/>
      <c r="AD102" s="376"/>
      <c r="AE102" s="377"/>
      <c r="AF102" s="378">
        <f t="shared" si="6"/>
        <v>49.5</v>
      </c>
      <c r="AG102" s="379">
        <f t="shared" si="7"/>
        <v>0</v>
      </c>
      <c r="AH102" s="380">
        <f t="shared" si="8"/>
        <v>0</v>
      </c>
      <c r="AI102" s="359"/>
      <c r="AJ102" s="381">
        <f t="shared" si="9"/>
        <v>0</v>
      </c>
      <c r="AK102" s="365"/>
      <c r="AL102" s="372">
        <f t="shared" si="10"/>
        <v>0</v>
      </c>
      <c r="AM102" s="382"/>
      <c r="AN102" s="383"/>
      <c r="AO102" s="382"/>
      <c r="AP102" s="383"/>
      <c r="AQ102" s="382"/>
      <c r="AR102" s="383"/>
      <c r="AS102" s="382"/>
      <c r="AT102" s="384"/>
      <c r="AU102" s="385">
        <f t="shared" si="11"/>
        <v>0</v>
      </c>
    </row>
    <row r="103" spans="2:47" ht="22.5" customHeight="1">
      <c r="B103" s="359">
        <v>64</v>
      </c>
      <c r="C103" s="360" t="s">
        <v>192</v>
      </c>
      <c r="D103" s="361"/>
      <c r="E103" s="362"/>
      <c r="F103" s="363"/>
      <c r="G103" s="340" t="s">
        <v>119</v>
      </c>
      <c r="H103" s="341">
        <v>1</v>
      </c>
      <c r="I103" s="364" t="s">
        <v>133</v>
      </c>
      <c r="J103" s="364">
        <v>0</v>
      </c>
      <c r="K103" s="364">
        <v>0</v>
      </c>
      <c r="L103" s="364" t="s">
        <v>128</v>
      </c>
      <c r="M103" s="364">
        <v>0</v>
      </c>
      <c r="N103" s="364">
        <v>0</v>
      </c>
      <c r="O103" s="365">
        <v>275</v>
      </c>
      <c r="P103" s="365">
        <v>1</v>
      </c>
      <c r="Q103" s="366">
        <v>1</v>
      </c>
      <c r="R103" s="367"/>
      <c r="S103" s="367"/>
      <c r="T103" s="368">
        <v>1</v>
      </c>
      <c r="U103" s="369">
        <v>1</v>
      </c>
      <c r="V103" s="370">
        <v>49.5</v>
      </c>
      <c r="W103" s="371">
        <v>1515.06</v>
      </c>
      <c r="X103" s="372">
        <v>187747.19999999998</v>
      </c>
      <c r="Y103" s="387" t="s">
        <v>122</v>
      </c>
      <c r="Z103" s="374"/>
      <c r="AA103" s="375"/>
      <c r="AB103" s="364"/>
      <c r="AC103" s="135"/>
      <c r="AD103" s="376"/>
      <c r="AE103" s="377"/>
      <c r="AF103" s="378">
        <f t="shared" si="6"/>
        <v>49.5</v>
      </c>
      <c r="AG103" s="379">
        <f t="shared" si="7"/>
        <v>0</v>
      </c>
      <c r="AH103" s="380">
        <f t="shared" si="8"/>
        <v>0</v>
      </c>
      <c r="AI103" s="359"/>
      <c r="AJ103" s="381">
        <f t="shared" si="9"/>
        <v>0</v>
      </c>
      <c r="AK103" s="365"/>
      <c r="AL103" s="372">
        <f t="shared" si="10"/>
        <v>0</v>
      </c>
      <c r="AM103" s="382"/>
      <c r="AN103" s="383"/>
      <c r="AO103" s="382"/>
      <c r="AP103" s="383"/>
      <c r="AQ103" s="382"/>
      <c r="AR103" s="383"/>
      <c r="AS103" s="382"/>
      <c r="AT103" s="384"/>
      <c r="AU103" s="385">
        <f t="shared" si="11"/>
        <v>0</v>
      </c>
    </row>
    <row r="104" spans="2:47" ht="22.5" customHeight="1">
      <c r="B104" s="359">
        <v>65</v>
      </c>
      <c r="C104" s="360" t="s">
        <v>193</v>
      </c>
      <c r="D104" s="361"/>
      <c r="E104" s="362"/>
      <c r="F104" s="363"/>
      <c r="G104" s="340" t="s">
        <v>119</v>
      </c>
      <c r="H104" s="341">
        <v>1</v>
      </c>
      <c r="I104" s="364" t="s">
        <v>133</v>
      </c>
      <c r="J104" s="364">
        <v>0</v>
      </c>
      <c r="K104" s="364">
        <v>0</v>
      </c>
      <c r="L104" s="364" t="s">
        <v>128</v>
      </c>
      <c r="M104" s="364">
        <v>0</v>
      </c>
      <c r="N104" s="364">
        <v>0</v>
      </c>
      <c r="O104" s="365">
        <v>275</v>
      </c>
      <c r="P104" s="365">
        <v>1</v>
      </c>
      <c r="Q104" s="366">
        <v>1</v>
      </c>
      <c r="R104" s="367"/>
      <c r="S104" s="367"/>
      <c r="T104" s="368">
        <v>1</v>
      </c>
      <c r="U104" s="369">
        <v>1</v>
      </c>
      <c r="V104" s="370">
        <v>49.5</v>
      </c>
      <c r="W104" s="371">
        <v>1515.06</v>
      </c>
      <c r="X104" s="372">
        <v>187747.19999999998</v>
      </c>
      <c r="Y104" s="373" t="s">
        <v>122</v>
      </c>
      <c r="Z104" s="374"/>
      <c r="AA104" s="375"/>
      <c r="AB104" s="364"/>
      <c r="AC104" s="135"/>
      <c r="AD104" s="376"/>
      <c r="AE104" s="377"/>
      <c r="AF104" s="378">
        <f t="shared" si="6"/>
        <v>49.5</v>
      </c>
      <c r="AG104" s="379">
        <f t="shared" si="7"/>
        <v>0</v>
      </c>
      <c r="AH104" s="380">
        <f t="shared" si="8"/>
        <v>0</v>
      </c>
      <c r="AI104" s="359"/>
      <c r="AJ104" s="381">
        <f t="shared" si="9"/>
        <v>0</v>
      </c>
      <c r="AK104" s="365"/>
      <c r="AL104" s="372">
        <f t="shared" si="10"/>
        <v>0</v>
      </c>
      <c r="AM104" s="382"/>
      <c r="AN104" s="383"/>
      <c r="AO104" s="382"/>
      <c r="AP104" s="383"/>
      <c r="AQ104" s="382"/>
      <c r="AR104" s="383"/>
      <c r="AS104" s="382"/>
      <c r="AT104" s="384"/>
      <c r="AU104" s="385">
        <f t="shared" si="11"/>
        <v>0</v>
      </c>
    </row>
    <row r="105" spans="2:47" ht="22.5" customHeight="1">
      <c r="B105" s="359">
        <v>66</v>
      </c>
      <c r="C105" s="360" t="s">
        <v>194</v>
      </c>
      <c r="D105" s="361"/>
      <c r="E105" s="362"/>
      <c r="F105" s="363"/>
      <c r="G105" s="340" t="s">
        <v>119</v>
      </c>
      <c r="H105" s="341">
        <v>1</v>
      </c>
      <c r="I105" s="364" t="s">
        <v>133</v>
      </c>
      <c r="J105" s="364">
        <v>0</v>
      </c>
      <c r="K105" s="364">
        <v>0</v>
      </c>
      <c r="L105" s="364" t="s">
        <v>128</v>
      </c>
      <c r="M105" s="364">
        <v>0</v>
      </c>
      <c r="N105" s="364">
        <v>0</v>
      </c>
      <c r="O105" s="365">
        <v>275</v>
      </c>
      <c r="P105" s="365">
        <v>1</v>
      </c>
      <c r="Q105" s="366">
        <v>1</v>
      </c>
      <c r="R105" s="367"/>
      <c r="S105" s="367"/>
      <c r="T105" s="368">
        <v>1</v>
      </c>
      <c r="U105" s="369">
        <v>1</v>
      </c>
      <c r="V105" s="370">
        <v>49.5</v>
      </c>
      <c r="W105" s="371">
        <v>1515.06</v>
      </c>
      <c r="X105" s="372">
        <v>187747.19999999998</v>
      </c>
      <c r="Y105" s="373" t="s">
        <v>122</v>
      </c>
      <c r="Z105" s="374"/>
      <c r="AA105" s="375"/>
      <c r="AB105" s="364"/>
      <c r="AC105" s="135"/>
      <c r="AD105" s="376"/>
      <c r="AE105" s="377"/>
      <c r="AF105" s="378">
        <f t="shared" si="6"/>
        <v>49.5</v>
      </c>
      <c r="AG105" s="379">
        <f t="shared" si="7"/>
        <v>0</v>
      </c>
      <c r="AH105" s="380">
        <f t="shared" si="8"/>
        <v>0</v>
      </c>
      <c r="AI105" s="359"/>
      <c r="AJ105" s="381">
        <f t="shared" si="9"/>
        <v>0</v>
      </c>
      <c r="AK105" s="365"/>
      <c r="AL105" s="372">
        <f t="shared" si="10"/>
        <v>0</v>
      </c>
      <c r="AM105" s="382"/>
      <c r="AN105" s="383"/>
      <c r="AO105" s="382"/>
      <c r="AP105" s="383"/>
      <c r="AQ105" s="382"/>
      <c r="AR105" s="383"/>
      <c r="AS105" s="382"/>
      <c r="AT105" s="384"/>
      <c r="AU105" s="385">
        <f t="shared" si="11"/>
        <v>0</v>
      </c>
    </row>
    <row r="106" spans="2:47" ht="22.5" customHeight="1">
      <c r="B106" s="359">
        <v>67</v>
      </c>
      <c r="C106" s="360" t="s">
        <v>195</v>
      </c>
      <c r="D106" s="361"/>
      <c r="E106" s="362"/>
      <c r="F106" s="363"/>
      <c r="G106" s="340" t="s">
        <v>119</v>
      </c>
      <c r="H106" s="341">
        <v>1</v>
      </c>
      <c r="I106" s="364" t="s">
        <v>133</v>
      </c>
      <c r="J106" s="364">
        <v>0</v>
      </c>
      <c r="K106" s="364">
        <v>0</v>
      </c>
      <c r="L106" s="364" t="s">
        <v>121</v>
      </c>
      <c r="M106" s="364">
        <v>0</v>
      </c>
      <c r="N106" s="364">
        <v>0</v>
      </c>
      <c r="O106" s="365">
        <v>275</v>
      </c>
      <c r="P106" s="365">
        <v>1</v>
      </c>
      <c r="Q106" s="366">
        <v>1</v>
      </c>
      <c r="R106" s="367"/>
      <c r="S106" s="367"/>
      <c r="T106" s="368">
        <v>1</v>
      </c>
      <c r="U106" s="369">
        <v>1</v>
      </c>
      <c r="V106" s="370">
        <v>49.5</v>
      </c>
      <c r="W106" s="371">
        <v>1515.06</v>
      </c>
      <c r="X106" s="372">
        <v>187747.19999999998</v>
      </c>
      <c r="Y106" s="373" t="s">
        <v>122</v>
      </c>
      <c r="Z106" s="374"/>
      <c r="AA106" s="375"/>
      <c r="AB106" s="364"/>
      <c r="AC106" s="135"/>
      <c r="AD106" s="376"/>
      <c r="AE106" s="377"/>
      <c r="AF106" s="378">
        <f t="shared" si="6"/>
        <v>49.5</v>
      </c>
      <c r="AG106" s="379">
        <f t="shared" si="7"/>
        <v>0</v>
      </c>
      <c r="AH106" s="380">
        <f t="shared" si="8"/>
        <v>0</v>
      </c>
      <c r="AI106" s="359"/>
      <c r="AJ106" s="381">
        <f t="shared" si="9"/>
        <v>0</v>
      </c>
      <c r="AK106" s="365"/>
      <c r="AL106" s="372">
        <f t="shared" si="10"/>
        <v>0</v>
      </c>
      <c r="AM106" s="382"/>
      <c r="AN106" s="383"/>
      <c r="AO106" s="382"/>
      <c r="AP106" s="383"/>
      <c r="AQ106" s="382"/>
      <c r="AR106" s="383"/>
      <c r="AS106" s="382"/>
      <c r="AT106" s="384"/>
      <c r="AU106" s="385">
        <f t="shared" si="11"/>
        <v>0</v>
      </c>
    </row>
    <row r="107" spans="2:47" ht="22.5" customHeight="1">
      <c r="B107" s="359">
        <v>67</v>
      </c>
      <c r="C107" s="360" t="s">
        <v>195</v>
      </c>
      <c r="D107" s="361"/>
      <c r="E107" s="362"/>
      <c r="F107" s="363"/>
      <c r="G107" s="340" t="s">
        <v>119</v>
      </c>
      <c r="H107" s="341">
        <v>1</v>
      </c>
      <c r="I107" s="364" t="s">
        <v>133</v>
      </c>
      <c r="J107" s="364">
        <v>0</v>
      </c>
      <c r="K107" s="364">
        <v>0</v>
      </c>
      <c r="L107" s="364" t="s">
        <v>128</v>
      </c>
      <c r="M107" s="364">
        <v>0</v>
      </c>
      <c r="N107" s="364">
        <v>0</v>
      </c>
      <c r="O107" s="365">
        <v>275</v>
      </c>
      <c r="P107" s="365">
        <v>1</v>
      </c>
      <c r="Q107" s="366">
        <v>1</v>
      </c>
      <c r="R107" s="367"/>
      <c r="S107" s="367"/>
      <c r="T107" s="368">
        <v>1</v>
      </c>
      <c r="U107" s="369">
        <v>1</v>
      </c>
      <c r="V107" s="370">
        <v>49.5</v>
      </c>
      <c r="W107" s="371">
        <v>1515.06</v>
      </c>
      <c r="X107" s="372">
        <v>187747.19999999998</v>
      </c>
      <c r="Y107" s="373" t="s">
        <v>122</v>
      </c>
      <c r="Z107" s="374"/>
      <c r="AA107" s="375"/>
      <c r="AB107" s="364"/>
      <c r="AC107" s="135"/>
      <c r="AD107" s="376"/>
      <c r="AE107" s="377"/>
      <c r="AF107" s="378">
        <f t="shared" si="6"/>
        <v>49.5</v>
      </c>
      <c r="AG107" s="379">
        <f t="shared" si="7"/>
        <v>0</v>
      </c>
      <c r="AH107" s="380">
        <f t="shared" si="8"/>
        <v>0</v>
      </c>
      <c r="AI107" s="359"/>
      <c r="AJ107" s="381">
        <f t="shared" si="9"/>
        <v>0</v>
      </c>
      <c r="AK107" s="365"/>
      <c r="AL107" s="372">
        <f t="shared" si="10"/>
        <v>0</v>
      </c>
      <c r="AM107" s="382"/>
      <c r="AN107" s="383"/>
      <c r="AO107" s="382"/>
      <c r="AP107" s="383"/>
      <c r="AQ107" s="382"/>
      <c r="AR107" s="383"/>
      <c r="AS107" s="382"/>
      <c r="AT107" s="384"/>
      <c r="AU107" s="385">
        <f t="shared" si="11"/>
        <v>0</v>
      </c>
    </row>
    <row r="108" spans="2:47" ht="22.5" customHeight="1">
      <c r="B108" s="359">
        <v>67</v>
      </c>
      <c r="C108" s="360" t="s">
        <v>195</v>
      </c>
      <c r="D108" s="361"/>
      <c r="E108" s="362"/>
      <c r="F108" s="363"/>
      <c r="G108" s="340" t="s">
        <v>119</v>
      </c>
      <c r="H108" s="341">
        <v>1</v>
      </c>
      <c r="I108" s="364" t="s">
        <v>167</v>
      </c>
      <c r="J108" s="364">
        <v>0</v>
      </c>
      <c r="K108" s="364">
        <v>0</v>
      </c>
      <c r="L108" s="364" t="s">
        <v>168</v>
      </c>
      <c r="M108" s="364">
        <v>0</v>
      </c>
      <c r="N108" s="364">
        <v>0</v>
      </c>
      <c r="O108" s="365">
        <v>95</v>
      </c>
      <c r="P108" s="365">
        <v>1</v>
      </c>
      <c r="Q108" s="366">
        <v>1</v>
      </c>
      <c r="R108" s="367"/>
      <c r="S108" s="367"/>
      <c r="T108" s="368">
        <v>1</v>
      </c>
      <c r="U108" s="369">
        <v>1</v>
      </c>
      <c r="V108" s="370">
        <v>49.5</v>
      </c>
      <c r="W108" s="371">
        <v>505.02</v>
      </c>
      <c r="X108" s="372">
        <v>66542.399999999994</v>
      </c>
      <c r="Y108" s="373" t="s">
        <v>122</v>
      </c>
      <c r="Z108" s="374"/>
      <c r="AA108" s="375"/>
      <c r="AB108" s="364"/>
      <c r="AC108" s="135"/>
      <c r="AD108" s="376"/>
      <c r="AE108" s="377"/>
      <c r="AF108" s="378">
        <f t="shared" si="6"/>
        <v>49.5</v>
      </c>
      <c r="AG108" s="379">
        <f t="shared" si="7"/>
        <v>0</v>
      </c>
      <c r="AH108" s="380">
        <f t="shared" si="8"/>
        <v>0</v>
      </c>
      <c r="AI108" s="359"/>
      <c r="AJ108" s="381">
        <f t="shared" si="9"/>
        <v>0</v>
      </c>
      <c r="AK108" s="365"/>
      <c r="AL108" s="372">
        <f t="shared" si="10"/>
        <v>0</v>
      </c>
      <c r="AM108" s="382"/>
      <c r="AN108" s="383"/>
      <c r="AO108" s="382"/>
      <c r="AP108" s="383"/>
      <c r="AQ108" s="382"/>
      <c r="AR108" s="383"/>
      <c r="AS108" s="382"/>
      <c r="AT108" s="384"/>
      <c r="AU108" s="385">
        <f t="shared" si="11"/>
        <v>0</v>
      </c>
    </row>
    <row r="109" spans="2:47" ht="22.5" customHeight="1">
      <c r="B109" s="359">
        <v>68</v>
      </c>
      <c r="C109" s="360" t="s">
        <v>196</v>
      </c>
      <c r="D109" s="361"/>
      <c r="E109" s="362"/>
      <c r="F109" s="363"/>
      <c r="G109" s="340" t="s">
        <v>119</v>
      </c>
      <c r="H109" s="341">
        <v>1</v>
      </c>
      <c r="I109" s="364" t="s">
        <v>133</v>
      </c>
      <c r="J109" s="364">
        <v>0</v>
      </c>
      <c r="K109" s="364">
        <v>0</v>
      </c>
      <c r="L109" s="364" t="s">
        <v>121</v>
      </c>
      <c r="M109" s="364">
        <v>0</v>
      </c>
      <c r="N109" s="364">
        <v>0</v>
      </c>
      <c r="O109" s="365">
        <v>275</v>
      </c>
      <c r="P109" s="365">
        <v>1</v>
      </c>
      <c r="Q109" s="366">
        <v>1</v>
      </c>
      <c r="R109" s="367"/>
      <c r="S109" s="367"/>
      <c r="T109" s="368">
        <v>1</v>
      </c>
      <c r="U109" s="369">
        <v>1</v>
      </c>
      <c r="V109" s="370">
        <v>49.5</v>
      </c>
      <c r="W109" s="371">
        <v>1515.06</v>
      </c>
      <c r="X109" s="372">
        <v>187747.19999999998</v>
      </c>
      <c r="Y109" s="373" t="s">
        <v>122</v>
      </c>
      <c r="Z109" s="374"/>
      <c r="AA109" s="375"/>
      <c r="AB109" s="364"/>
      <c r="AC109" s="135"/>
      <c r="AD109" s="376"/>
      <c r="AE109" s="377"/>
      <c r="AF109" s="378">
        <f t="shared" si="6"/>
        <v>49.5</v>
      </c>
      <c r="AG109" s="379">
        <f t="shared" si="7"/>
        <v>0</v>
      </c>
      <c r="AH109" s="380">
        <f t="shared" si="8"/>
        <v>0</v>
      </c>
      <c r="AI109" s="359"/>
      <c r="AJ109" s="381">
        <f t="shared" si="9"/>
        <v>0</v>
      </c>
      <c r="AK109" s="365"/>
      <c r="AL109" s="372">
        <f t="shared" si="10"/>
        <v>0</v>
      </c>
      <c r="AM109" s="382"/>
      <c r="AN109" s="383"/>
      <c r="AO109" s="382"/>
      <c r="AP109" s="383"/>
      <c r="AQ109" s="382"/>
      <c r="AR109" s="383"/>
      <c r="AS109" s="382"/>
      <c r="AT109" s="384"/>
      <c r="AU109" s="385">
        <f t="shared" si="11"/>
        <v>0</v>
      </c>
    </row>
    <row r="110" spans="2:47" ht="22.5" customHeight="1">
      <c r="B110" s="359">
        <v>68</v>
      </c>
      <c r="C110" s="360" t="s">
        <v>196</v>
      </c>
      <c r="D110" s="361"/>
      <c r="E110" s="362"/>
      <c r="F110" s="363"/>
      <c r="G110" s="340" t="s">
        <v>119</v>
      </c>
      <c r="H110" s="341">
        <v>1</v>
      </c>
      <c r="I110" s="364" t="s">
        <v>133</v>
      </c>
      <c r="J110" s="364">
        <v>0</v>
      </c>
      <c r="K110" s="364">
        <v>0</v>
      </c>
      <c r="L110" s="364" t="s">
        <v>128</v>
      </c>
      <c r="M110" s="364">
        <v>0</v>
      </c>
      <c r="N110" s="364">
        <v>0</v>
      </c>
      <c r="O110" s="365">
        <v>275</v>
      </c>
      <c r="P110" s="365">
        <v>1</v>
      </c>
      <c r="Q110" s="366">
        <v>1</v>
      </c>
      <c r="R110" s="367"/>
      <c r="S110" s="367"/>
      <c r="T110" s="368">
        <v>1</v>
      </c>
      <c r="U110" s="369">
        <v>1</v>
      </c>
      <c r="V110" s="370">
        <v>49.5</v>
      </c>
      <c r="W110" s="371">
        <v>1515.06</v>
      </c>
      <c r="X110" s="372">
        <v>187747.19999999998</v>
      </c>
      <c r="Y110" s="373" t="s">
        <v>122</v>
      </c>
      <c r="Z110" s="374"/>
      <c r="AA110" s="375"/>
      <c r="AB110" s="364"/>
      <c r="AC110" s="135"/>
      <c r="AD110" s="376"/>
      <c r="AE110" s="377"/>
      <c r="AF110" s="378">
        <f t="shared" si="6"/>
        <v>49.5</v>
      </c>
      <c r="AG110" s="379">
        <f t="shared" si="7"/>
        <v>0</v>
      </c>
      <c r="AH110" s="380">
        <f t="shared" si="8"/>
        <v>0</v>
      </c>
      <c r="AI110" s="359"/>
      <c r="AJ110" s="381">
        <f t="shared" si="9"/>
        <v>0</v>
      </c>
      <c r="AK110" s="365"/>
      <c r="AL110" s="372">
        <f t="shared" si="10"/>
        <v>0</v>
      </c>
      <c r="AM110" s="382"/>
      <c r="AN110" s="383"/>
      <c r="AO110" s="382"/>
      <c r="AP110" s="383"/>
      <c r="AQ110" s="382"/>
      <c r="AR110" s="383"/>
      <c r="AS110" s="382"/>
      <c r="AT110" s="384"/>
      <c r="AU110" s="385">
        <f t="shared" si="11"/>
        <v>0</v>
      </c>
    </row>
    <row r="111" spans="2:47" ht="22.5" customHeight="1">
      <c r="B111" s="359">
        <v>69</v>
      </c>
      <c r="C111" s="360" t="s">
        <v>197</v>
      </c>
      <c r="D111" s="361"/>
      <c r="E111" s="362"/>
      <c r="F111" s="363"/>
      <c r="G111" s="340" t="s">
        <v>119</v>
      </c>
      <c r="H111" s="341">
        <v>1</v>
      </c>
      <c r="I111" s="364" t="s">
        <v>133</v>
      </c>
      <c r="J111" s="364">
        <v>0</v>
      </c>
      <c r="K111" s="364">
        <v>0</v>
      </c>
      <c r="L111" s="364" t="s">
        <v>121</v>
      </c>
      <c r="M111" s="364">
        <v>0</v>
      </c>
      <c r="N111" s="364">
        <v>0</v>
      </c>
      <c r="O111" s="365">
        <v>275</v>
      </c>
      <c r="P111" s="365">
        <v>1</v>
      </c>
      <c r="Q111" s="366">
        <v>1</v>
      </c>
      <c r="R111" s="367"/>
      <c r="S111" s="367"/>
      <c r="T111" s="368">
        <v>1</v>
      </c>
      <c r="U111" s="369">
        <v>1</v>
      </c>
      <c r="V111" s="370">
        <v>49.5</v>
      </c>
      <c r="W111" s="371">
        <v>1515.06</v>
      </c>
      <c r="X111" s="372">
        <v>187747.19999999998</v>
      </c>
      <c r="Y111" s="373" t="s">
        <v>122</v>
      </c>
      <c r="Z111" s="374"/>
      <c r="AA111" s="375"/>
      <c r="AB111" s="364"/>
      <c r="AC111" s="135"/>
      <c r="AD111" s="376"/>
      <c r="AE111" s="377"/>
      <c r="AF111" s="378">
        <f t="shared" si="6"/>
        <v>49.5</v>
      </c>
      <c r="AG111" s="379">
        <f t="shared" si="7"/>
        <v>0</v>
      </c>
      <c r="AH111" s="380">
        <f t="shared" si="8"/>
        <v>0</v>
      </c>
      <c r="AI111" s="359"/>
      <c r="AJ111" s="381">
        <f t="shared" si="9"/>
        <v>0</v>
      </c>
      <c r="AK111" s="365"/>
      <c r="AL111" s="372">
        <f t="shared" si="10"/>
        <v>0</v>
      </c>
      <c r="AM111" s="382"/>
      <c r="AN111" s="383"/>
      <c r="AO111" s="382"/>
      <c r="AP111" s="383"/>
      <c r="AQ111" s="382"/>
      <c r="AR111" s="383"/>
      <c r="AS111" s="382"/>
      <c r="AT111" s="384"/>
      <c r="AU111" s="385">
        <f t="shared" si="11"/>
        <v>0</v>
      </c>
    </row>
    <row r="112" spans="2:47" ht="22.5" customHeight="1">
      <c r="B112" s="359">
        <v>69</v>
      </c>
      <c r="C112" s="360" t="s">
        <v>197</v>
      </c>
      <c r="D112" s="361"/>
      <c r="E112" s="362"/>
      <c r="F112" s="363"/>
      <c r="G112" s="340" t="s">
        <v>119</v>
      </c>
      <c r="H112" s="341">
        <v>1</v>
      </c>
      <c r="I112" s="364" t="s">
        <v>133</v>
      </c>
      <c r="J112" s="364">
        <v>0</v>
      </c>
      <c r="K112" s="364">
        <v>0</v>
      </c>
      <c r="L112" s="364" t="s">
        <v>121</v>
      </c>
      <c r="M112" s="364">
        <v>0</v>
      </c>
      <c r="N112" s="364">
        <v>0</v>
      </c>
      <c r="O112" s="365">
        <v>275</v>
      </c>
      <c r="P112" s="365">
        <v>1</v>
      </c>
      <c r="Q112" s="366">
        <v>1</v>
      </c>
      <c r="R112" s="367"/>
      <c r="S112" s="367"/>
      <c r="T112" s="368">
        <v>1</v>
      </c>
      <c r="U112" s="369">
        <v>1</v>
      </c>
      <c r="V112" s="370">
        <v>49.5</v>
      </c>
      <c r="W112" s="371">
        <v>1515.06</v>
      </c>
      <c r="X112" s="372">
        <v>187747.19999999998</v>
      </c>
      <c r="Y112" s="373" t="s">
        <v>122</v>
      </c>
      <c r="Z112" s="374"/>
      <c r="AA112" s="375"/>
      <c r="AB112" s="364"/>
      <c r="AC112" s="135"/>
      <c r="AD112" s="376"/>
      <c r="AE112" s="377"/>
      <c r="AF112" s="378">
        <f t="shared" si="6"/>
        <v>49.5</v>
      </c>
      <c r="AG112" s="379">
        <f t="shared" si="7"/>
        <v>0</v>
      </c>
      <c r="AH112" s="380">
        <f t="shared" si="8"/>
        <v>0</v>
      </c>
      <c r="AI112" s="359"/>
      <c r="AJ112" s="381">
        <f t="shared" si="9"/>
        <v>0</v>
      </c>
      <c r="AK112" s="365"/>
      <c r="AL112" s="372">
        <f t="shared" si="10"/>
        <v>0</v>
      </c>
      <c r="AM112" s="382"/>
      <c r="AN112" s="383"/>
      <c r="AO112" s="382"/>
      <c r="AP112" s="383"/>
      <c r="AQ112" s="382"/>
      <c r="AR112" s="383"/>
      <c r="AS112" s="382"/>
      <c r="AT112" s="384"/>
      <c r="AU112" s="385">
        <f t="shared" si="11"/>
        <v>0</v>
      </c>
    </row>
    <row r="113" spans="2:47" ht="22.5" customHeight="1">
      <c r="B113" s="359">
        <v>70</v>
      </c>
      <c r="C113" s="360" t="s">
        <v>198</v>
      </c>
      <c r="D113" s="361"/>
      <c r="E113" s="362"/>
      <c r="F113" s="363"/>
      <c r="G113" s="340" t="s">
        <v>119</v>
      </c>
      <c r="H113" s="341">
        <v>1</v>
      </c>
      <c r="I113" s="364" t="s">
        <v>133</v>
      </c>
      <c r="J113" s="364">
        <v>0</v>
      </c>
      <c r="K113" s="364">
        <v>0</v>
      </c>
      <c r="L113" s="364" t="s">
        <v>121</v>
      </c>
      <c r="M113" s="364">
        <v>0</v>
      </c>
      <c r="N113" s="364">
        <v>0</v>
      </c>
      <c r="O113" s="365">
        <v>275</v>
      </c>
      <c r="P113" s="365">
        <v>1</v>
      </c>
      <c r="Q113" s="366">
        <v>1</v>
      </c>
      <c r="R113" s="367"/>
      <c r="S113" s="367"/>
      <c r="T113" s="368">
        <v>1</v>
      </c>
      <c r="U113" s="369">
        <v>1</v>
      </c>
      <c r="V113" s="370">
        <v>49.5</v>
      </c>
      <c r="W113" s="371">
        <v>1515.06</v>
      </c>
      <c r="X113" s="372">
        <v>187747.19999999998</v>
      </c>
      <c r="Y113" s="373" t="s">
        <v>122</v>
      </c>
      <c r="Z113" s="374"/>
      <c r="AA113" s="375"/>
      <c r="AB113" s="364"/>
      <c r="AC113" s="135"/>
      <c r="AD113" s="376"/>
      <c r="AE113" s="377"/>
      <c r="AF113" s="378">
        <f t="shared" si="6"/>
        <v>49.5</v>
      </c>
      <c r="AG113" s="379">
        <f t="shared" si="7"/>
        <v>0</v>
      </c>
      <c r="AH113" s="380">
        <f t="shared" si="8"/>
        <v>0</v>
      </c>
      <c r="AI113" s="359"/>
      <c r="AJ113" s="381">
        <f t="shared" si="9"/>
        <v>0</v>
      </c>
      <c r="AK113" s="365"/>
      <c r="AL113" s="372">
        <f t="shared" si="10"/>
        <v>0</v>
      </c>
      <c r="AM113" s="382"/>
      <c r="AN113" s="383"/>
      <c r="AO113" s="382"/>
      <c r="AP113" s="383"/>
      <c r="AQ113" s="382"/>
      <c r="AR113" s="383"/>
      <c r="AS113" s="382"/>
      <c r="AT113" s="384"/>
      <c r="AU113" s="385">
        <f t="shared" si="11"/>
        <v>0</v>
      </c>
    </row>
    <row r="114" spans="2:47" ht="22.5" customHeight="1">
      <c r="B114" s="359">
        <v>71</v>
      </c>
      <c r="C114" s="360" t="s">
        <v>199</v>
      </c>
      <c r="D114" s="361"/>
      <c r="E114" s="362"/>
      <c r="F114" s="363"/>
      <c r="G114" s="340" t="s">
        <v>119</v>
      </c>
      <c r="H114" s="341">
        <v>1</v>
      </c>
      <c r="I114" s="364" t="s">
        <v>133</v>
      </c>
      <c r="J114" s="364">
        <v>0</v>
      </c>
      <c r="K114" s="364">
        <v>0</v>
      </c>
      <c r="L114" s="364" t="s">
        <v>121</v>
      </c>
      <c r="M114" s="364">
        <v>0</v>
      </c>
      <c r="N114" s="364">
        <v>0</v>
      </c>
      <c r="O114" s="365">
        <v>275</v>
      </c>
      <c r="P114" s="365">
        <v>1</v>
      </c>
      <c r="Q114" s="366">
        <v>1</v>
      </c>
      <c r="R114" s="367"/>
      <c r="S114" s="367"/>
      <c r="T114" s="368">
        <v>1</v>
      </c>
      <c r="U114" s="369">
        <v>1</v>
      </c>
      <c r="V114" s="370">
        <v>49.5</v>
      </c>
      <c r="W114" s="371">
        <v>1515.06</v>
      </c>
      <c r="X114" s="372">
        <v>187747.19999999998</v>
      </c>
      <c r="Y114" s="373" t="s">
        <v>122</v>
      </c>
      <c r="Z114" s="374"/>
      <c r="AA114" s="375"/>
      <c r="AB114" s="364"/>
      <c r="AC114" s="135"/>
      <c r="AD114" s="376"/>
      <c r="AE114" s="377"/>
      <c r="AF114" s="378">
        <f t="shared" si="6"/>
        <v>49.5</v>
      </c>
      <c r="AG114" s="379">
        <f t="shared" si="7"/>
        <v>0</v>
      </c>
      <c r="AH114" s="380">
        <f t="shared" si="8"/>
        <v>0</v>
      </c>
      <c r="AI114" s="359"/>
      <c r="AJ114" s="381">
        <f t="shared" si="9"/>
        <v>0</v>
      </c>
      <c r="AK114" s="365"/>
      <c r="AL114" s="372">
        <f t="shared" si="10"/>
        <v>0</v>
      </c>
      <c r="AM114" s="382"/>
      <c r="AN114" s="383"/>
      <c r="AO114" s="382"/>
      <c r="AP114" s="383"/>
      <c r="AQ114" s="382"/>
      <c r="AR114" s="383"/>
      <c r="AS114" s="382"/>
      <c r="AT114" s="384"/>
      <c r="AU114" s="385">
        <f t="shared" si="11"/>
        <v>0</v>
      </c>
    </row>
    <row r="115" spans="2:47" ht="22.5" customHeight="1">
      <c r="B115" s="359">
        <v>71</v>
      </c>
      <c r="C115" s="360" t="s">
        <v>199</v>
      </c>
      <c r="D115" s="361"/>
      <c r="E115" s="362"/>
      <c r="F115" s="363"/>
      <c r="G115" s="340" t="s">
        <v>119</v>
      </c>
      <c r="H115" s="341">
        <v>1</v>
      </c>
      <c r="I115" s="364" t="s">
        <v>133</v>
      </c>
      <c r="J115" s="364">
        <v>0</v>
      </c>
      <c r="K115" s="364">
        <v>0</v>
      </c>
      <c r="L115" s="364" t="s">
        <v>121</v>
      </c>
      <c r="M115" s="364">
        <v>0</v>
      </c>
      <c r="N115" s="364">
        <v>0</v>
      </c>
      <c r="O115" s="365">
        <v>275</v>
      </c>
      <c r="P115" s="365">
        <v>1</v>
      </c>
      <c r="Q115" s="366">
        <v>1</v>
      </c>
      <c r="R115" s="367"/>
      <c r="S115" s="367"/>
      <c r="T115" s="368">
        <v>1</v>
      </c>
      <c r="U115" s="369">
        <v>1</v>
      </c>
      <c r="V115" s="370">
        <v>49.5</v>
      </c>
      <c r="W115" s="371">
        <v>1515.06</v>
      </c>
      <c r="X115" s="372">
        <v>187747.19999999998</v>
      </c>
      <c r="Y115" s="373" t="s">
        <v>122</v>
      </c>
      <c r="Z115" s="374"/>
      <c r="AA115" s="375"/>
      <c r="AB115" s="364"/>
      <c r="AC115" s="135"/>
      <c r="AD115" s="376"/>
      <c r="AE115" s="377"/>
      <c r="AF115" s="378">
        <f t="shared" si="6"/>
        <v>49.5</v>
      </c>
      <c r="AG115" s="379">
        <f t="shared" si="7"/>
        <v>0</v>
      </c>
      <c r="AH115" s="380">
        <f t="shared" si="8"/>
        <v>0</v>
      </c>
      <c r="AI115" s="359"/>
      <c r="AJ115" s="381">
        <f t="shared" si="9"/>
        <v>0</v>
      </c>
      <c r="AK115" s="365"/>
      <c r="AL115" s="372">
        <f t="shared" si="10"/>
        <v>0</v>
      </c>
      <c r="AM115" s="382"/>
      <c r="AN115" s="383"/>
      <c r="AO115" s="382"/>
      <c r="AP115" s="383"/>
      <c r="AQ115" s="382"/>
      <c r="AR115" s="383"/>
      <c r="AS115" s="382"/>
      <c r="AT115" s="384"/>
      <c r="AU115" s="385">
        <f t="shared" si="11"/>
        <v>0</v>
      </c>
    </row>
    <row r="116" spans="2:47" ht="22.5" customHeight="1">
      <c r="B116" s="359">
        <v>71</v>
      </c>
      <c r="C116" s="360" t="s">
        <v>199</v>
      </c>
      <c r="D116" s="361"/>
      <c r="E116" s="362"/>
      <c r="F116" s="363"/>
      <c r="G116" s="340" t="s">
        <v>119</v>
      </c>
      <c r="H116" s="341">
        <v>1</v>
      </c>
      <c r="I116" s="364" t="s">
        <v>133</v>
      </c>
      <c r="J116" s="364">
        <v>0</v>
      </c>
      <c r="K116" s="364">
        <v>0</v>
      </c>
      <c r="L116" s="364" t="s">
        <v>121</v>
      </c>
      <c r="M116" s="364">
        <v>0</v>
      </c>
      <c r="N116" s="364">
        <v>0</v>
      </c>
      <c r="O116" s="365">
        <v>275</v>
      </c>
      <c r="P116" s="365">
        <v>1</v>
      </c>
      <c r="Q116" s="366">
        <v>1</v>
      </c>
      <c r="R116" s="367"/>
      <c r="S116" s="367"/>
      <c r="T116" s="368">
        <v>1</v>
      </c>
      <c r="U116" s="369">
        <v>1</v>
      </c>
      <c r="V116" s="370">
        <v>49.5</v>
      </c>
      <c r="W116" s="371">
        <v>1515.06</v>
      </c>
      <c r="X116" s="372">
        <v>187747.19999999998</v>
      </c>
      <c r="Y116" s="373" t="s">
        <v>122</v>
      </c>
      <c r="Z116" s="374"/>
      <c r="AA116" s="375"/>
      <c r="AB116" s="364"/>
      <c r="AC116" s="135"/>
      <c r="AD116" s="376"/>
      <c r="AE116" s="377"/>
      <c r="AF116" s="378">
        <f t="shared" si="6"/>
        <v>49.5</v>
      </c>
      <c r="AG116" s="379">
        <f t="shared" si="7"/>
        <v>0</v>
      </c>
      <c r="AH116" s="380">
        <f t="shared" si="8"/>
        <v>0</v>
      </c>
      <c r="AI116" s="359"/>
      <c r="AJ116" s="381">
        <f t="shared" si="9"/>
        <v>0</v>
      </c>
      <c r="AK116" s="365"/>
      <c r="AL116" s="372">
        <f t="shared" si="10"/>
        <v>0</v>
      </c>
      <c r="AM116" s="382"/>
      <c r="AN116" s="383"/>
      <c r="AO116" s="382"/>
      <c r="AP116" s="383"/>
      <c r="AQ116" s="382"/>
      <c r="AR116" s="383"/>
      <c r="AS116" s="382"/>
      <c r="AT116" s="384"/>
      <c r="AU116" s="385">
        <f t="shared" si="11"/>
        <v>0</v>
      </c>
    </row>
    <row r="117" spans="2:47" ht="22.5" customHeight="1">
      <c r="B117" s="359">
        <v>71</v>
      </c>
      <c r="C117" s="360" t="s">
        <v>199</v>
      </c>
      <c r="D117" s="361"/>
      <c r="E117" s="362"/>
      <c r="F117" s="363"/>
      <c r="G117" s="340" t="s">
        <v>119</v>
      </c>
      <c r="H117" s="341">
        <v>1</v>
      </c>
      <c r="I117" s="364" t="s">
        <v>133</v>
      </c>
      <c r="J117" s="364">
        <v>0</v>
      </c>
      <c r="K117" s="364">
        <v>0</v>
      </c>
      <c r="L117" s="364" t="s">
        <v>121</v>
      </c>
      <c r="M117" s="364">
        <v>0</v>
      </c>
      <c r="N117" s="364">
        <v>0</v>
      </c>
      <c r="O117" s="365">
        <v>275</v>
      </c>
      <c r="P117" s="365">
        <v>1</v>
      </c>
      <c r="Q117" s="366">
        <v>1</v>
      </c>
      <c r="R117" s="367"/>
      <c r="S117" s="367"/>
      <c r="T117" s="368">
        <v>1</v>
      </c>
      <c r="U117" s="369">
        <v>1</v>
      </c>
      <c r="V117" s="370">
        <v>49.5</v>
      </c>
      <c r="W117" s="371">
        <v>1515.06</v>
      </c>
      <c r="X117" s="372">
        <v>187747.19999999998</v>
      </c>
      <c r="Y117" s="387" t="s">
        <v>122</v>
      </c>
      <c r="Z117" s="374"/>
      <c r="AA117" s="375"/>
      <c r="AB117" s="364"/>
      <c r="AC117" s="135"/>
      <c r="AD117" s="376"/>
      <c r="AE117" s="377"/>
      <c r="AF117" s="378">
        <f t="shared" si="6"/>
        <v>49.5</v>
      </c>
      <c r="AG117" s="379">
        <f t="shared" si="7"/>
        <v>0</v>
      </c>
      <c r="AH117" s="380">
        <f t="shared" si="8"/>
        <v>0</v>
      </c>
      <c r="AI117" s="359"/>
      <c r="AJ117" s="381">
        <f t="shared" si="9"/>
        <v>0</v>
      </c>
      <c r="AK117" s="365"/>
      <c r="AL117" s="372">
        <f t="shared" si="10"/>
        <v>0</v>
      </c>
      <c r="AM117" s="382"/>
      <c r="AN117" s="383"/>
      <c r="AO117" s="382"/>
      <c r="AP117" s="383"/>
      <c r="AQ117" s="382"/>
      <c r="AR117" s="383"/>
      <c r="AS117" s="382"/>
      <c r="AT117" s="384"/>
      <c r="AU117" s="385">
        <f t="shared" si="11"/>
        <v>0</v>
      </c>
    </row>
    <row r="118" spans="2:47" ht="22.5" customHeight="1">
      <c r="B118" s="359">
        <v>71</v>
      </c>
      <c r="C118" s="360" t="s">
        <v>199</v>
      </c>
      <c r="D118" s="361"/>
      <c r="E118" s="362"/>
      <c r="F118" s="363"/>
      <c r="G118" s="340" t="s">
        <v>119</v>
      </c>
      <c r="H118" s="341">
        <v>1</v>
      </c>
      <c r="I118" s="364" t="s">
        <v>133</v>
      </c>
      <c r="J118" s="364">
        <v>0</v>
      </c>
      <c r="K118" s="364">
        <v>0</v>
      </c>
      <c r="L118" s="364" t="s">
        <v>121</v>
      </c>
      <c r="M118" s="364">
        <v>0</v>
      </c>
      <c r="N118" s="364">
        <v>0</v>
      </c>
      <c r="O118" s="365">
        <v>275</v>
      </c>
      <c r="P118" s="365">
        <v>1</v>
      </c>
      <c r="Q118" s="366">
        <v>1</v>
      </c>
      <c r="R118" s="367"/>
      <c r="S118" s="367"/>
      <c r="T118" s="368">
        <v>1</v>
      </c>
      <c r="U118" s="369">
        <v>1</v>
      </c>
      <c r="V118" s="370">
        <v>49.5</v>
      </c>
      <c r="W118" s="371">
        <v>1515.06</v>
      </c>
      <c r="X118" s="372">
        <v>187747.19999999998</v>
      </c>
      <c r="Y118" s="373" t="s">
        <v>122</v>
      </c>
      <c r="Z118" s="374"/>
      <c r="AA118" s="375"/>
      <c r="AB118" s="364"/>
      <c r="AC118" s="135"/>
      <c r="AD118" s="376"/>
      <c r="AE118" s="377"/>
      <c r="AF118" s="378">
        <f t="shared" si="6"/>
        <v>49.5</v>
      </c>
      <c r="AG118" s="379">
        <f t="shared" si="7"/>
        <v>0</v>
      </c>
      <c r="AH118" s="380">
        <f t="shared" si="8"/>
        <v>0</v>
      </c>
      <c r="AI118" s="359"/>
      <c r="AJ118" s="381">
        <f t="shared" si="9"/>
        <v>0</v>
      </c>
      <c r="AK118" s="365"/>
      <c r="AL118" s="372">
        <f t="shared" si="10"/>
        <v>0</v>
      </c>
      <c r="AM118" s="382"/>
      <c r="AN118" s="383"/>
      <c r="AO118" s="382"/>
      <c r="AP118" s="383"/>
      <c r="AQ118" s="382"/>
      <c r="AR118" s="383"/>
      <c r="AS118" s="382"/>
      <c r="AT118" s="384"/>
      <c r="AU118" s="385">
        <f t="shared" si="11"/>
        <v>0</v>
      </c>
    </row>
    <row r="119" spans="2:47" ht="22.5" customHeight="1">
      <c r="B119" s="359">
        <v>72</v>
      </c>
      <c r="C119" s="360" t="s">
        <v>200</v>
      </c>
      <c r="D119" s="361"/>
      <c r="E119" s="362"/>
      <c r="F119" s="363"/>
      <c r="G119" s="340" t="s">
        <v>119</v>
      </c>
      <c r="H119" s="341">
        <v>1</v>
      </c>
      <c r="I119" s="364" t="s">
        <v>133</v>
      </c>
      <c r="J119" s="364">
        <v>0</v>
      </c>
      <c r="K119" s="364">
        <v>0</v>
      </c>
      <c r="L119" s="364" t="s">
        <v>121</v>
      </c>
      <c r="M119" s="364">
        <v>0</v>
      </c>
      <c r="N119" s="364">
        <v>0</v>
      </c>
      <c r="O119" s="365">
        <v>275</v>
      </c>
      <c r="P119" s="365">
        <v>1</v>
      </c>
      <c r="Q119" s="366">
        <v>1</v>
      </c>
      <c r="R119" s="367"/>
      <c r="S119" s="367"/>
      <c r="T119" s="368">
        <v>1</v>
      </c>
      <c r="U119" s="369">
        <v>1</v>
      </c>
      <c r="V119" s="370">
        <v>49.5</v>
      </c>
      <c r="W119" s="371">
        <v>1515.06</v>
      </c>
      <c r="X119" s="372">
        <v>187747.19999999998</v>
      </c>
      <c r="Y119" s="373" t="s">
        <v>122</v>
      </c>
      <c r="Z119" s="374"/>
      <c r="AA119" s="375"/>
      <c r="AB119" s="364"/>
      <c r="AC119" s="135"/>
      <c r="AD119" s="376"/>
      <c r="AE119" s="377"/>
      <c r="AF119" s="378">
        <f t="shared" si="6"/>
        <v>49.5</v>
      </c>
      <c r="AG119" s="379">
        <f t="shared" si="7"/>
        <v>0</v>
      </c>
      <c r="AH119" s="380">
        <f t="shared" si="8"/>
        <v>0</v>
      </c>
      <c r="AI119" s="359"/>
      <c r="AJ119" s="381">
        <f t="shared" si="9"/>
        <v>0</v>
      </c>
      <c r="AK119" s="365"/>
      <c r="AL119" s="372">
        <f t="shared" si="10"/>
        <v>0</v>
      </c>
      <c r="AM119" s="382"/>
      <c r="AN119" s="383"/>
      <c r="AO119" s="382"/>
      <c r="AP119" s="383"/>
      <c r="AQ119" s="382"/>
      <c r="AR119" s="383"/>
      <c r="AS119" s="382"/>
      <c r="AT119" s="384"/>
      <c r="AU119" s="385">
        <f t="shared" si="11"/>
        <v>0</v>
      </c>
    </row>
    <row r="120" spans="2:47" ht="22.5" customHeight="1">
      <c r="B120" s="359">
        <v>72</v>
      </c>
      <c r="C120" s="360" t="s">
        <v>200</v>
      </c>
      <c r="D120" s="361"/>
      <c r="E120" s="362"/>
      <c r="F120" s="363"/>
      <c r="G120" s="340" t="s">
        <v>119</v>
      </c>
      <c r="H120" s="341">
        <v>1</v>
      </c>
      <c r="I120" s="364" t="s">
        <v>133</v>
      </c>
      <c r="J120" s="364">
        <v>0</v>
      </c>
      <c r="K120" s="364">
        <v>0</v>
      </c>
      <c r="L120" s="364" t="s">
        <v>121</v>
      </c>
      <c r="M120" s="364">
        <v>0</v>
      </c>
      <c r="N120" s="364">
        <v>0</v>
      </c>
      <c r="O120" s="365">
        <v>275</v>
      </c>
      <c r="P120" s="365">
        <v>1</v>
      </c>
      <c r="Q120" s="366">
        <v>1</v>
      </c>
      <c r="R120" s="367"/>
      <c r="S120" s="367"/>
      <c r="T120" s="368">
        <v>1</v>
      </c>
      <c r="U120" s="369">
        <v>1</v>
      </c>
      <c r="V120" s="370">
        <v>49.5</v>
      </c>
      <c r="W120" s="371">
        <v>1515.06</v>
      </c>
      <c r="X120" s="372">
        <v>187747.19999999998</v>
      </c>
      <c r="Y120" s="373" t="s">
        <v>122</v>
      </c>
      <c r="Z120" s="374"/>
      <c r="AA120" s="375"/>
      <c r="AB120" s="364"/>
      <c r="AC120" s="135"/>
      <c r="AD120" s="376"/>
      <c r="AE120" s="377"/>
      <c r="AF120" s="378">
        <f t="shared" si="6"/>
        <v>49.5</v>
      </c>
      <c r="AG120" s="379">
        <f t="shared" si="7"/>
        <v>0</v>
      </c>
      <c r="AH120" s="380">
        <f t="shared" si="8"/>
        <v>0</v>
      </c>
      <c r="AI120" s="359"/>
      <c r="AJ120" s="381">
        <f t="shared" si="9"/>
        <v>0</v>
      </c>
      <c r="AK120" s="365"/>
      <c r="AL120" s="372">
        <f t="shared" si="10"/>
        <v>0</v>
      </c>
      <c r="AM120" s="382"/>
      <c r="AN120" s="383"/>
      <c r="AO120" s="382"/>
      <c r="AP120" s="383"/>
      <c r="AQ120" s="382"/>
      <c r="AR120" s="383"/>
      <c r="AS120" s="382"/>
      <c r="AT120" s="384"/>
      <c r="AU120" s="385">
        <f t="shared" si="11"/>
        <v>0</v>
      </c>
    </row>
    <row r="121" spans="2:47" ht="22.5" customHeight="1">
      <c r="B121" s="359">
        <v>72</v>
      </c>
      <c r="C121" s="360" t="s">
        <v>200</v>
      </c>
      <c r="D121" s="361"/>
      <c r="E121" s="362"/>
      <c r="F121" s="363"/>
      <c r="G121" s="340" t="s">
        <v>119</v>
      </c>
      <c r="H121" s="341">
        <v>1</v>
      </c>
      <c r="I121" s="364" t="s">
        <v>133</v>
      </c>
      <c r="J121" s="364">
        <v>0</v>
      </c>
      <c r="K121" s="364">
        <v>0</v>
      </c>
      <c r="L121" s="364" t="s">
        <v>128</v>
      </c>
      <c r="M121" s="364">
        <v>0</v>
      </c>
      <c r="N121" s="364">
        <v>0</v>
      </c>
      <c r="O121" s="365">
        <v>275</v>
      </c>
      <c r="P121" s="365">
        <v>1</v>
      </c>
      <c r="Q121" s="366">
        <v>1</v>
      </c>
      <c r="R121" s="367"/>
      <c r="S121" s="367"/>
      <c r="T121" s="368">
        <v>1</v>
      </c>
      <c r="U121" s="369">
        <v>1</v>
      </c>
      <c r="V121" s="370">
        <v>49.5</v>
      </c>
      <c r="W121" s="371">
        <v>1515.06</v>
      </c>
      <c r="X121" s="372">
        <v>187747.19999999998</v>
      </c>
      <c r="Y121" s="373" t="s">
        <v>122</v>
      </c>
      <c r="Z121" s="374"/>
      <c r="AA121" s="375"/>
      <c r="AB121" s="364"/>
      <c r="AC121" s="135"/>
      <c r="AD121" s="376"/>
      <c r="AE121" s="377"/>
      <c r="AF121" s="378">
        <f t="shared" si="6"/>
        <v>49.5</v>
      </c>
      <c r="AG121" s="379">
        <f t="shared" si="7"/>
        <v>0</v>
      </c>
      <c r="AH121" s="380">
        <f t="shared" si="8"/>
        <v>0</v>
      </c>
      <c r="AI121" s="359"/>
      <c r="AJ121" s="381">
        <f t="shared" si="9"/>
        <v>0</v>
      </c>
      <c r="AK121" s="365"/>
      <c r="AL121" s="372">
        <f t="shared" si="10"/>
        <v>0</v>
      </c>
      <c r="AM121" s="382"/>
      <c r="AN121" s="383"/>
      <c r="AO121" s="382"/>
      <c r="AP121" s="383"/>
      <c r="AQ121" s="382"/>
      <c r="AR121" s="383"/>
      <c r="AS121" s="382"/>
      <c r="AT121" s="384"/>
      <c r="AU121" s="385">
        <f t="shared" si="11"/>
        <v>0</v>
      </c>
    </row>
    <row r="122" spans="2:47" ht="22.5" customHeight="1">
      <c r="B122" s="359">
        <v>72</v>
      </c>
      <c r="C122" s="360" t="s">
        <v>200</v>
      </c>
      <c r="D122" s="361"/>
      <c r="E122" s="362"/>
      <c r="F122" s="363"/>
      <c r="G122" s="340" t="s">
        <v>119</v>
      </c>
      <c r="H122" s="341">
        <v>1</v>
      </c>
      <c r="I122" s="364" t="s">
        <v>133</v>
      </c>
      <c r="J122" s="364">
        <v>0</v>
      </c>
      <c r="K122" s="364">
        <v>0</v>
      </c>
      <c r="L122" s="364" t="s">
        <v>121</v>
      </c>
      <c r="M122" s="364">
        <v>0</v>
      </c>
      <c r="N122" s="364">
        <v>0</v>
      </c>
      <c r="O122" s="365">
        <v>275</v>
      </c>
      <c r="P122" s="365">
        <v>1</v>
      </c>
      <c r="Q122" s="366">
        <v>1</v>
      </c>
      <c r="R122" s="367"/>
      <c r="S122" s="367"/>
      <c r="T122" s="368">
        <v>1</v>
      </c>
      <c r="U122" s="369">
        <v>1</v>
      </c>
      <c r="V122" s="370">
        <v>49.5</v>
      </c>
      <c r="W122" s="371">
        <v>1515.06</v>
      </c>
      <c r="X122" s="372">
        <v>187747.19999999998</v>
      </c>
      <c r="Y122" s="373" t="s">
        <v>122</v>
      </c>
      <c r="Z122" s="374"/>
      <c r="AA122" s="375"/>
      <c r="AB122" s="364"/>
      <c r="AC122" s="135"/>
      <c r="AD122" s="376"/>
      <c r="AE122" s="377"/>
      <c r="AF122" s="378">
        <f t="shared" si="6"/>
        <v>49.5</v>
      </c>
      <c r="AG122" s="379">
        <f t="shared" si="7"/>
        <v>0</v>
      </c>
      <c r="AH122" s="380">
        <f t="shared" si="8"/>
        <v>0</v>
      </c>
      <c r="AI122" s="359"/>
      <c r="AJ122" s="381">
        <f t="shared" si="9"/>
        <v>0</v>
      </c>
      <c r="AK122" s="365"/>
      <c r="AL122" s="372">
        <f t="shared" si="10"/>
        <v>0</v>
      </c>
      <c r="AM122" s="382"/>
      <c r="AN122" s="383"/>
      <c r="AO122" s="382"/>
      <c r="AP122" s="383"/>
      <c r="AQ122" s="382"/>
      <c r="AR122" s="383"/>
      <c r="AS122" s="382"/>
      <c r="AT122" s="384"/>
      <c r="AU122" s="385">
        <f t="shared" si="11"/>
        <v>0</v>
      </c>
    </row>
    <row r="123" spans="2:47" ht="22.5" customHeight="1">
      <c r="B123" s="359">
        <v>73</v>
      </c>
      <c r="C123" s="360" t="s">
        <v>201</v>
      </c>
      <c r="D123" s="361"/>
      <c r="E123" s="362"/>
      <c r="F123" s="363"/>
      <c r="G123" s="340" t="s">
        <v>119</v>
      </c>
      <c r="H123" s="341">
        <v>1</v>
      </c>
      <c r="I123" s="364" t="s">
        <v>133</v>
      </c>
      <c r="J123" s="364">
        <v>0</v>
      </c>
      <c r="K123" s="364">
        <v>0</v>
      </c>
      <c r="L123" s="364" t="s">
        <v>121</v>
      </c>
      <c r="M123" s="364">
        <v>0</v>
      </c>
      <c r="N123" s="364">
        <v>0</v>
      </c>
      <c r="O123" s="365">
        <v>275</v>
      </c>
      <c r="P123" s="365">
        <v>1</v>
      </c>
      <c r="Q123" s="366">
        <v>1</v>
      </c>
      <c r="R123" s="367"/>
      <c r="S123" s="367"/>
      <c r="T123" s="368">
        <v>1</v>
      </c>
      <c r="U123" s="369">
        <v>1</v>
      </c>
      <c r="V123" s="370">
        <v>49.5</v>
      </c>
      <c r="W123" s="371">
        <v>1515.06</v>
      </c>
      <c r="X123" s="372">
        <v>187747.19999999998</v>
      </c>
      <c r="Y123" s="373" t="s">
        <v>122</v>
      </c>
      <c r="Z123" s="374"/>
      <c r="AA123" s="375"/>
      <c r="AB123" s="364"/>
      <c r="AC123" s="135"/>
      <c r="AD123" s="376"/>
      <c r="AE123" s="377"/>
      <c r="AF123" s="378">
        <f t="shared" si="6"/>
        <v>49.5</v>
      </c>
      <c r="AG123" s="379">
        <f t="shared" si="7"/>
        <v>0</v>
      </c>
      <c r="AH123" s="380">
        <f t="shared" si="8"/>
        <v>0</v>
      </c>
      <c r="AI123" s="359"/>
      <c r="AJ123" s="381">
        <f t="shared" si="9"/>
        <v>0</v>
      </c>
      <c r="AK123" s="365"/>
      <c r="AL123" s="372">
        <f t="shared" si="10"/>
        <v>0</v>
      </c>
      <c r="AM123" s="382"/>
      <c r="AN123" s="383"/>
      <c r="AO123" s="382"/>
      <c r="AP123" s="383"/>
      <c r="AQ123" s="382"/>
      <c r="AR123" s="383"/>
      <c r="AS123" s="382"/>
      <c r="AT123" s="384"/>
      <c r="AU123" s="385">
        <f t="shared" si="11"/>
        <v>0</v>
      </c>
    </row>
    <row r="124" spans="2:47" ht="22.5" customHeight="1">
      <c r="B124" s="359">
        <v>73</v>
      </c>
      <c r="C124" s="360" t="s">
        <v>201</v>
      </c>
      <c r="D124" s="361"/>
      <c r="E124" s="362"/>
      <c r="F124" s="363"/>
      <c r="G124" s="340" t="s">
        <v>119</v>
      </c>
      <c r="H124" s="341">
        <v>1</v>
      </c>
      <c r="I124" s="364" t="s">
        <v>133</v>
      </c>
      <c r="J124" s="364">
        <v>0</v>
      </c>
      <c r="K124" s="364">
        <v>0</v>
      </c>
      <c r="L124" s="364" t="s">
        <v>121</v>
      </c>
      <c r="M124" s="364">
        <v>0</v>
      </c>
      <c r="N124" s="364">
        <v>0</v>
      </c>
      <c r="O124" s="365">
        <v>275</v>
      </c>
      <c r="P124" s="365">
        <v>1</v>
      </c>
      <c r="Q124" s="366">
        <v>1</v>
      </c>
      <c r="R124" s="367"/>
      <c r="S124" s="367"/>
      <c r="T124" s="368">
        <v>1</v>
      </c>
      <c r="U124" s="369">
        <v>1</v>
      </c>
      <c r="V124" s="370">
        <v>49.5</v>
      </c>
      <c r="W124" s="371">
        <v>1515.06</v>
      </c>
      <c r="X124" s="372">
        <v>187747.19999999998</v>
      </c>
      <c r="Y124" s="373" t="s">
        <v>122</v>
      </c>
      <c r="Z124" s="374"/>
      <c r="AA124" s="375"/>
      <c r="AB124" s="364"/>
      <c r="AC124" s="135"/>
      <c r="AD124" s="376"/>
      <c r="AE124" s="377"/>
      <c r="AF124" s="378">
        <f t="shared" si="6"/>
        <v>49.5</v>
      </c>
      <c r="AG124" s="379">
        <f t="shared" si="7"/>
        <v>0</v>
      </c>
      <c r="AH124" s="380">
        <f t="shared" si="8"/>
        <v>0</v>
      </c>
      <c r="AI124" s="359"/>
      <c r="AJ124" s="381">
        <f t="shared" si="9"/>
        <v>0</v>
      </c>
      <c r="AK124" s="365"/>
      <c r="AL124" s="372">
        <f t="shared" si="10"/>
        <v>0</v>
      </c>
      <c r="AM124" s="382"/>
      <c r="AN124" s="383"/>
      <c r="AO124" s="382"/>
      <c r="AP124" s="383"/>
      <c r="AQ124" s="382"/>
      <c r="AR124" s="383"/>
      <c r="AS124" s="382"/>
      <c r="AT124" s="384"/>
      <c r="AU124" s="385">
        <f t="shared" si="11"/>
        <v>0</v>
      </c>
    </row>
    <row r="125" spans="2:47" ht="22.5" customHeight="1">
      <c r="B125" s="359">
        <v>73</v>
      </c>
      <c r="C125" s="360" t="s">
        <v>201</v>
      </c>
      <c r="D125" s="361"/>
      <c r="E125" s="362"/>
      <c r="F125" s="363"/>
      <c r="G125" s="340" t="s">
        <v>119</v>
      </c>
      <c r="H125" s="341">
        <v>1</v>
      </c>
      <c r="I125" s="364" t="s">
        <v>133</v>
      </c>
      <c r="J125" s="364">
        <v>0</v>
      </c>
      <c r="K125" s="364">
        <v>0</v>
      </c>
      <c r="L125" s="364" t="s">
        <v>121</v>
      </c>
      <c r="M125" s="364">
        <v>0</v>
      </c>
      <c r="N125" s="364">
        <v>0</v>
      </c>
      <c r="O125" s="365">
        <v>275</v>
      </c>
      <c r="P125" s="365">
        <v>1</v>
      </c>
      <c r="Q125" s="366">
        <v>1</v>
      </c>
      <c r="R125" s="367"/>
      <c r="S125" s="367"/>
      <c r="T125" s="368">
        <v>1</v>
      </c>
      <c r="U125" s="369">
        <v>1</v>
      </c>
      <c r="V125" s="370">
        <v>49.5</v>
      </c>
      <c r="W125" s="371">
        <v>1515.06</v>
      </c>
      <c r="X125" s="372">
        <v>187747.19999999998</v>
      </c>
      <c r="Y125" s="373" t="s">
        <v>122</v>
      </c>
      <c r="Z125" s="374"/>
      <c r="AA125" s="375"/>
      <c r="AB125" s="364"/>
      <c r="AC125" s="135"/>
      <c r="AD125" s="376"/>
      <c r="AE125" s="377"/>
      <c r="AF125" s="378">
        <f t="shared" si="6"/>
        <v>49.5</v>
      </c>
      <c r="AG125" s="379">
        <f t="shared" si="7"/>
        <v>0</v>
      </c>
      <c r="AH125" s="380">
        <f t="shared" si="8"/>
        <v>0</v>
      </c>
      <c r="AI125" s="359"/>
      <c r="AJ125" s="381">
        <f t="shared" si="9"/>
        <v>0</v>
      </c>
      <c r="AK125" s="365"/>
      <c r="AL125" s="372">
        <f t="shared" si="10"/>
        <v>0</v>
      </c>
      <c r="AM125" s="382"/>
      <c r="AN125" s="383"/>
      <c r="AO125" s="382"/>
      <c r="AP125" s="383"/>
      <c r="AQ125" s="382"/>
      <c r="AR125" s="383"/>
      <c r="AS125" s="382"/>
      <c r="AT125" s="384"/>
      <c r="AU125" s="385">
        <f t="shared" si="11"/>
        <v>0</v>
      </c>
    </row>
    <row r="126" spans="2:47" ht="22.5" customHeight="1">
      <c r="B126" s="359">
        <v>73</v>
      </c>
      <c r="C126" s="360" t="s">
        <v>201</v>
      </c>
      <c r="D126" s="361"/>
      <c r="E126" s="362"/>
      <c r="F126" s="363"/>
      <c r="G126" s="340" t="s">
        <v>119</v>
      </c>
      <c r="H126" s="341">
        <v>1</v>
      </c>
      <c r="I126" s="364" t="s">
        <v>133</v>
      </c>
      <c r="J126" s="364">
        <v>0</v>
      </c>
      <c r="K126" s="364">
        <v>0</v>
      </c>
      <c r="L126" s="364" t="s">
        <v>121</v>
      </c>
      <c r="M126" s="364">
        <v>0</v>
      </c>
      <c r="N126" s="364">
        <v>0</v>
      </c>
      <c r="O126" s="365">
        <v>275</v>
      </c>
      <c r="P126" s="365">
        <v>1</v>
      </c>
      <c r="Q126" s="366">
        <v>1</v>
      </c>
      <c r="R126" s="367"/>
      <c r="S126" s="367"/>
      <c r="T126" s="368">
        <v>1</v>
      </c>
      <c r="U126" s="369">
        <v>1</v>
      </c>
      <c r="V126" s="370">
        <v>49.5</v>
      </c>
      <c r="W126" s="371">
        <v>1515.06</v>
      </c>
      <c r="X126" s="372">
        <v>187747.19999999998</v>
      </c>
      <c r="Y126" s="373" t="s">
        <v>122</v>
      </c>
      <c r="Z126" s="374"/>
      <c r="AA126" s="375"/>
      <c r="AB126" s="364"/>
      <c r="AC126" s="135"/>
      <c r="AD126" s="376"/>
      <c r="AE126" s="377"/>
      <c r="AF126" s="378">
        <f t="shared" si="6"/>
        <v>49.5</v>
      </c>
      <c r="AG126" s="379">
        <f t="shared" si="7"/>
        <v>0</v>
      </c>
      <c r="AH126" s="380">
        <f t="shared" si="8"/>
        <v>0</v>
      </c>
      <c r="AI126" s="359"/>
      <c r="AJ126" s="381">
        <f t="shared" si="9"/>
        <v>0</v>
      </c>
      <c r="AK126" s="365"/>
      <c r="AL126" s="372">
        <f t="shared" si="10"/>
        <v>0</v>
      </c>
      <c r="AM126" s="382"/>
      <c r="AN126" s="383"/>
      <c r="AO126" s="382"/>
      <c r="AP126" s="383"/>
      <c r="AQ126" s="382"/>
      <c r="AR126" s="383"/>
      <c r="AS126" s="382"/>
      <c r="AT126" s="384"/>
      <c r="AU126" s="385">
        <f t="shared" si="11"/>
        <v>0</v>
      </c>
    </row>
    <row r="127" spans="2:47" ht="22.5" customHeight="1">
      <c r="B127" s="359">
        <v>73</v>
      </c>
      <c r="C127" s="360" t="s">
        <v>201</v>
      </c>
      <c r="D127" s="361"/>
      <c r="E127" s="362"/>
      <c r="F127" s="363"/>
      <c r="G127" s="340" t="s">
        <v>124</v>
      </c>
      <c r="H127" s="341">
        <v>1</v>
      </c>
      <c r="I127" s="364" t="s">
        <v>29</v>
      </c>
      <c r="J127" s="364">
        <v>0</v>
      </c>
      <c r="K127" s="364">
        <v>0</v>
      </c>
      <c r="L127" s="364">
        <v>0</v>
      </c>
      <c r="M127" s="364">
        <v>0</v>
      </c>
      <c r="N127" s="364">
        <v>0</v>
      </c>
      <c r="O127" s="365">
        <v>28</v>
      </c>
      <c r="P127" s="365">
        <v>1</v>
      </c>
      <c r="Q127" s="366">
        <v>1</v>
      </c>
      <c r="R127" s="367"/>
      <c r="S127" s="367"/>
      <c r="T127" s="368">
        <v>1</v>
      </c>
      <c r="U127" s="369">
        <v>1</v>
      </c>
      <c r="V127" s="370">
        <v>49.5</v>
      </c>
      <c r="W127" s="371">
        <v>228.4</v>
      </c>
      <c r="X127" s="372">
        <v>33348</v>
      </c>
      <c r="Y127" s="373" t="s">
        <v>122</v>
      </c>
      <c r="Z127" s="374"/>
      <c r="AA127" s="375"/>
      <c r="AB127" s="364"/>
      <c r="AC127" s="135"/>
      <c r="AD127" s="376"/>
      <c r="AE127" s="377"/>
      <c r="AF127" s="378">
        <f t="shared" si="6"/>
        <v>49.5</v>
      </c>
      <c r="AG127" s="379">
        <f t="shared" si="7"/>
        <v>0</v>
      </c>
      <c r="AH127" s="380">
        <f t="shared" si="8"/>
        <v>0</v>
      </c>
      <c r="AI127" s="359"/>
      <c r="AJ127" s="381">
        <f t="shared" si="9"/>
        <v>0</v>
      </c>
      <c r="AK127" s="365"/>
      <c r="AL127" s="372">
        <f t="shared" si="10"/>
        <v>0</v>
      </c>
      <c r="AM127" s="382"/>
      <c r="AN127" s="383"/>
      <c r="AO127" s="382"/>
      <c r="AP127" s="383"/>
      <c r="AQ127" s="382"/>
      <c r="AR127" s="383"/>
      <c r="AS127" s="382"/>
      <c r="AT127" s="384"/>
      <c r="AU127" s="385">
        <f t="shared" si="11"/>
        <v>0</v>
      </c>
    </row>
    <row r="128" spans="2:47" ht="22.5" customHeight="1">
      <c r="B128" s="359">
        <v>74</v>
      </c>
      <c r="C128" s="360" t="s">
        <v>202</v>
      </c>
      <c r="D128" s="361"/>
      <c r="E128" s="362"/>
      <c r="F128" s="363"/>
      <c r="G128" s="340" t="s">
        <v>119</v>
      </c>
      <c r="H128" s="341">
        <v>1</v>
      </c>
      <c r="I128" s="364" t="s">
        <v>133</v>
      </c>
      <c r="J128" s="364">
        <v>0</v>
      </c>
      <c r="K128" s="364">
        <v>0</v>
      </c>
      <c r="L128" s="364" t="s">
        <v>128</v>
      </c>
      <c r="M128" s="364">
        <v>0</v>
      </c>
      <c r="N128" s="364">
        <v>0</v>
      </c>
      <c r="O128" s="365">
        <v>275</v>
      </c>
      <c r="P128" s="365">
        <v>1</v>
      </c>
      <c r="Q128" s="366">
        <v>1</v>
      </c>
      <c r="R128" s="367"/>
      <c r="S128" s="367"/>
      <c r="T128" s="368">
        <v>1</v>
      </c>
      <c r="U128" s="369">
        <v>1</v>
      </c>
      <c r="V128" s="370">
        <v>49.5</v>
      </c>
      <c r="W128" s="371">
        <v>1515.06</v>
      </c>
      <c r="X128" s="372">
        <v>187747.19999999998</v>
      </c>
      <c r="Y128" s="373" t="s">
        <v>122</v>
      </c>
      <c r="Z128" s="374"/>
      <c r="AA128" s="375"/>
      <c r="AB128" s="364"/>
      <c r="AC128" s="135"/>
      <c r="AD128" s="376"/>
      <c r="AE128" s="377"/>
      <c r="AF128" s="378">
        <f t="shared" si="6"/>
        <v>49.5</v>
      </c>
      <c r="AG128" s="379">
        <f t="shared" si="7"/>
        <v>0</v>
      </c>
      <c r="AH128" s="380">
        <f t="shared" si="8"/>
        <v>0</v>
      </c>
      <c r="AI128" s="359"/>
      <c r="AJ128" s="381">
        <f t="shared" si="9"/>
        <v>0</v>
      </c>
      <c r="AK128" s="365"/>
      <c r="AL128" s="372">
        <f t="shared" si="10"/>
        <v>0</v>
      </c>
      <c r="AM128" s="382"/>
      <c r="AN128" s="383"/>
      <c r="AO128" s="382"/>
      <c r="AP128" s="383"/>
      <c r="AQ128" s="382"/>
      <c r="AR128" s="383"/>
      <c r="AS128" s="382"/>
      <c r="AT128" s="384"/>
      <c r="AU128" s="385">
        <f t="shared" si="11"/>
        <v>0</v>
      </c>
    </row>
    <row r="129" spans="2:47" ht="22.5" customHeight="1">
      <c r="B129" s="359">
        <v>74</v>
      </c>
      <c r="C129" s="360" t="s">
        <v>202</v>
      </c>
      <c r="D129" s="361"/>
      <c r="E129" s="362"/>
      <c r="F129" s="363"/>
      <c r="G129" s="340" t="s">
        <v>119</v>
      </c>
      <c r="H129" s="341">
        <v>1</v>
      </c>
      <c r="I129" s="364" t="s">
        <v>133</v>
      </c>
      <c r="J129" s="364">
        <v>0</v>
      </c>
      <c r="K129" s="364">
        <v>0</v>
      </c>
      <c r="L129" s="364" t="s">
        <v>128</v>
      </c>
      <c r="M129" s="364">
        <v>0</v>
      </c>
      <c r="N129" s="364">
        <v>0</v>
      </c>
      <c r="O129" s="365">
        <v>275</v>
      </c>
      <c r="P129" s="365">
        <v>1</v>
      </c>
      <c r="Q129" s="366">
        <v>1</v>
      </c>
      <c r="R129" s="367"/>
      <c r="S129" s="367"/>
      <c r="T129" s="368">
        <v>1</v>
      </c>
      <c r="U129" s="369">
        <v>1</v>
      </c>
      <c r="V129" s="370">
        <v>49.5</v>
      </c>
      <c r="W129" s="371">
        <v>1515.06</v>
      </c>
      <c r="X129" s="372">
        <v>187747.19999999998</v>
      </c>
      <c r="Y129" s="373" t="s">
        <v>122</v>
      </c>
      <c r="Z129" s="374"/>
      <c r="AA129" s="375"/>
      <c r="AB129" s="364"/>
      <c r="AC129" s="135"/>
      <c r="AD129" s="376"/>
      <c r="AE129" s="377"/>
      <c r="AF129" s="378">
        <f t="shared" si="6"/>
        <v>49.5</v>
      </c>
      <c r="AG129" s="379">
        <f t="shared" si="7"/>
        <v>0</v>
      </c>
      <c r="AH129" s="380">
        <f t="shared" si="8"/>
        <v>0</v>
      </c>
      <c r="AI129" s="359"/>
      <c r="AJ129" s="381">
        <f t="shared" si="9"/>
        <v>0</v>
      </c>
      <c r="AK129" s="365"/>
      <c r="AL129" s="372">
        <f t="shared" si="10"/>
        <v>0</v>
      </c>
      <c r="AM129" s="382"/>
      <c r="AN129" s="383"/>
      <c r="AO129" s="382"/>
      <c r="AP129" s="383"/>
      <c r="AQ129" s="382"/>
      <c r="AR129" s="383"/>
      <c r="AS129" s="382"/>
      <c r="AT129" s="384"/>
      <c r="AU129" s="385">
        <f t="shared" si="11"/>
        <v>0</v>
      </c>
    </row>
    <row r="130" spans="2:47" ht="22.5" customHeight="1">
      <c r="B130" s="359">
        <v>74</v>
      </c>
      <c r="C130" s="360" t="s">
        <v>202</v>
      </c>
      <c r="D130" s="361"/>
      <c r="E130" s="362"/>
      <c r="F130" s="363"/>
      <c r="G130" s="340" t="s">
        <v>119</v>
      </c>
      <c r="H130" s="341">
        <v>1</v>
      </c>
      <c r="I130" s="364" t="s">
        <v>133</v>
      </c>
      <c r="J130" s="364">
        <v>0</v>
      </c>
      <c r="K130" s="364">
        <v>0</v>
      </c>
      <c r="L130" s="364" t="s">
        <v>128</v>
      </c>
      <c r="M130" s="364">
        <v>0</v>
      </c>
      <c r="N130" s="364">
        <v>0</v>
      </c>
      <c r="O130" s="365">
        <v>275</v>
      </c>
      <c r="P130" s="365">
        <v>1</v>
      </c>
      <c r="Q130" s="366">
        <v>1</v>
      </c>
      <c r="R130" s="367"/>
      <c r="S130" s="367"/>
      <c r="T130" s="368">
        <v>1</v>
      </c>
      <c r="U130" s="369">
        <v>1</v>
      </c>
      <c r="V130" s="370">
        <v>49.5</v>
      </c>
      <c r="W130" s="371">
        <v>1515.06</v>
      </c>
      <c r="X130" s="372">
        <v>187747.19999999998</v>
      </c>
      <c r="Y130" s="387" t="s">
        <v>122</v>
      </c>
      <c r="Z130" s="374"/>
      <c r="AA130" s="375"/>
      <c r="AB130" s="364"/>
      <c r="AC130" s="135"/>
      <c r="AD130" s="376"/>
      <c r="AE130" s="377"/>
      <c r="AF130" s="378">
        <f t="shared" si="6"/>
        <v>49.5</v>
      </c>
      <c r="AG130" s="379">
        <f t="shared" si="7"/>
        <v>0</v>
      </c>
      <c r="AH130" s="380">
        <f t="shared" si="8"/>
        <v>0</v>
      </c>
      <c r="AI130" s="359"/>
      <c r="AJ130" s="381">
        <f t="shared" si="9"/>
        <v>0</v>
      </c>
      <c r="AK130" s="365"/>
      <c r="AL130" s="372">
        <f t="shared" si="10"/>
        <v>0</v>
      </c>
      <c r="AM130" s="382"/>
      <c r="AN130" s="383"/>
      <c r="AO130" s="382"/>
      <c r="AP130" s="383"/>
      <c r="AQ130" s="382"/>
      <c r="AR130" s="383"/>
      <c r="AS130" s="382"/>
      <c r="AT130" s="384"/>
      <c r="AU130" s="385">
        <f t="shared" si="11"/>
        <v>0</v>
      </c>
    </row>
    <row r="131" spans="2:47" ht="22.5" customHeight="1">
      <c r="B131" s="359">
        <v>75</v>
      </c>
      <c r="C131" s="360" t="s">
        <v>203</v>
      </c>
      <c r="D131" s="361"/>
      <c r="E131" s="362"/>
      <c r="F131" s="363"/>
      <c r="G131" s="340" t="s">
        <v>119</v>
      </c>
      <c r="H131" s="341">
        <v>1</v>
      </c>
      <c r="I131" s="364" t="s">
        <v>133</v>
      </c>
      <c r="J131" s="364">
        <v>0</v>
      </c>
      <c r="K131" s="364">
        <v>0</v>
      </c>
      <c r="L131" s="364" t="s">
        <v>128</v>
      </c>
      <c r="M131" s="364">
        <v>0</v>
      </c>
      <c r="N131" s="364">
        <v>0</v>
      </c>
      <c r="O131" s="365">
        <v>275</v>
      </c>
      <c r="P131" s="365">
        <v>1</v>
      </c>
      <c r="Q131" s="366">
        <v>1</v>
      </c>
      <c r="R131" s="367"/>
      <c r="S131" s="367"/>
      <c r="T131" s="368">
        <v>1</v>
      </c>
      <c r="U131" s="369">
        <v>1</v>
      </c>
      <c r="V131" s="370">
        <v>49.5</v>
      </c>
      <c r="W131" s="371">
        <v>1515.06</v>
      </c>
      <c r="X131" s="372">
        <v>187747.19999999998</v>
      </c>
      <c r="Y131" s="373" t="s">
        <v>122</v>
      </c>
      <c r="Z131" s="374"/>
      <c r="AA131" s="375"/>
      <c r="AB131" s="364"/>
      <c r="AC131" s="135"/>
      <c r="AD131" s="376"/>
      <c r="AE131" s="377"/>
      <c r="AF131" s="378">
        <f t="shared" si="6"/>
        <v>49.5</v>
      </c>
      <c r="AG131" s="379">
        <f t="shared" si="7"/>
        <v>0</v>
      </c>
      <c r="AH131" s="380">
        <f t="shared" si="8"/>
        <v>0</v>
      </c>
      <c r="AI131" s="359"/>
      <c r="AJ131" s="381">
        <f t="shared" si="9"/>
        <v>0</v>
      </c>
      <c r="AK131" s="365"/>
      <c r="AL131" s="372">
        <f t="shared" si="10"/>
        <v>0</v>
      </c>
      <c r="AM131" s="382"/>
      <c r="AN131" s="383"/>
      <c r="AO131" s="382"/>
      <c r="AP131" s="383"/>
      <c r="AQ131" s="382"/>
      <c r="AR131" s="383"/>
      <c r="AS131" s="382"/>
      <c r="AT131" s="384"/>
      <c r="AU131" s="385">
        <f t="shared" si="11"/>
        <v>0</v>
      </c>
    </row>
    <row r="132" spans="2:47" ht="22.5" customHeight="1">
      <c r="B132" s="359">
        <v>75</v>
      </c>
      <c r="C132" s="360" t="s">
        <v>203</v>
      </c>
      <c r="D132" s="361"/>
      <c r="E132" s="362"/>
      <c r="F132" s="363"/>
      <c r="G132" s="340" t="s">
        <v>119</v>
      </c>
      <c r="H132" s="341">
        <v>1</v>
      </c>
      <c r="I132" s="364" t="s">
        <v>133</v>
      </c>
      <c r="J132" s="364">
        <v>0</v>
      </c>
      <c r="K132" s="364">
        <v>0</v>
      </c>
      <c r="L132" s="364" t="s">
        <v>128</v>
      </c>
      <c r="M132" s="364">
        <v>0</v>
      </c>
      <c r="N132" s="364">
        <v>0</v>
      </c>
      <c r="O132" s="365">
        <v>275</v>
      </c>
      <c r="P132" s="365">
        <v>1</v>
      </c>
      <c r="Q132" s="366">
        <v>1</v>
      </c>
      <c r="R132" s="367"/>
      <c r="S132" s="367"/>
      <c r="T132" s="368">
        <v>1</v>
      </c>
      <c r="U132" s="369">
        <v>1</v>
      </c>
      <c r="V132" s="370">
        <v>49.5</v>
      </c>
      <c r="W132" s="371">
        <v>1515.06</v>
      </c>
      <c r="X132" s="372">
        <v>187747.19999999998</v>
      </c>
      <c r="Y132" s="373" t="s">
        <v>122</v>
      </c>
      <c r="Z132" s="374"/>
      <c r="AA132" s="375"/>
      <c r="AB132" s="364"/>
      <c r="AC132" s="135"/>
      <c r="AD132" s="376"/>
      <c r="AE132" s="377"/>
      <c r="AF132" s="378">
        <f t="shared" si="6"/>
        <v>49.5</v>
      </c>
      <c r="AG132" s="379">
        <f t="shared" si="7"/>
        <v>0</v>
      </c>
      <c r="AH132" s="380">
        <f t="shared" si="8"/>
        <v>0</v>
      </c>
      <c r="AI132" s="359"/>
      <c r="AJ132" s="381">
        <f t="shared" si="9"/>
        <v>0</v>
      </c>
      <c r="AK132" s="365"/>
      <c r="AL132" s="372">
        <f t="shared" si="10"/>
        <v>0</v>
      </c>
      <c r="AM132" s="382"/>
      <c r="AN132" s="383"/>
      <c r="AO132" s="382"/>
      <c r="AP132" s="383"/>
      <c r="AQ132" s="382"/>
      <c r="AR132" s="383"/>
      <c r="AS132" s="382"/>
      <c r="AT132" s="384"/>
      <c r="AU132" s="385">
        <f t="shared" si="11"/>
        <v>0</v>
      </c>
    </row>
    <row r="133" spans="2:47" ht="22.5" customHeight="1">
      <c r="B133" s="359">
        <v>76</v>
      </c>
      <c r="C133" s="360" t="s">
        <v>204</v>
      </c>
      <c r="D133" s="361"/>
      <c r="E133" s="362"/>
      <c r="F133" s="363"/>
      <c r="G133" s="340" t="s">
        <v>119</v>
      </c>
      <c r="H133" s="341">
        <v>1</v>
      </c>
      <c r="I133" s="364" t="s">
        <v>133</v>
      </c>
      <c r="J133" s="364">
        <v>0</v>
      </c>
      <c r="K133" s="364">
        <v>0</v>
      </c>
      <c r="L133" s="364" t="s">
        <v>121</v>
      </c>
      <c r="M133" s="364">
        <v>0</v>
      </c>
      <c r="N133" s="364">
        <v>0</v>
      </c>
      <c r="O133" s="365">
        <v>275</v>
      </c>
      <c r="P133" s="365">
        <v>1</v>
      </c>
      <c r="Q133" s="366">
        <v>1</v>
      </c>
      <c r="R133" s="367"/>
      <c r="S133" s="367"/>
      <c r="T133" s="368">
        <v>1</v>
      </c>
      <c r="U133" s="369">
        <v>1</v>
      </c>
      <c r="V133" s="370">
        <v>49.5</v>
      </c>
      <c r="W133" s="371">
        <v>1515.06</v>
      </c>
      <c r="X133" s="372">
        <v>187747.19999999998</v>
      </c>
      <c r="Y133" s="373" t="s">
        <v>122</v>
      </c>
      <c r="Z133" s="374"/>
      <c r="AA133" s="375"/>
      <c r="AB133" s="364"/>
      <c r="AC133" s="135"/>
      <c r="AD133" s="376"/>
      <c r="AE133" s="377"/>
      <c r="AF133" s="378">
        <f t="shared" si="6"/>
        <v>49.5</v>
      </c>
      <c r="AG133" s="379">
        <f t="shared" si="7"/>
        <v>0</v>
      </c>
      <c r="AH133" s="380">
        <f t="shared" si="8"/>
        <v>0</v>
      </c>
      <c r="AI133" s="359"/>
      <c r="AJ133" s="381">
        <f t="shared" si="9"/>
        <v>0</v>
      </c>
      <c r="AK133" s="365"/>
      <c r="AL133" s="372">
        <f t="shared" si="10"/>
        <v>0</v>
      </c>
      <c r="AM133" s="382"/>
      <c r="AN133" s="383"/>
      <c r="AO133" s="382"/>
      <c r="AP133" s="383"/>
      <c r="AQ133" s="382"/>
      <c r="AR133" s="383"/>
      <c r="AS133" s="382"/>
      <c r="AT133" s="384"/>
      <c r="AU133" s="385">
        <f t="shared" si="11"/>
        <v>0</v>
      </c>
    </row>
    <row r="134" spans="2:47" ht="22.5" customHeight="1">
      <c r="B134" s="359">
        <v>76</v>
      </c>
      <c r="C134" s="360" t="s">
        <v>204</v>
      </c>
      <c r="D134" s="361"/>
      <c r="E134" s="362"/>
      <c r="F134" s="363"/>
      <c r="G134" s="340" t="s">
        <v>119</v>
      </c>
      <c r="H134" s="341">
        <v>1</v>
      </c>
      <c r="I134" s="364" t="s">
        <v>133</v>
      </c>
      <c r="J134" s="364">
        <v>0</v>
      </c>
      <c r="K134" s="364">
        <v>0</v>
      </c>
      <c r="L134" s="364" t="s">
        <v>128</v>
      </c>
      <c r="M134" s="364">
        <v>0</v>
      </c>
      <c r="N134" s="364">
        <v>0</v>
      </c>
      <c r="O134" s="365">
        <v>275</v>
      </c>
      <c r="P134" s="365">
        <v>1</v>
      </c>
      <c r="Q134" s="366">
        <v>1</v>
      </c>
      <c r="R134" s="367"/>
      <c r="S134" s="367"/>
      <c r="T134" s="368">
        <v>1</v>
      </c>
      <c r="U134" s="369">
        <v>1</v>
      </c>
      <c r="V134" s="370">
        <v>49.5</v>
      </c>
      <c r="W134" s="371">
        <v>1515.06</v>
      </c>
      <c r="X134" s="372">
        <v>187747.19999999998</v>
      </c>
      <c r="Y134" s="373" t="s">
        <v>122</v>
      </c>
      <c r="Z134" s="374"/>
      <c r="AA134" s="375"/>
      <c r="AB134" s="364"/>
      <c r="AC134" s="135"/>
      <c r="AD134" s="376"/>
      <c r="AE134" s="377"/>
      <c r="AF134" s="378">
        <f t="shared" si="6"/>
        <v>49.5</v>
      </c>
      <c r="AG134" s="379">
        <f t="shared" si="7"/>
        <v>0</v>
      </c>
      <c r="AH134" s="380">
        <f t="shared" si="8"/>
        <v>0</v>
      </c>
      <c r="AI134" s="359"/>
      <c r="AJ134" s="381">
        <f t="shared" si="9"/>
        <v>0</v>
      </c>
      <c r="AK134" s="365"/>
      <c r="AL134" s="372">
        <f t="shared" si="10"/>
        <v>0</v>
      </c>
      <c r="AM134" s="382"/>
      <c r="AN134" s="383"/>
      <c r="AO134" s="382"/>
      <c r="AP134" s="383"/>
      <c r="AQ134" s="382"/>
      <c r="AR134" s="383"/>
      <c r="AS134" s="382"/>
      <c r="AT134" s="384"/>
      <c r="AU134" s="385">
        <f t="shared" si="11"/>
        <v>0</v>
      </c>
    </row>
    <row r="135" spans="2:47" ht="22.5" customHeight="1">
      <c r="B135" s="359">
        <v>76</v>
      </c>
      <c r="C135" s="360" t="s">
        <v>204</v>
      </c>
      <c r="D135" s="361"/>
      <c r="E135" s="362"/>
      <c r="F135" s="363"/>
      <c r="G135" s="340" t="s">
        <v>119</v>
      </c>
      <c r="H135" s="341">
        <v>1</v>
      </c>
      <c r="I135" s="364" t="s">
        <v>133</v>
      </c>
      <c r="J135" s="364">
        <v>0</v>
      </c>
      <c r="K135" s="364">
        <v>0</v>
      </c>
      <c r="L135" s="364" t="s">
        <v>128</v>
      </c>
      <c r="M135" s="364">
        <v>0</v>
      </c>
      <c r="N135" s="364">
        <v>0</v>
      </c>
      <c r="O135" s="365">
        <v>275</v>
      </c>
      <c r="P135" s="365">
        <v>1</v>
      </c>
      <c r="Q135" s="366">
        <v>1</v>
      </c>
      <c r="R135" s="367"/>
      <c r="S135" s="367"/>
      <c r="T135" s="368">
        <v>1</v>
      </c>
      <c r="U135" s="369">
        <v>1</v>
      </c>
      <c r="V135" s="370">
        <v>49.5</v>
      </c>
      <c r="W135" s="371">
        <v>1515.06</v>
      </c>
      <c r="X135" s="372">
        <v>187747.19999999998</v>
      </c>
      <c r="Y135" s="373" t="s">
        <v>122</v>
      </c>
      <c r="Z135" s="374"/>
      <c r="AA135" s="375"/>
      <c r="AB135" s="364"/>
      <c r="AC135" s="135"/>
      <c r="AD135" s="376"/>
      <c r="AE135" s="377"/>
      <c r="AF135" s="378">
        <f t="shared" si="6"/>
        <v>49.5</v>
      </c>
      <c r="AG135" s="379">
        <f t="shared" si="7"/>
        <v>0</v>
      </c>
      <c r="AH135" s="380">
        <f t="shared" si="8"/>
        <v>0</v>
      </c>
      <c r="AI135" s="359"/>
      <c r="AJ135" s="381">
        <f t="shared" si="9"/>
        <v>0</v>
      </c>
      <c r="AK135" s="365"/>
      <c r="AL135" s="372">
        <f t="shared" si="10"/>
        <v>0</v>
      </c>
      <c r="AM135" s="382"/>
      <c r="AN135" s="383"/>
      <c r="AO135" s="382"/>
      <c r="AP135" s="383"/>
      <c r="AQ135" s="382"/>
      <c r="AR135" s="383"/>
      <c r="AS135" s="382"/>
      <c r="AT135" s="384"/>
      <c r="AU135" s="385">
        <f t="shared" si="11"/>
        <v>0</v>
      </c>
    </row>
    <row r="136" spans="2:47" ht="22.5" customHeight="1">
      <c r="B136" s="359">
        <v>76</v>
      </c>
      <c r="C136" s="360" t="s">
        <v>204</v>
      </c>
      <c r="D136" s="361"/>
      <c r="E136" s="362"/>
      <c r="F136" s="363"/>
      <c r="G136" s="340" t="s">
        <v>119</v>
      </c>
      <c r="H136" s="341">
        <v>1</v>
      </c>
      <c r="I136" s="364" t="s">
        <v>133</v>
      </c>
      <c r="J136" s="364">
        <v>0</v>
      </c>
      <c r="K136" s="364">
        <v>0</v>
      </c>
      <c r="L136" s="364" t="s">
        <v>128</v>
      </c>
      <c r="M136" s="364">
        <v>0</v>
      </c>
      <c r="N136" s="364">
        <v>0</v>
      </c>
      <c r="O136" s="365">
        <v>275</v>
      </c>
      <c r="P136" s="365">
        <v>1</v>
      </c>
      <c r="Q136" s="366">
        <v>1</v>
      </c>
      <c r="R136" s="367"/>
      <c r="S136" s="367"/>
      <c r="T136" s="368">
        <v>1</v>
      </c>
      <c r="U136" s="369">
        <v>1</v>
      </c>
      <c r="V136" s="370">
        <v>49.5</v>
      </c>
      <c r="W136" s="371">
        <v>1515.06</v>
      </c>
      <c r="X136" s="372">
        <v>187747.19999999998</v>
      </c>
      <c r="Y136" s="373" t="s">
        <v>122</v>
      </c>
      <c r="Z136" s="374"/>
      <c r="AA136" s="375"/>
      <c r="AB136" s="364"/>
      <c r="AC136" s="135"/>
      <c r="AD136" s="376"/>
      <c r="AE136" s="377"/>
      <c r="AF136" s="378">
        <f t="shared" si="6"/>
        <v>49.5</v>
      </c>
      <c r="AG136" s="379">
        <f t="shared" si="7"/>
        <v>0</v>
      </c>
      <c r="AH136" s="380">
        <f t="shared" si="8"/>
        <v>0</v>
      </c>
      <c r="AI136" s="359"/>
      <c r="AJ136" s="381">
        <f t="shared" si="9"/>
        <v>0</v>
      </c>
      <c r="AK136" s="365"/>
      <c r="AL136" s="372">
        <f t="shared" si="10"/>
        <v>0</v>
      </c>
      <c r="AM136" s="382"/>
      <c r="AN136" s="383"/>
      <c r="AO136" s="382"/>
      <c r="AP136" s="383"/>
      <c r="AQ136" s="382"/>
      <c r="AR136" s="383"/>
      <c r="AS136" s="382"/>
      <c r="AT136" s="384"/>
      <c r="AU136" s="385">
        <f t="shared" si="11"/>
        <v>0</v>
      </c>
    </row>
    <row r="137" spans="2:47" ht="22.5" customHeight="1">
      <c r="B137" s="359">
        <v>76</v>
      </c>
      <c r="C137" s="360" t="s">
        <v>204</v>
      </c>
      <c r="D137" s="361"/>
      <c r="E137" s="362"/>
      <c r="F137" s="363"/>
      <c r="G137" s="340" t="s">
        <v>124</v>
      </c>
      <c r="H137" s="341">
        <v>1</v>
      </c>
      <c r="I137" s="364" t="s">
        <v>29</v>
      </c>
      <c r="J137" s="364">
        <v>0</v>
      </c>
      <c r="K137" s="364">
        <v>0</v>
      </c>
      <c r="L137" s="364">
        <v>0</v>
      </c>
      <c r="M137" s="364">
        <v>0</v>
      </c>
      <c r="N137" s="364">
        <v>0</v>
      </c>
      <c r="O137" s="365">
        <v>28</v>
      </c>
      <c r="P137" s="365">
        <v>1</v>
      </c>
      <c r="Q137" s="366">
        <v>1</v>
      </c>
      <c r="R137" s="367"/>
      <c r="S137" s="367"/>
      <c r="T137" s="368">
        <v>1</v>
      </c>
      <c r="U137" s="369">
        <v>1</v>
      </c>
      <c r="V137" s="370">
        <v>49.5</v>
      </c>
      <c r="W137" s="371">
        <v>228.4</v>
      </c>
      <c r="X137" s="372">
        <v>33348</v>
      </c>
      <c r="Y137" s="373" t="s">
        <v>122</v>
      </c>
      <c r="Z137" s="374"/>
      <c r="AA137" s="375"/>
      <c r="AB137" s="364"/>
      <c r="AC137" s="135"/>
      <c r="AD137" s="376"/>
      <c r="AE137" s="377"/>
      <c r="AF137" s="378">
        <f t="shared" si="6"/>
        <v>49.5</v>
      </c>
      <c r="AG137" s="379">
        <f t="shared" si="7"/>
        <v>0</v>
      </c>
      <c r="AH137" s="380">
        <f t="shared" si="8"/>
        <v>0</v>
      </c>
      <c r="AI137" s="359"/>
      <c r="AJ137" s="381">
        <f t="shared" si="9"/>
        <v>0</v>
      </c>
      <c r="AK137" s="365"/>
      <c r="AL137" s="372">
        <f t="shared" si="10"/>
        <v>0</v>
      </c>
      <c r="AM137" s="382"/>
      <c r="AN137" s="383"/>
      <c r="AO137" s="382"/>
      <c r="AP137" s="383"/>
      <c r="AQ137" s="382"/>
      <c r="AR137" s="383"/>
      <c r="AS137" s="382"/>
      <c r="AT137" s="384"/>
      <c r="AU137" s="385">
        <f t="shared" si="11"/>
        <v>0</v>
      </c>
    </row>
    <row r="138" spans="2:47" ht="22.5" customHeight="1">
      <c r="B138" s="359">
        <v>76</v>
      </c>
      <c r="C138" s="360" t="s">
        <v>204</v>
      </c>
      <c r="D138" s="361"/>
      <c r="E138" s="362"/>
      <c r="F138" s="363"/>
      <c r="G138" s="340" t="s">
        <v>124</v>
      </c>
      <c r="H138" s="341">
        <v>1</v>
      </c>
      <c r="I138" s="364" t="s">
        <v>205</v>
      </c>
      <c r="J138" s="364">
        <v>0</v>
      </c>
      <c r="K138" s="364">
        <v>0</v>
      </c>
      <c r="L138" s="364">
        <v>0</v>
      </c>
      <c r="M138" s="364">
        <v>0</v>
      </c>
      <c r="N138" s="364">
        <v>0</v>
      </c>
      <c r="O138" s="365">
        <v>35</v>
      </c>
      <c r="P138" s="365">
        <v>1</v>
      </c>
      <c r="Q138" s="366">
        <v>1</v>
      </c>
      <c r="R138" s="367"/>
      <c r="S138" s="367"/>
      <c r="T138" s="368">
        <v>1</v>
      </c>
      <c r="U138" s="369">
        <v>1</v>
      </c>
      <c r="V138" s="370">
        <v>49.5</v>
      </c>
      <c r="W138" s="371">
        <v>228.4</v>
      </c>
      <c r="X138" s="372">
        <v>33348</v>
      </c>
      <c r="Y138" s="373" t="s">
        <v>122</v>
      </c>
      <c r="Z138" s="374"/>
      <c r="AA138" s="375"/>
      <c r="AB138" s="364"/>
      <c r="AC138" s="135"/>
      <c r="AD138" s="376"/>
      <c r="AE138" s="377"/>
      <c r="AF138" s="378">
        <f t="shared" ref="AF138:AF201" si="12">V138</f>
        <v>49.5</v>
      </c>
      <c r="AG138" s="379">
        <f t="shared" ref="AG138:AG201" si="13">IF(AD138="",0,IF(AD138&lt;=10,90.1,IF(AD138&lt;=20,136.2,IF(AD138&lt;=40,228.4,IF(AD138&lt;=60,320.61,IF(AD138&lt;=100,505.02,IF(AD138&lt;=200,505.02*2,IF(AD138&lt;=300,505.02*3,IF(AD138&lt;=400,505.02*4,IF(AD138&lt;=500,505.02*5))))))))))</f>
        <v>0</v>
      </c>
      <c r="AH138" s="380">
        <f t="shared" ref="AH138:AH201" si="14">(AF138+AG138)*AE138*12*10</f>
        <v>0</v>
      </c>
      <c r="AI138" s="359"/>
      <c r="AJ138" s="381">
        <f t="shared" ref="AJ138:AJ201" si="15">AE138*AI138</f>
        <v>0</v>
      </c>
      <c r="AK138" s="365"/>
      <c r="AL138" s="372">
        <f t="shared" ref="AL138:AL201" si="16">AE138*AK138</f>
        <v>0</v>
      </c>
      <c r="AM138" s="382"/>
      <c r="AN138" s="383"/>
      <c r="AO138" s="382"/>
      <c r="AP138" s="383"/>
      <c r="AQ138" s="382"/>
      <c r="AR138" s="383"/>
      <c r="AS138" s="382"/>
      <c r="AT138" s="384"/>
      <c r="AU138" s="385">
        <f t="shared" ref="AU138:AU201" si="17">AJ138+AL138+AM138+AO138+AQ138+AS138</f>
        <v>0</v>
      </c>
    </row>
    <row r="139" spans="2:47" ht="22.5" customHeight="1">
      <c r="B139" s="359">
        <v>77</v>
      </c>
      <c r="C139" s="360" t="s">
        <v>206</v>
      </c>
      <c r="D139" s="361"/>
      <c r="E139" s="362"/>
      <c r="F139" s="363"/>
      <c r="G139" s="340" t="s">
        <v>119</v>
      </c>
      <c r="H139" s="341">
        <v>1</v>
      </c>
      <c r="I139" s="364" t="s">
        <v>133</v>
      </c>
      <c r="J139" s="364">
        <v>0</v>
      </c>
      <c r="K139" s="364">
        <v>0</v>
      </c>
      <c r="L139" s="364" t="s">
        <v>121</v>
      </c>
      <c r="M139" s="364">
        <v>0</v>
      </c>
      <c r="N139" s="364">
        <v>0</v>
      </c>
      <c r="O139" s="365">
        <v>275</v>
      </c>
      <c r="P139" s="365">
        <v>1</v>
      </c>
      <c r="Q139" s="366">
        <v>1</v>
      </c>
      <c r="R139" s="367"/>
      <c r="S139" s="367"/>
      <c r="T139" s="368">
        <v>1</v>
      </c>
      <c r="U139" s="369">
        <v>1</v>
      </c>
      <c r="V139" s="370">
        <v>49.5</v>
      </c>
      <c r="W139" s="371">
        <v>1515.06</v>
      </c>
      <c r="X139" s="372">
        <v>187747.19999999998</v>
      </c>
      <c r="Y139" s="373" t="s">
        <v>122</v>
      </c>
      <c r="Z139" s="374"/>
      <c r="AA139" s="375"/>
      <c r="AB139" s="364"/>
      <c r="AC139" s="135"/>
      <c r="AD139" s="376"/>
      <c r="AE139" s="377"/>
      <c r="AF139" s="378">
        <f t="shared" si="12"/>
        <v>49.5</v>
      </c>
      <c r="AG139" s="379">
        <f t="shared" si="13"/>
        <v>0</v>
      </c>
      <c r="AH139" s="380">
        <f t="shared" si="14"/>
        <v>0</v>
      </c>
      <c r="AI139" s="359"/>
      <c r="AJ139" s="381">
        <f t="shared" si="15"/>
        <v>0</v>
      </c>
      <c r="AK139" s="365"/>
      <c r="AL139" s="372">
        <f t="shared" si="16"/>
        <v>0</v>
      </c>
      <c r="AM139" s="382"/>
      <c r="AN139" s="383"/>
      <c r="AO139" s="382"/>
      <c r="AP139" s="383"/>
      <c r="AQ139" s="382"/>
      <c r="AR139" s="383"/>
      <c r="AS139" s="382"/>
      <c r="AT139" s="384"/>
      <c r="AU139" s="385">
        <f t="shared" si="17"/>
        <v>0</v>
      </c>
    </row>
    <row r="140" spans="2:47" ht="22.5" customHeight="1">
      <c r="B140" s="359">
        <v>77</v>
      </c>
      <c r="C140" s="360" t="s">
        <v>206</v>
      </c>
      <c r="D140" s="361"/>
      <c r="E140" s="362"/>
      <c r="F140" s="363"/>
      <c r="G140" s="340" t="s">
        <v>119</v>
      </c>
      <c r="H140" s="341">
        <v>1</v>
      </c>
      <c r="I140" s="364" t="s">
        <v>133</v>
      </c>
      <c r="J140" s="364">
        <v>0</v>
      </c>
      <c r="K140" s="364">
        <v>0</v>
      </c>
      <c r="L140" s="364" t="s">
        <v>121</v>
      </c>
      <c r="M140" s="364">
        <v>0</v>
      </c>
      <c r="N140" s="364">
        <v>0</v>
      </c>
      <c r="O140" s="365">
        <v>275</v>
      </c>
      <c r="P140" s="365">
        <v>1</v>
      </c>
      <c r="Q140" s="366">
        <v>1</v>
      </c>
      <c r="R140" s="367"/>
      <c r="S140" s="367"/>
      <c r="T140" s="368">
        <v>1</v>
      </c>
      <c r="U140" s="369">
        <v>1</v>
      </c>
      <c r="V140" s="370">
        <v>49.5</v>
      </c>
      <c r="W140" s="371">
        <v>1515.06</v>
      </c>
      <c r="X140" s="372">
        <v>187747.19999999998</v>
      </c>
      <c r="Y140" s="373" t="s">
        <v>122</v>
      </c>
      <c r="Z140" s="374"/>
      <c r="AA140" s="375"/>
      <c r="AB140" s="364"/>
      <c r="AC140" s="135"/>
      <c r="AD140" s="376"/>
      <c r="AE140" s="377"/>
      <c r="AF140" s="378">
        <f t="shared" si="12"/>
        <v>49.5</v>
      </c>
      <c r="AG140" s="379">
        <f t="shared" si="13"/>
        <v>0</v>
      </c>
      <c r="AH140" s="380">
        <f t="shared" si="14"/>
        <v>0</v>
      </c>
      <c r="AI140" s="359"/>
      <c r="AJ140" s="381">
        <f t="shared" si="15"/>
        <v>0</v>
      </c>
      <c r="AK140" s="365"/>
      <c r="AL140" s="372">
        <f t="shared" si="16"/>
        <v>0</v>
      </c>
      <c r="AM140" s="382"/>
      <c r="AN140" s="383"/>
      <c r="AO140" s="382"/>
      <c r="AP140" s="383"/>
      <c r="AQ140" s="382"/>
      <c r="AR140" s="383"/>
      <c r="AS140" s="382"/>
      <c r="AT140" s="384"/>
      <c r="AU140" s="385">
        <f t="shared" si="17"/>
        <v>0</v>
      </c>
    </row>
    <row r="141" spans="2:47" ht="22.5" customHeight="1">
      <c r="B141" s="359">
        <v>77</v>
      </c>
      <c r="C141" s="360" t="s">
        <v>206</v>
      </c>
      <c r="D141" s="361"/>
      <c r="E141" s="362"/>
      <c r="F141" s="363"/>
      <c r="G141" s="340" t="s">
        <v>119</v>
      </c>
      <c r="H141" s="341">
        <v>1</v>
      </c>
      <c r="I141" s="364" t="s">
        <v>133</v>
      </c>
      <c r="J141" s="364">
        <v>0</v>
      </c>
      <c r="K141" s="364">
        <v>0</v>
      </c>
      <c r="L141" s="364" t="s">
        <v>121</v>
      </c>
      <c r="M141" s="364">
        <v>0</v>
      </c>
      <c r="N141" s="364">
        <v>0</v>
      </c>
      <c r="O141" s="365">
        <v>275</v>
      </c>
      <c r="P141" s="365">
        <v>1</v>
      </c>
      <c r="Q141" s="366">
        <v>1</v>
      </c>
      <c r="R141" s="367"/>
      <c r="S141" s="367"/>
      <c r="T141" s="368">
        <v>1</v>
      </c>
      <c r="U141" s="369">
        <v>1</v>
      </c>
      <c r="V141" s="370">
        <v>49.5</v>
      </c>
      <c r="W141" s="371">
        <v>1515.06</v>
      </c>
      <c r="X141" s="372">
        <v>187747.19999999998</v>
      </c>
      <c r="Y141" s="373" t="s">
        <v>122</v>
      </c>
      <c r="Z141" s="374"/>
      <c r="AA141" s="375"/>
      <c r="AB141" s="364"/>
      <c r="AC141" s="135"/>
      <c r="AD141" s="376"/>
      <c r="AE141" s="377"/>
      <c r="AF141" s="378">
        <f t="shared" si="12"/>
        <v>49.5</v>
      </c>
      <c r="AG141" s="379">
        <f t="shared" si="13"/>
        <v>0</v>
      </c>
      <c r="AH141" s="380">
        <f t="shared" si="14"/>
        <v>0</v>
      </c>
      <c r="AI141" s="359"/>
      <c r="AJ141" s="381">
        <f t="shared" si="15"/>
        <v>0</v>
      </c>
      <c r="AK141" s="365"/>
      <c r="AL141" s="372">
        <f t="shared" si="16"/>
        <v>0</v>
      </c>
      <c r="AM141" s="382"/>
      <c r="AN141" s="383"/>
      <c r="AO141" s="382"/>
      <c r="AP141" s="383"/>
      <c r="AQ141" s="382"/>
      <c r="AR141" s="383"/>
      <c r="AS141" s="382"/>
      <c r="AT141" s="384"/>
      <c r="AU141" s="385">
        <f t="shared" si="17"/>
        <v>0</v>
      </c>
    </row>
    <row r="142" spans="2:47" ht="22.5" customHeight="1">
      <c r="B142" s="359">
        <v>77</v>
      </c>
      <c r="C142" s="360" t="s">
        <v>206</v>
      </c>
      <c r="D142" s="361"/>
      <c r="E142" s="362"/>
      <c r="F142" s="363"/>
      <c r="G142" s="340" t="s">
        <v>119</v>
      </c>
      <c r="H142" s="341">
        <v>1</v>
      </c>
      <c r="I142" s="364" t="s">
        <v>133</v>
      </c>
      <c r="J142" s="364">
        <v>0</v>
      </c>
      <c r="K142" s="364">
        <v>0</v>
      </c>
      <c r="L142" s="364" t="s">
        <v>121</v>
      </c>
      <c r="M142" s="364">
        <v>0</v>
      </c>
      <c r="N142" s="364">
        <v>0</v>
      </c>
      <c r="O142" s="365">
        <v>275</v>
      </c>
      <c r="P142" s="365">
        <v>1</v>
      </c>
      <c r="Q142" s="366">
        <v>1</v>
      </c>
      <c r="R142" s="367"/>
      <c r="S142" s="367"/>
      <c r="T142" s="368">
        <v>1</v>
      </c>
      <c r="U142" s="369">
        <v>1</v>
      </c>
      <c r="V142" s="370">
        <v>49.5</v>
      </c>
      <c r="W142" s="371">
        <v>1515.06</v>
      </c>
      <c r="X142" s="372">
        <v>187747.19999999998</v>
      </c>
      <c r="Y142" s="373" t="s">
        <v>122</v>
      </c>
      <c r="Z142" s="374"/>
      <c r="AA142" s="375"/>
      <c r="AB142" s="364"/>
      <c r="AC142" s="135"/>
      <c r="AD142" s="376"/>
      <c r="AE142" s="377"/>
      <c r="AF142" s="378">
        <f t="shared" si="12"/>
        <v>49.5</v>
      </c>
      <c r="AG142" s="379">
        <f t="shared" si="13"/>
        <v>0</v>
      </c>
      <c r="AH142" s="380">
        <f t="shared" si="14"/>
        <v>0</v>
      </c>
      <c r="AI142" s="359"/>
      <c r="AJ142" s="381">
        <f t="shared" si="15"/>
        <v>0</v>
      </c>
      <c r="AK142" s="365"/>
      <c r="AL142" s="372">
        <f t="shared" si="16"/>
        <v>0</v>
      </c>
      <c r="AM142" s="382"/>
      <c r="AN142" s="383"/>
      <c r="AO142" s="382"/>
      <c r="AP142" s="383"/>
      <c r="AQ142" s="382"/>
      <c r="AR142" s="383"/>
      <c r="AS142" s="382"/>
      <c r="AT142" s="384"/>
      <c r="AU142" s="385">
        <f t="shared" si="17"/>
        <v>0</v>
      </c>
    </row>
    <row r="143" spans="2:47" ht="22.5" customHeight="1">
      <c r="B143" s="359">
        <v>78</v>
      </c>
      <c r="C143" s="360" t="s">
        <v>207</v>
      </c>
      <c r="D143" s="361"/>
      <c r="E143" s="362"/>
      <c r="F143" s="363"/>
      <c r="G143" s="340" t="s">
        <v>119</v>
      </c>
      <c r="H143" s="341">
        <v>1</v>
      </c>
      <c r="I143" s="364" t="s">
        <v>133</v>
      </c>
      <c r="J143" s="364">
        <v>0</v>
      </c>
      <c r="K143" s="364">
        <v>0</v>
      </c>
      <c r="L143" s="364" t="s">
        <v>128</v>
      </c>
      <c r="M143" s="364">
        <v>0</v>
      </c>
      <c r="N143" s="364">
        <v>0</v>
      </c>
      <c r="O143" s="365">
        <v>275</v>
      </c>
      <c r="P143" s="365">
        <v>1</v>
      </c>
      <c r="Q143" s="366">
        <v>1</v>
      </c>
      <c r="R143" s="367"/>
      <c r="S143" s="367"/>
      <c r="T143" s="368">
        <v>1</v>
      </c>
      <c r="U143" s="369">
        <v>1</v>
      </c>
      <c r="V143" s="370">
        <v>49.5</v>
      </c>
      <c r="W143" s="371">
        <v>1515.06</v>
      </c>
      <c r="X143" s="372">
        <v>187747.19999999998</v>
      </c>
      <c r="Y143" s="387" t="s">
        <v>122</v>
      </c>
      <c r="Z143" s="374"/>
      <c r="AA143" s="375"/>
      <c r="AB143" s="364"/>
      <c r="AC143" s="135"/>
      <c r="AD143" s="376"/>
      <c r="AE143" s="377"/>
      <c r="AF143" s="378">
        <f t="shared" si="12"/>
        <v>49.5</v>
      </c>
      <c r="AG143" s="379">
        <f t="shared" si="13"/>
        <v>0</v>
      </c>
      <c r="AH143" s="380">
        <f t="shared" si="14"/>
        <v>0</v>
      </c>
      <c r="AI143" s="359"/>
      <c r="AJ143" s="381">
        <f t="shared" si="15"/>
        <v>0</v>
      </c>
      <c r="AK143" s="365"/>
      <c r="AL143" s="372">
        <f t="shared" si="16"/>
        <v>0</v>
      </c>
      <c r="AM143" s="382"/>
      <c r="AN143" s="383"/>
      <c r="AO143" s="382"/>
      <c r="AP143" s="383"/>
      <c r="AQ143" s="382"/>
      <c r="AR143" s="383"/>
      <c r="AS143" s="382"/>
      <c r="AT143" s="384"/>
      <c r="AU143" s="385">
        <f t="shared" si="17"/>
        <v>0</v>
      </c>
    </row>
    <row r="144" spans="2:47" ht="22.5" customHeight="1">
      <c r="B144" s="359">
        <v>78</v>
      </c>
      <c r="C144" s="360" t="s">
        <v>207</v>
      </c>
      <c r="D144" s="361"/>
      <c r="E144" s="362"/>
      <c r="F144" s="363"/>
      <c r="G144" s="340" t="s">
        <v>119</v>
      </c>
      <c r="H144" s="341">
        <v>1</v>
      </c>
      <c r="I144" s="364" t="s">
        <v>133</v>
      </c>
      <c r="J144" s="364">
        <v>0</v>
      </c>
      <c r="K144" s="364">
        <v>0</v>
      </c>
      <c r="L144" s="364" t="s">
        <v>128</v>
      </c>
      <c r="M144" s="364">
        <v>0</v>
      </c>
      <c r="N144" s="364">
        <v>0</v>
      </c>
      <c r="O144" s="365">
        <v>275</v>
      </c>
      <c r="P144" s="365">
        <v>1</v>
      </c>
      <c r="Q144" s="366">
        <v>1</v>
      </c>
      <c r="R144" s="367"/>
      <c r="S144" s="367"/>
      <c r="T144" s="368">
        <v>1</v>
      </c>
      <c r="U144" s="369">
        <v>1</v>
      </c>
      <c r="V144" s="370">
        <v>49.5</v>
      </c>
      <c r="W144" s="371">
        <v>1515.06</v>
      </c>
      <c r="X144" s="372">
        <v>187747.19999999998</v>
      </c>
      <c r="Y144" s="373" t="s">
        <v>122</v>
      </c>
      <c r="Z144" s="374"/>
      <c r="AA144" s="375"/>
      <c r="AB144" s="364"/>
      <c r="AC144" s="135"/>
      <c r="AD144" s="376"/>
      <c r="AE144" s="377"/>
      <c r="AF144" s="378">
        <f t="shared" si="12"/>
        <v>49.5</v>
      </c>
      <c r="AG144" s="379">
        <f t="shared" si="13"/>
        <v>0</v>
      </c>
      <c r="AH144" s="380">
        <f t="shared" si="14"/>
        <v>0</v>
      </c>
      <c r="AI144" s="359"/>
      <c r="AJ144" s="381">
        <f t="shared" si="15"/>
        <v>0</v>
      </c>
      <c r="AK144" s="365"/>
      <c r="AL144" s="372">
        <f t="shared" si="16"/>
        <v>0</v>
      </c>
      <c r="AM144" s="382"/>
      <c r="AN144" s="383"/>
      <c r="AO144" s="382"/>
      <c r="AP144" s="383"/>
      <c r="AQ144" s="382"/>
      <c r="AR144" s="383"/>
      <c r="AS144" s="382"/>
      <c r="AT144" s="384"/>
      <c r="AU144" s="385">
        <f t="shared" si="17"/>
        <v>0</v>
      </c>
    </row>
    <row r="145" spans="2:47" ht="22.5" customHeight="1">
      <c r="B145" s="359">
        <v>78</v>
      </c>
      <c r="C145" s="360" t="s">
        <v>207</v>
      </c>
      <c r="D145" s="361"/>
      <c r="E145" s="362"/>
      <c r="F145" s="363"/>
      <c r="G145" s="340" t="s">
        <v>119</v>
      </c>
      <c r="H145" s="341">
        <v>1</v>
      </c>
      <c r="I145" s="364" t="s">
        <v>133</v>
      </c>
      <c r="J145" s="364">
        <v>0</v>
      </c>
      <c r="K145" s="364">
        <v>0</v>
      </c>
      <c r="L145" s="364" t="s">
        <v>128</v>
      </c>
      <c r="M145" s="364">
        <v>0</v>
      </c>
      <c r="N145" s="364">
        <v>0</v>
      </c>
      <c r="O145" s="365">
        <v>275</v>
      </c>
      <c r="P145" s="365">
        <v>1</v>
      </c>
      <c r="Q145" s="366">
        <v>1</v>
      </c>
      <c r="R145" s="367"/>
      <c r="S145" s="367"/>
      <c r="T145" s="368">
        <v>1</v>
      </c>
      <c r="U145" s="369">
        <v>1</v>
      </c>
      <c r="V145" s="370">
        <v>49.5</v>
      </c>
      <c r="W145" s="371">
        <v>1515.06</v>
      </c>
      <c r="X145" s="372">
        <v>187747.19999999998</v>
      </c>
      <c r="Y145" s="373" t="s">
        <v>122</v>
      </c>
      <c r="Z145" s="374"/>
      <c r="AA145" s="375"/>
      <c r="AB145" s="364"/>
      <c r="AC145" s="135"/>
      <c r="AD145" s="376"/>
      <c r="AE145" s="377"/>
      <c r="AF145" s="378">
        <f t="shared" si="12"/>
        <v>49.5</v>
      </c>
      <c r="AG145" s="379">
        <f t="shared" si="13"/>
        <v>0</v>
      </c>
      <c r="AH145" s="380">
        <f t="shared" si="14"/>
        <v>0</v>
      </c>
      <c r="AI145" s="359"/>
      <c r="AJ145" s="381">
        <f t="shared" si="15"/>
        <v>0</v>
      </c>
      <c r="AK145" s="365"/>
      <c r="AL145" s="372">
        <f t="shared" si="16"/>
        <v>0</v>
      </c>
      <c r="AM145" s="382"/>
      <c r="AN145" s="383"/>
      <c r="AO145" s="382"/>
      <c r="AP145" s="383"/>
      <c r="AQ145" s="382"/>
      <c r="AR145" s="383"/>
      <c r="AS145" s="382"/>
      <c r="AT145" s="384"/>
      <c r="AU145" s="385">
        <f t="shared" si="17"/>
        <v>0</v>
      </c>
    </row>
    <row r="146" spans="2:47" ht="22.5" customHeight="1">
      <c r="B146" s="359">
        <v>79</v>
      </c>
      <c r="C146" s="360" t="s">
        <v>208</v>
      </c>
      <c r="D146" s="361"/>
      <c r="E146" s="362"/>
      <c r="F146" s="363"/>
      <c r="G146" s="340" t="s">
        <v>119</v>
      </c>
      <c r="H146" s="341">
        <v>1</v>
      </c>
      <c r="I146" s="364" t="s">
        <v>133</v>
      </c>
      <c r="J146" s="364">
        <v>0</v>
      </c>
      <c r="K146" s="364">
        <v>0</v>
      </c>
      <c r="L146" s="364" t="s">
        <v>128</v>
      </c>
      <c r="M146" s="364">
        <v>0</v>
      </c>
      <c r="N146" s="364">
        <v>0</v>
      </c>
      <c r="O146" s="365">
        <v>275</v>
      </c>
      <c r="P146" s="365">
        <v>1</v>
      </c>
      <c r="Q146" s="366">
        <v>1</v>
      </c>
      <c r="R146" s="367"/>
      <c r="S146" s="367"/>
      <c r="T146" s="368">
        <v>1</v>
      </c>
      <c r="U146" s="369">
        <v>1</v>
      </c>
      <c r="V146" s="370">
        <v>49.5</v>
      </c>
      <c r="W146" s="371">
        <v>1515.06</v>
      </c>
      <c r="X146" s="372">
        <v>187747.19999999998</v>
      </c>
      <c r="Y146" s="373" t="s">
        <v>122</v>
      </c>
      <c r="Z146" s="374"/>
      <c r="AA146" s="375"/>
      <c r="AB146" s="364"/>
      <c r="AC146" s="135"/>
      <c r="AD146" s="376"/>
      <c r="AE146" s="377"/>
      <c r="AF146" s="378">
        <f t="shared" si="12"/>
        <v>49.5</v>
      </c>
      <c r="AG146" s="379">
        <f t="shared" si="13"/>
        <v>0</v>
      </c>
      <c r="AH146" s="380">
        <f t="shared" si="14"/>
        <v>0</v>
      </c>
      <c r="AI146" s="359"/>
      <c r="AJ146" s="381">
        <f t="shared" si="15"/>
        <v>0</v>
      </c>
      <c r="AK146" s="365"/>
      <c r="AL146" s="372">
        <f t="shared" si="16"/>
        <v>0</v>
      </c>
      <c r="AM146" s="382"/>
      <c r="AN146" s="383"/>
      <c r="AO146" s="382"/>
      <c r="AP146" s="383"/>
      <c r="AQ146" s="382"/>
      <c r="AR146" s="383"/>
      <c r="AS146" s="382"/>
      <c r="AT146" s="384"/>
      <c r="AU146" s="385">
        <f t="shared" si="17"/>
        <v>0</v>
      </c>
    </row>
    <row r="147" spans="2:47" ht="22.5" customHeight="1">
      <c r="B147" s="359">
        <v>79</v>
      </c>
      <c r="C147" s="360" t="s">
        <v>208</v>
      </c>
      <c r="D147" s="361"/>
      <c r="E147" s="362"/>
      <c r="F147" s="363"/>
      <c r="G147" s="340" t="s">
        <v>119</v>
      </c>
      <c r="H147" s="341">
        <v>1</v>
      </c>
      <c r="I147" s="364" t="s">
        <v>133</v>
      </c>
      <c r="J147" s="364">
        <v>0</v>
      </c>
      <c r="K147" s="364">
        <v>0</v>
      </c>
      <c r="L147" s="364" t="s">
        <v>128</v>
      </c>
      <c r="M147" s="364">
        <v>0</v>
      </c>
      <c r="N147" s="364">
        <v>0</v>
      </c>
      <c r="O147" s="365">
        <v>275</v>
      </c>
      <c r="P147" s="365">
        <v>1</v>
      </c>
      <c r="Q147" s="366">
        <v>1</v>
      </c>
      <c r="R147" s="367"/>
      <c r="S147" s="367"/>
      <c r="T147" s="368">
        <v>1</v>
      </c>
      <c r="U147" s="369">
        <v>1</v>
      </c>
      <c r="V147" s="370">
        <v>49.5</v>
      </c>
      <c r="W147" s="371">
        <v>1515.06</v>
      </c>
      <c r="X147" s="372">
        <v>187747.19999999998</v>
      </c>
      <c r="Y147" s="373" t="s">
        <v>122</v>
      </c>
      <c r="Z147" s="374"/>
      <c r="AA147" s="375"/>
      <c r="AB147" s="364"/>
      <c r="AC147" s="135"/>
      <c r="AD147" s="376"/>
      <c r="AE147" s="377"/>
      <c r="AF147" s="378">
        <f t="shared" si="12"/>
        <v>49.5</v>
      </c>
      <c r="AG147" s="379">
        <f t="shared" si="13"/>
        <v>0</v>
      </c>
      <c r="AH147" s="380">
        <f t="shared" si="14"/>
        <v>0</v>
      </c>
      <c r="AI147" s="359"/>
      <c r="AJ147" s="381">
        <f t="shared" si="15"/>
        <v>0</v>
      </c>
      <c r="AK147" s="365"/>
      <c r="AL147" s="372">
        <f t="shared" si="16"/>
        <v>0</v>
      </c>
      <c r="AM147" s="382"/>
      <c r="AN147" s="383"/>
      <c r="AO147" s="382"/>
      <c r="AP147" s="383"/>
      <c r="AQ147" s="382"/>
      <c r="AR147" s="383"/>
      <c r="AS147" s="382"/>
      <c r="AT147" s="384"/>
      <c r="AU147" s="385">
        <f t="shared" si="17"/>
        <v>0</v>
      </c>
    </row>
    <row r="148" spans="2:47" ht="22.5" customHeight="1">
      <c r="B148" s="359">
        <v>80</v>
      </c>
      <c r="C148" s="360" t="s">
        <v>209</v>
      </c>
      <c r="D148" s="361"/>
      <c r="E148" s="362"/>
      <c r="F148" s="363"/>
      <c r="G148" s="340" t="s">
        <v>119</v>
      </c>
      <c r="H148" s="341">
        <v>1</v>
      </c>
      <c r="I148" s="364" t="s">
        <v>133</v>
      </c>
      <c r="J148" s="364">
        <v>0</v>
      </c>
      <c r="K148" s="364">
        <v>0</v>
      </c>
      <c r="L148" s="364" t="s">
        <v>144</v>
      </c>
      <c r="M148" s="364">
        <v>0</v>
      </c>
      <c r="N148" s="364">
        <v>0</v>
      </c>
      <c r="O148" s="365">
        <v>275</v>
      </c>
      <c r="P148" s="365">
        <v>1</v>
      </c>
      <c r="Q148" s="366">
        <v>1</v>
      </c>
      <c r="R148" s="367"/>
      <c r="S148" s="367"/>
      <c r="T148" s="368">
        <v>1</v>
      </c>
      <c r="U148" s="369">
        <v>1</v>
      </c>
      <c r="V148" s="370">
        <v>49.5</v>
      </c>
      <c r="W148" s="371">
        <v>1515.06</v>
      </c>
      <c r="X148" s="372">
        <v>187747.19999999998</v>
      </c>
      <c r="Y148" s="373" t="s">
        <v>122</v>
      </c>
      <c r="Z148" s="374"/>
      <c r="AA148" s="375"/>
      <c r="AB148" s="364"/>
      <c r="AC148" s="135"/>
      <c r="AD148" s="376"/>
      <c r="AE148" s="377"/>
      <c r="AF148" s="378">
        <f t="shared" si="12"/>
        <v>49.5</v>
      </c>
      <c r="AG148" s="379">
        <f t="shared" si="13"/>
        <v>0</v>
      </c>
      <c r="AH148" s="380">
        <f t="shared" si="14"/>
        <v>0</v>
      </c>
      <c r="AI148" s="359"/>
      <c r="AJ148" s="381">
        <f t="shared" si="15"/>
        <v>0</v>
      </c>
      <c r="AK148" s="365"/>
      <c r="AL148" s="372">
        <f t="shared" si="16"/>
        <v>0</v>
      </c>
      <c r="AM148" s="382"/>
      <c r="AN148" s="383"/>
      <c r="AO148" s="382"/>
      <c r="AP148" s="383"/>
      <c r="AQ148" s="382"/>
      <c r="AR148" s="383"/>
      <c r="AS148" s="382"/>
      <c r="AT148" s="384"/>
      <c r="AU148" s="385">
        <f t="shared" si="17"/>
        <v>0</v>
      </c>
    </row>
    <row r="149" spans="2:47" ht="22.5" customHeight="1">
      <c r="B149" s="359">
        <v>80</v>
      </c>
      <c r="C149" s="360" t="s">
        <v>209</v>
      </c>
      <c r="D149" s="361"/>
      <c r="E149" s="362"/>
      <c r="F149" s="363"/>
      <c r="G149" s="340" t="s">
        <v>119</v>
      </c>
      <c r="H149" s="341">
        <v>1</v>
      </c>
      <c r="I149" s="364" t="s">
        <v>133</v>
      </c>
      <c r="J149" s="364">
        <v>0</v>
      </c>
      <c r="K149" s="364">
        <v>0</v>
      </c>
      <c r="L149" s="364" t="s">
        <v>144</v>
      </c>
      <c r="M149" s="364">
        <v>0</v>
      </c>
      <c r="N149" s="364">
        <v>0</v>
      </c>
      <c r="O149" s="365">
        <v>275</v>
      </c>
      <c r="P149" s="365">
        <v>1</v>
      </c>
      <c r="Q149" s="366">
        <v>1</v>
      </c>
      <c r="R149" s="367"/>
      <c r="S149" s="367"/>
      <c r="T149" s="368">
        <v>1</v>
      </c>
      <c r="U149" s="369">
        <v>1</v>
      </c>
      <c r="V149" s="370">
        <v>49.5</v>
      </c>
      <c r="W149" s="371">
        <v>1515.06</v>
      </c>
      <c r="X149" s="372">
        <v>187747.19999999998</v>
      </c>
      <c r="Y149" s="373" t="s">
        <v>122</v>
      </c>
      <c r="Z149" s="374"/>
      <c r="AA149" s="375"/>
      <c r="AB149" s="364"/>
      <c r="AC149" s="135"/>
      <c r="AD149" s="376"/>
      <c r="AE149" s="377"/>
      <c r="AF149" s="378">
        <f t="shared" si="12"/>
        <v>49.5</v>
      </c>
      <c r="AG149" s="379">
        <f t="shared" si="13"/>
        <v>0</v>
      </c>
      <c r="AH149" s="380">
        <f t="shared" si="14"/>
        <v>0</v>
      </c>
      <c r="AI149" s="359"/>
      <c r="AJ149" s="381">
        <f t="shared" si="15"/>
        <v>0</v>
      </c>
      <c r="AK149" s="365"/>
      <c r="AL149" s="372">
        <f t="shared" si="16"/>
        <v>0</v>
      </c>
      <c r="AM149" s="382"/>
      <c r="AN149" s="383"/>
      <c r="AO149" s="382"/>
      <c r="AP149" s="383"/>
      <c r="AQ149" s="382"/>
      <c r="AR149" s="383"/>
      <c r="AS149" s="382"/>
      <c r="AT149" s="384"/>
      <c r="AU149" s="385">
        <f t="shared" si="17"/>
        <v>0</v>
      </c>
    </row>
    <row r="150" spans="2:47" ht="22.5" customHeight="1">
      <c r="B150" s="359">
        <v>80</v>
      </c>
      <c r="C150" s="360" t="s">
        <v>209</v>
      </c>
      <c r="D150" s="361"/>
      <c r="E150" s="362"/>
      <c r="F150" s="363"/>
      <c r="G150" s="340" t="s">
        <v>119</v>
      </c>
      <c r="H150" s="341">
        <v>1</v>
      </c>
      <c r="I150" s="364" t="s">
        <v>133</v>
      </c>
      <c r="J150" s="364">
        <v>0</v>
      </c>
      <c r="K150" s="364">
        <v>0</v>
      </c>
      <c r="L150" s="364" t="s">
        <v>144</v>
      </c>
      <c r="M150" s="364">
        <v>0</v>
      </c>
      <c r="N150" s="364">
        <v>0</v>
      </c>
      <c r="O150" s="365">
        <v>275</v>
      </c>
      <c r="P150" s="365">
        <v>1</v>
      </c>
      <c r="Q150" s="366">
        <v>1</v>
      </c>
      <c r="R150" s="367"/>
      <c r="S150" s="367"/>
      <c r="T150" s="368">
        <v>1</v>
      </c>
      <c r="U150" s="369">
        <v>1</v>
      </c>
      <c r="V150" s="370">
        <v>49.5</v>
      </c>
      <c r="W150" s="371">
        <v>1515.06</v>
      </c>
      <c r="X150" s="372">
        <v>187747.19999999998</v>
      </c>
      <c r="Y150" s="373" t="s">
        <v>122</v>
      </c>
      <c r="Z150" s="374"/>
      <c r="AA150" s="375"/>
      <c r="AB150" s="364"/>
      <c r="AC150" s="135"/>
      <c r="AD150" s="376"/>
      <c r="AE150" s="377"/>
      <c r="AF150" s="378">
        <f t="shared" si="12"/>
        <v>49.5</v>
      </c>
      <c r="AG150" s="379">
        <f t="shared" si="13"/>
        <v>0</v>
      </c>
      <c r="AH150" s="380">
        <f t="shared" si="14"/>
        <v>0</v>
      </c>
      <c r="AI150" s="359"/>
      <c r="AJ150" s="381">
        <f t="shared" si="15"/>
        <v>0</v>
      </c>
      <c r="AK150" s="365"/>
      <c r="AL150" s="372">
        <f t="shared" si="16"/>
        <v>0</v>
      </c>
      <c r="AM150" s="382"/>
      <c r="AN150" s="383"/>
      <c r="AO150" s="382"/>
      <c r="AP150" s="383"/>
      <c r="AQ150" s="382"/>
      <c r="AR150" s="383"/>
      <c r="AS150" s="382"/>
      <c r="AT150" s="384"/>
      <c r="AU150" s="385">
        <f t="shared" si="17"/>
        <v>0</v>
      </c>
    </row>
    <row r="151" spans="2:47" ht="22.5" customHeight="1">
      <c r="B151" s="359">
        <v>80</v>
      </c>
      <c r="C151" s="360" t="s">
        <v>209</v>
      </c>
      <c r="D151" s="361" t="s">
        <v>123</v>
      </c>
      <c r="E151" s="362"/>
      <c r="F151" s="363"/>
      <c r="G151" s="340" t="s">
        <v>124</v>
      </c>
      <c r="H151" s="341">
        <v>1</v>
      </c>
      <c r="I151" s="364" t="s">
        <v>73</v>
      </c>
      <c r="J151" s="364">
        <v>0</v>
      </c>
      <c r="K151" s="364">
        <v>0</v>
      </c>
      <c r="L151" s="364">
        <v>0</v>
      </c>
      <c r="M151" s="364">
        <v>0</v>
      </c>
      <c r="N151" s="364">
        <v>0</v>
      </c>
      <c r="O151" s="365" t="s">
        <v>51</v>
      </c>
      <c r="P151" s="365">
        <v>1</v>
      </c>
      <c r="Q151" s="366">
        <v>1</v>
      </c>
      <c r="R151" s="367"/>
      <c r="S151" s="367"/>
      <c r="T151" s="368">
        <v>1</v>
      </c>
      <c r="U151" s="369" t="s">
        <v>98</v>
      </c>
      <c r="V151" s="370"/>
      <c r="W151" s="371" t="s">
        <v>98</v>
      </c>
      <c r="X151" s="372" t="s">
        <v>98</v>
      </c>
      <c r="Y151" s="373" t="s">
        <v>125</v>
      </c>
      <c r="Z151" s="374"/>
      <c r="AA151" s="375"/>
      <c r="AB151" s="364"/>
      <c r="AC151" s="135"/>
      <c r="AD151" s="376"/>
      <c r="AE151" s="377"/>
      <c r="AF151" s="378"/>
      <c r="AG151" s="379"/>
      <c r="AH151" s="380"/>
      <c r="AI151" s="359"/>
      <c r="AJ151" s="381"/>
      <c r="AK151" s="365"/>
      <c r="AL151" s="372"/>
      <c r="AM151" s="382"/>
      <c r="AN151" s="383"/>
      <c r="AO151" s="382"/>
      <c r="AP151" s="383"/>
      <c r="AQ151" s="382"/>
      <c r="AR151" s="383"/>
      <c r="AS151" s="382"/>
      <c r="AT151" s="384"/>
      <c r="AU151" s="385"/>
    </row>
    <row r="152" spans="2:47" ht="22.5" customHeight="1">
      <c r="B152" s="359">
        <v>81</v>
      </c>
      <c r="C152" s="360" t="s">
        <v>210</v>
      </c>
      <c r="D152" s="361"/>
      <c r="E152" s="362"/>
      <c r="F152" s="363"/>
      <c r="G152" s="340" t="s">
        <v>119</v>
      </c>
      <c r="H152" s="341">
        <v>1</v>
      </c>
      <c r="I152" s="364" t="s">
        <v>133</v>
      </c>
      <c r="J152" s="364">
        <v>0</v>
      </c>
      <c r="K152" s="364">
        <v>0</v>
      </c>
      <c r="L152" s="364" t="s">
        <v>121</v>
      </c>
      <c r="M152" s="364">
        <v>0</v>
      </c>
      <c r="N152" s="364">
        <v>0</v>
      </c>
      <c r="O152" s="365">
        <v>275</v>
      </c>
      <c r="P152" s="365">
        <v>1</v>
      </c>
      <c r="Q152" s="366">
        <v>1</v>
      </c>
      <c r="R152" s="367"/>
      <c r="S152" s="367"/>
      <c r="T152" s="368">
        <v>1</v>
      </c>
      <c r="U152" s="369">
        <v>1</v>
      </c>
      <c r="V152" s="370">
        <v>49.5</v>
      </c>
      <c r="W152" s="371">
        <v>1515.06</v>
      </c>
      <c r="X152" s="372">
        <v>187747.19999999998</v>
      </c>
      <c r="Y152" s="373" t="s">
        <v>122</v>
      </c>
      <c r="Z152" s="374"/>
      <c r="AA152" s="375"/>
      <c r="AB152" s="364"/>
      <c r="AC152" s="135"/>
      <c r="AD152" s="376"/>
      <c r="AE152" s="377"/>
      <c r="AF152" s="378">
        <f t="shared" si="12"/>
        <v>49.5</v>
      </c>
      <c r="AG152" s="379">
        <f t="shared" si="13"/>
        <v>0</v>
      </c>
      <c r="AH152" s="380">
        <f t="shared" si="14"/>
        <v>0</v>
      </c>
      <c r="AI152" s="359"/>
      <c r="AJ152" s="381">
        <f t="shared" si="15"/>
        <v>0</v>
      </c>
      <c r="AK152" s="365"/>
      <c r="AL152" s="372">
        <f t="shared" si="16"/>
        <v>0</v>
      </c>
      <c r="AM152" s="382"/>
      <c r="AN152" s="383"/>
      <c r="AO152" s="382"/>
      <c r="AP152" s="383"/>
      <c r="AQ152" s="382"/>
      <c r="AR152" s="383"/>
      <c r="AS152" s="382"/>
      <c r="AT152" s="384"/>
      <c r="AU152" s="385">
        <f t="shared" si="17"/>
        <v>0</v>
      </c>
    </row>
    <row r="153" spans="2:47" ht="22.5" customHeight="1">
      <c r="B153" s="359">
        <v>81</v>
      </c>
      <c r="C153" s="360" t="s">
        <v>210</v>
      </c>
      <c r="D153" s="361"/>
      <c r="E153" s="362"/>
      <c r="F153" s="363"/>
      <c r="G153" s="340" t="s">
        <v>119</v>
      </c>
      <c r="H153" s="341">
        <v>1</v>
      </c>
      <c r="I153" s="364" t="s">
        <v>133</v>
      </c>
      <c r="J153" s="364">
        <v>0</v>
      </c>
      <c r="K153" s="364">
        <v>0</v>
      </c>
      <c r="L153" s="364" t="s">
        <v>128</v>
      </c>
      <c r="M153" s="364">
        <v>0</v>
      </c>
      <c r="N153" s="364">
        <v>0</v>
      </c>
      <c r="O153" s="365">
        <v>275</v>
      </c>
      <c r="P153" s="365">
        <v>1</v>
      </c>
      <c r="Q153" s="366">
        <v>1</v>
      </c>
      <c r="R153" s="367"/>
      <c r="S153" s="367"/>
      <c r="T153" s="368">
        <v>1</v>
      </c>
      <c r="U153" s="369">
        <v>1</v>
      </c>
      <c r="V153" s="370">
        <v>49.5</v>
      </c>
      <c r="W153" s="371">
        <v>1515.06</v>
      </c>
      <c r="X153" s="372">
        <v>187747.19999999998</v>
      </c>
      <c r="Y153" s="373" t="s">
        <v>122</v>
      </c>
      <c r="Z153" s="374"/>
      <c r="AA153" s="375"/>
      <c r="AB153" s="364"/>
      <c r="AC153" s="135"/>
      <c r="AD153" s="376"/>
      <c r="AE153" s="377"/>
      <c r="AF153" s="378">
        <f t="shared" si="12"/>
        <v>49.5</v>
      </c>
      <c r="AG153" s="379">
        <f t="shared" si="13"/>
        <v>0</v>
      </c>
      <c r="AH153" s="380">
        <f t="shared" si="14"/>
        <v>0</v>
      </c>
      <c r="AI153" s="359"/>
      <c r="AJ153" s="381">
        <f t="shared" si="15"/>
        <v>0</v>
      </c>
      <c r="AK153" s="365"/>
      <c r="AL153" s="372">
        <f t="shared" si="16"/>
        <v>0</v>
      </c>
      <c r="AM153" s="382"/>
      <c r="AN153" s="383"/>
      <c r="AO153" s="382"/>
      <c r="AP153" s="383"/>
      <c r="AQ153" s="382"/>
      <c r="AR153" s="383"/>
      <c r="AS153" s="382"/>
      <c r="AT153" s="384"/>
      <c r="AU153" s="385">
        <f t="shared" si="17"/>
        <v>0</v>
      </c>
    </row>
    <row r="154" spans="2:47" ht="22.5" customHeight="1">
      <c r="B154" s="359">
        <v>81</v>
      </c>
      <c r="C154" s="360" t="s">
        <v>210</v>
      </c>
      <c r="D154" s="361"/>
      <c r="E154" s="362"/>
      <c r="F154" s="363"/>
      <c r="G154" s="340" t="s">
        <v>119</v>
      </c>
      <c r="H154" s="341">
        <v>1</v>
      </c>
      <c r="I154" s="364" t="s">
        <v>133</v>
      </c>
      <c r="J154" s="364">
        <v>0</v>
      </c>
      <c r="K154" s="364">
        <v>0</v>
      </c>
      <c r="L154" s="364" t="s">
        <v>128</v>
      </c>
      <c r="M154" s="364">
        <v>0</v>
      </c>
      <c r="N154" s="364">
        <v>0</v>
      </c>
      <c r="O154" s="365">
        <v>275</v>
      </c>
      <c r="P154" s="365">
        <v>1</v>
      </c>
      <c r="Q154" s="366">
        <v>1</v>
      </c>
      <c r="R154" s="367"/>
      <c r="S154" s="367"/>
      <c r="T154" s="368">
        <v>1</v>
      </c>
      <c r="U154" s="369">
        <v>1</v>
      </c>
      <c r="V154" s="370">
        <v>49.5</v>
      </c>
      <c r="W154" s="371">
        <v>1515.06</v>
      </c>
      <c r="X154" s="372">
        <v>187747.19999999998</v>
      </c>
      <c r="Y154" s="373" t="s">
        <v>122</v>
      </c>
      <c r="Z154" s="374"/>
      <c r="AA154" s="375"/>
      <c r="AB154" s="364"/>
      <c r="AC154" s="135"/>
      <c r="AD154" s="376"/>
      <c r="AE154" s="377"/>
      <c r="AF154" s="378">
        <f t="shared" si="12"/>
        <v>49.5</v>
      </c>
      <c r="AG154" s="379">
        <f t="shared" si="13"/>
        <v>0</v>
      </c>
      <c r="AH154" s="380">
        <f t="shared" si="14"/>
        <v>0</v>
      </c>
      <c r="AI154" s="359"/>
      <c r="AJ154" s="381">
        <f t="shared" si="15"/>
        <v>0</v>
      </c>
      <c r="AK154" s="365"/>
      <c r="AL154" s="372">
        <f t="shared" si="16"/>
        <v>0</v>
      </c>
      <c r="AM154" s="382"/>
      <c r="AN154" s="383"/>
      <c r="AO154" s="382"/>
      <c r="AP154" s="383"/>
      <c r="AQ154" s="382"/>
      <c r="AR154" s="383"/>
      <c r="AS154" s="382"/>
      <c r="AT154" s="384"/>
      <c r="AU154" s="385">
        <f t="shared" si="17"/>
        <v>0</v>
      </c>
    </row>
    <row r="155" spans="2:47" ht="22.5" customHeight="1">
      <c r="B155" s="359">
        <v>81</v>
      </c>
      <c r="C155" s="360" t="s">
        <v>210</v>
      </c>
      <c r="D155" s="361"/>
      <c r="E155" s="362"/>
      <c r="F155" s="363"/>
      <c r="G155" s="340" t="s">
        <v>119</v>
      </c>
      <c r="H155" s="341">
        <v>1</v>
      </c>
      <c r="I155" s="364" t="s">
        <v>133</v>
      </c>
      <c r="J155" s="364">
        <v>0</v>
      </c>
      <c r="K155" s="364">
        <v>0</v>
      </c>
      <c r="L155" s="364" t="s">
        <v>121</v>
      </c>
      <c r="M155" s="364">
        <v>0</v>
      </c>
      <c r="N155" s="364">
        <v>0</v>
      </c>
      <c r="O155" s="365">
        <v>275</v>
      </c>
      <c r="P155" s="365">
        <v>1</v>
      </c>
      <c r="Q155" s="366">
        <v>1</v>
      </c>
      <c r="R155" s="367"/>
      <c r="S155" s="367"/>
      <c r="T155" s="368">
        <v>1</v>
      </c>
      <c r="U155" s="369">
        <v>1</v>
      </c>
      <c r="V155" s="370">
        <v>49.5</v>
      </c>
      <c r="W155" s="371">
        <v>1515.06</v>
      </c>
      <c r="X155" s="372">
        <v>187747.19999999998</v>
      </c>
      <c r="Y155" s="373" t="s">
        <v>122</v>
      </c>
      <c r="Z155" s="374"/>
      <c r="AA155" s="375"/>
      <c r="AB155" s="364"/>
      <c r="AC155" s="135"/>
      <c r="AD155" s="376"/>
      <c r="AE155" s="377"/>
      <c r="AF155" s="378">
        <f t="shared" si="12"/>
        <v>49.5</v>
      </c>
      <c r="AG155" s="379">
        <f t="shared" si="13"/>
        <v>0</v>
      </c>
      <c r="AH155" s="380">
        <f t="shared" si="14"/>
        <v>0</v>
      </c>
      <c r="AI155" s="359"/>
      <c r="AJ155" s="381">
        <f t="shared" si="15"/>
        <v>0</v>
      </c>
      <c r="AK155" s="365"/>
      <c r="AL155" s="372">
        <f t="shared" si="16"/>
        <v>0</v>
      </c>
      <c r="AM155" s="382"/>
      <c r="AN155" s="383"/>
      <c r="AO155" s="382"/>
      <c r="AP155" s="383"/>
      <c r="AQ155" s="382"/>
      <c r="AR155" s="383"/>
      <c r="AS155" s="382"/>
      <c r="AT155" s="384"/>
      <c r="AU155" s="385">
        <f t="shared" si="17"/>
        <v>0</v>
      </c>
    </row>
    <row r="156" spans="2:47" ht="22.5" customHeight="1">
      <c r="B156" s="359">
        <v>83</v>
      </c>
      <c r="C156" s="360" t="s">
        <v>211</v>
      </c>
      <c r="D156" s="361"/>
      <c r="E156" s="362"/>
      <c r="F156" s="363"/>
      <c r="G156" s="340" t="s">
        <v>119</v>
      </c>
      <c r="H156" s="341">
        <v>1</v>
      </c>
      <c r="I156" s="364" t="s">
        <v>133</v>
      </c>
      <c r="J156" s="364">
        <v>0</v>
      </c>
      <c r="K156" s="364">
        <v>0</v>
      </c>
      <c r="L156" s="364" t="s">
        <v>121</v>
      </c>
      <c r="M156" s="364">
        <v>0</v>
      </c>
      <c r="N156" s="364">
        <v>0</v>
      </c>
      <c r="O156" s="365">
        <v>275</v>
      </c>
      <c r="P156" s="365">
        <v>1</v>
      </c>
      <c r="Q156" s="366">
        <v>1</v>
      </c>
      <c r="R156" s="367"/>
      <c r="S156" s="367"/>
      <c r="T156" s="368">
        <v>1</v>
      </c>
      <c r="U156" s="369">
        <v>1</v>
      </c>
      <c r="V156" s="370">
        <v>49.5</v>
      </c>
      <c r="W156" s="371">
        <v>1515.06</v>
      </c>
      <c r="X156" s="372">
        <v>187747.19999999998</v>
      </c>
      <c r="Y156" s="387" t="s">
        <v>122</v>
      </c>
      <c r="Z156" s="374"/>
      <c r="AA156" s="375"/>
      <c r="AB156" s="364"/>
      <c r="AC156" s="135"/>
      <c r="AD156" s="376"/>
      <c r="AE156" s="377"/>
      <c r="AF156" s="378">
        <f t="shared" si="12"/>
        <v>49.5</v>
      </c>
      <c r="AG156" s="379">
        <f t="shared" si="13"/>
        <v>0</v>
      </c>
      <c r="AH156" s="380">
        <f t="shared" si="14"/>
        <v>0</v>
      </c>
      <c r="AI156" s="359"/>
      <c r="AJ156" s="381">
        <f t="shared" si="15"/>
        <v>0</v>
      </c>
      <c r="AK156" s="365"/>
      <c r="AL156" s="372">
        <f t="shared" si="16"/>
        <v>0</v>
      </c>
      <c r="AM156" s="382"/>
      <c r="AN156" s="383"/>
      <c r="AO156" s="382"/>
      <c r="AP156" s="383"/>
      <c r="AQ156" s="382"/>
      <c r="AR156" s="383"/>
      <c r="AS156" s="382"/>
      <c r="AT156" s="384"/>
      <c r="AU156" s="385">
        <f t="shared" si="17"/>
        <v>0</v>
      </c>
    </row>
    <row r="157" spans="2:47" ht="22.5" customHeight="1">
      <c r="B157" s="359">
        <v>84</v>
      </c>
      <c r="C157" s="360" t="s">
        <v>212</v>
      </c>
      <c r="D157" s="361"/>
      <c r="E157" s="362"/>
      <c r="F157" s="363"/>
      <c r="G157" s="340" t="s">
        <v>119</v>
      </c>
      <c r="H157" s="341">
        <v>1</v>
      </c>
      <c r="I157" s="364" t="s">
        <v>133</v>
      </c>
      <c r="J157" s="364">
        <v>0</v>
      </c>
      <c r="K157" s="364">
        <v>0</v>
      </c>
      <c r="L157" s="364" t="s">
        <v>128</v>
      </c>
      <c r="M157" s="364" t="s">
        <v>213</v>
      </c>
      <c r="N157" s="364">
        <v>0</v>
      </c>
      <c r="O157" s="365">
        <v>275</v>
      </c>
      <c r="P157" s="365">
        <v>1</v>
      </c>
      <c r="Q157" s="366">
        <v>1</v>
      </c>
      <c r="R157" s="367"/>
      <c r="S157" s="367"/>
      <c r="T157" s="368">
        <v>1</v>
      </c>
      <c r="U157" s="369">
        <v>1</v>
      </c>
      <c r="V157" s="370">
        <v>49.5</v>
      </c>
      <c r="W157" s="371">
        <v>1515.06</v>
      </c>
      <c r="X157" s="372">
        <v>187747.19999999998</v>
      </c>
      <c r="Y157" s="373" t="s">
        <v>122</v>
      </c>
      <c r="Z157" s="374"/>
      <c r="AA157" s="375"/>
      <c r="AB157" s="364"/>
      <c r="AC157" s="135"/>
      <c r="AD157" s="376"/>
      <c r="AE157" s="377"/>
      <c r="AF157" s="378">
        <f t="shared" si="12"/>
        <v>49.5</v>
      </c>
      <c r="AG157" s="379">
        <f t="shared" si="13"/>
        <v>0</v>
      </c>
      <c r="AH157" s="380">
        <f t="shared" si="14"/>
        <v>0</v>
      </c>
      <c r="AI157" s="359"/>
      <c r="AJ157" s="381">
        <f t="shared" si="15"/>
        <v>0</v>
      </c>
      <c r="AK157" s="365"/>
      <c r="AL157" s="372">
        <f t="shared" si="16"/>
        <v>0</v>
      </c>
      <c r="AM157" s="382"/>
      <c r="AN157" s="383"/>
      <c r="AO157" s="382"/>
      <c r="AP157" s="383"/>
      <c r="AQ157" s="382"/>
      <c r="AR157" s="383"/>
      <c r="AS157" s="382"/>
      <c r="AT157" s="384"/>
      <c r="AU157" s="385">
        <f t="shared" si="17"/>
        <v>0</v>
      </c>
    </row>
    <row r="158" spans="2:47" ht="22.5" customHeight="1">
      <c r="B158" s="359">
        <v>84</v>
      </c>
      <c r="C158" s="360" t="s">
        <v>212</v>
      </c>
      <c r="D158" s="361"/>
      <c r="E158" s="362"/>
      <c r="F158" s="363"/>
      <c r="G158" s="340" t="s">
        <v>119</v>
      </c>
      <c r="H158" s="341">
        <v>1</v>
      </c>
      <c r="I158" s="364" t="s">
        <v>133</v>
      </c>
      <c r="J158" s="364">
        <v>0</v>
      </c>
      <c r="K158" s="364">
        <v>0</v>
      </c>
      <c r="L158" s="364" t="s">
        <v>128</v>
      </c>
      <c r="M158" s="364">
        <v>0</v>
      </c>
      <c r="N158" s="364">
        <v>0</v>
      </c>
      <c r="O158" s="365">
        <v>275</v>
      </c>
      <c r="P158" s="365">
        <v>1</v>
      </c>
      <c r="Q158" s="366">
        <v>1</v>
      </c>
      <c r="R158" s="367"/>
      <c r="S158" s="367"/>
      <c r="T158" s="368">
        <v>1</v>
      </c>
      <c r="U158" s="369">
        <v>1</v>
      </c>
      <c r="V158" s="370">
        <v>49.5</v>
      </c>
      <c r="W158" s="371">
        <v>1515.06</v>
      </c>
      <c r="X158" s="372">
        <v>187747.19999999998</v>
      </c>
      <c r="Y158" s="373" t="s">
        <v>122</v>
      </c>
      <c r="Z158" s="374"/>
      <c r="AA158" s="375"/>
      <c r="AB158" s="364"/>
      <c r="AC158" s="135"/>
      <c r="AD158" s="376"/>
      <c r="AE158" s="377"/>
      <c r="AF158" s="378">
        <f t="shared" si="12"/>
        <v>49.5</v>
      </c>
      <c r="AG158" s="379">
        <f t="shared" si="13"/>
        <v>0</v>
      </c>
      <c r="AH158" s="380">
        <f t="shared" si="14"/>
        <v>0</v>
      </c>
      <c r="AI158" s="359"/>
      <c r="AJ158" s="381">
        <f t="shared" si="15"/>
        <v>0</v>
      </c>
      <c r="AK158" s="365"/>
      <c r="AL158" s="372">
        <f t="shared" si="16"/>
        <v>0</v>
      </c>
      <c r="AM158" s="382"/>
      <c r="AN158" s="383"/>
      <c r="AO158" s="382"/>
      <c r="AP158" s="383"/>
      <c r="AQ158" s="382"/>
      <c r="AR158" s="383"/>
      <c r="AS158" s="382"/>
      <c r="AT158" s="384"/>
      <c r="AU158" s="385">
        <f t="shared" si="17"/>
        <v>0</v>
      </c>
    </row>
    <row r="159" spans="2:47" ht="22.5" customHeight="1">
      <c r="B159" s="359">
        <v>84</v>
      </c>
      <c r="C159" s="360" t="s">
        <v>212</v>
      </c>
      <c r="D159" s="361"/>
      <c r="E159" s="362"/>
      <c r="F159" s="363"/>
      <c r="G159" s="340" t="s">
        <v>124</v>
      </c>
      <c r="H159" s="341">
        <v>1</v>
      </c>
      <c r="I159" s="364" t="s">
        <v>214</v>
      </c>
      <c r="J159" s="364">
        <v>0</v>
      </c>
      <c r="K159" s="364">
        <v>0</v>
      </c>
      <c r="L159" s="364" t="s">
        <v>159</v>
      </c>
      <c r="M159" s="364">
        <v>0</v>
      </c>
      <c r="N159" s="364">
        <v>0</v>
      </c>
      <c r="O159" s="365">
        <v>228</v>
      </c>
      <c r="P159" s="365">
        <v>1</v>
      </c>
      <c r="Q159" s="366">
        <v>1</v>
      </c>
      <c r="R159" s="367"/>
      <c r="S159" s="367"/>
      <c r="T159" s="368">
        <v>1</v>
      </c>
      <c r="U159" s="369">
        <v>1</v>
      </c>
      <c r="V159" s="370">
        <v>49.5</v>
      </c>
      <c r="W159" s="371">
        <v>1515.06</v>
      </c>
      <c r="X159" s="372">
        <v>187747.19999999998</v>
      </c>
      <c r="Y159" s="373" t="s">
        <v>122</v>
      </c>
      <c r="Z159" s="374"/>
      <c r="AA159" s="375"/>
      <c r="AB159" s="364"/>
      <c r="AC159" s="135"/>
      <c r="AD159" s="376"/>
      <c r="AE159" s="377"/>
      <c r="AF159" s="378">
        <f t="shared" si="12"/>
        <v>49.5</v>
      </c>
      <c r="AG159" s="379">
        <f t="shared" si="13"/>
        <v>0</v>
      </c>
      <c r="AH159" s="380">
        <f t="shared" si="14"/>
        <v>0</v>
      </c>
      <c r="AI159" s="359"/>
      <c r="AJ159" s="381">
        <f t="shared" si="15"/>
        <v>0</v>
      </c>
      <c r="AK159" s="365"/>
      <c r="AL159" s="372">
        <f t="shared" si="16"/>
        <v>0</v>
      </c>
      <c r="AM159" s="382"/>
      <c r="AN159" s="383"/>
      <c r="AO159" s="382"/>
      <c r="AP159" s="383"/>
      <c r="AQ159" s="382"/>
      <c r="AR159" s="383"/>
      <c r="AS159" s="382"/>
      <c r="AT159" s="384"/>
      <c r="AU159" s="385">
        <f t="shared" si="17"/>
        <v>0</v>
      </c>
    </row>
    <row r="160" spans="2:47" ht="22.5" customHeight="1">
      <c r="B160" s="359">
        <v>85</v>
      </c>
      <c r="C160" s="360" t="s">
        <v>215</v>
      </c>
      <c r="D160" s="361"/>
      <c r="E160" s="362"/>
      <c r="F160" s="363"/>
      <c r="G160" s="340" t="s">
        <v>119</v>
      </c>
      <c r="H160" s="341">
        <v>1</v>
      </c>
      <c r="I160" s="364" t="s">
        <v>133</v>
      </c>
      <c r="J160" s="364">
        <v>0</v>
      </c>
      <c r="K160" s="364">
        <v>0</v>
      </c>
      <c r="L160" s="364" t="s">
        <v>128</v>
      </c>
      <c r="M160" s="364">
        <v>0</v>
      </c>
      <c r="N160" s="364">
        <v>0</v>
      </c>
      <c r="O160" s="365">
        <v>275</v>
      </c>
      <c r="P160" s="365">
        <v>1</v>
      </c>
      <c r="Q160" s="366">
        <v>1</v>
      </c>
      <c r="R160" s="367"/>
      <c r="S160" s="367"/>
      <c r="T160" s="368">
        <v>1</v>
      </c>
      <c r="U160" s="369">
        <v>1</v>
      </c>
      <c r="V160" s="370">
        <v>49.5</v>
      </c>
      <c r="W160" s="371">
        <v>1515.06</v>
      </c>
      <c r="X160" s="372">
        <v>187747.19999999998</v>
      </c>
      <c r="Y160" s="373" t="s">
        <v>122</v>
      </c>
      <c r="Z160" s="374"/>
      <c r="AA160" s="375"/>
      <c r="AB160" s="364"/>
      <c r="AC160" s="135"/>
      <c r="AD160" s="376"/>
      <c r="AE160" s="377"/>
      <c r="AF160" s="378">
        <f t="shared" si="12"/>
        <v>49.5</v>
      </c>
      <c r="AG160" s="379">
        <f t="shared" si="13"/>
        <v>0</v>
      </c>
      <c r="AH160" s="380">
        <f t="shared" si="14"/>
        <v>0</v>
      </c>
      <c r="AI160" s="359"/>
      <c r="AJ160" s="381">
        <f t="shared" si="15"/>
        <v>0</v>
      </c>
      <c r="AK160" s="365"/>
      <c r="AL160" s="372">
        <f t="shared" si="16"/>
        <v>0</v>
      </c>
      <c r="AM160" s="382"/>
      <c r="AN160" s="383"/>
      <c r="AO160" s="382"/>
      <c r="AP160" s="383"/>
      <c r="AQ160" s="382"/>
      <c r="AR160" s="383"/>
      <c r="AS160" s="382"/>
      <c r="AT160" s="384"/>
      <c r="AU160" s="385">
        <f t="shared" si="17"/>
        <v>0</v>
      </c>
    </row>
    <row r="161" spans="2:47" ht="22.5" customHeight="1">
      <c r="B161" s="359">
        <v>86</v>
      </c>
      <c r="C161" s="360" t="s">
        <v>216</v>
      </c>
      <c r="D161" s="361"/>
      <c r="E161" s="362"/>
      <c r="F161" s="363"/>
      <c r="G161" s="340" t="s">
        <v>119</v>
      </c>
      <c r="H161" s="341">
        <v>1</v>
      </c>
      <c r="I161" s="364" t="s">
        <v>133</v>
      </c>
      <c r="J161" s="364">
        <v>0</v>
      </c>
      <c r="K161" s="364">
        <v>0</v>
      </c>
      <c r="L161" s="364" t="s">
        <v>121</v>
      </c>
      <c r="M161" s="364">
        <v>0</v>
      </c>
      <c r="N161" s="364">
        <v>0</v>
      </c>
      <c r="O161" s="365">
        <v>275</v>
      </c>
      <c r="P161" s="365">
        <v>1</v>
      </c>
      <c r="Q161" s="366">
        <v>1</v>
      </c>
      <c r="R161" s="367"/>
      <c r="S161" s="367"/>
      <c r="T161" s="368">
        <v>1</v>
      </c>
      <c r="U161" s="369">
        <v>1</v>
      </c>
      <c r="V161" s="370">
        <v>49.5</v>
      </c>
      <c r="W161" s="371">
        <v>1515.06</v>
      </c>
      <c r="X161" s="372">
        <v>187747.19999999998</v>
      </c>
      <c r="Y161" s="373" t="s">
        <v>122</v>
      </c>
      <c r="Z161" s="374"/>
      <c r="AA161" s="375"/>
      <c r="AB161" s="364"/>
      <c r="AC161" s="135"/>
      <c r="AD161" s="376"/>
      <c r="AE161" s="377"/>
      <c r="AF161" s="378">
        <f t="shared" si="12"/>
        <v>49.5</v>
      </c>
      <c r="AG161" s="379">
        <f t="shared" si="13"/>
        <v>0</v>
      </c>
      <c r="AH161" s="380">
        <f t="shared" si="14"/>
        <v>0</v>
      </c>
      <c r="AI161" s="359"/>
      <c r="AJ161" s="381">
        <f t="shared" si="15"/>
        <v>0</v>
      </c>
      <c r="AK161" s="365"/>
      <c r="AL161" s="372">
        <f t="shared" si="16"/>
        <v>0</v>
      </c>
      <c r="AM161" s="382"/>
      <c r="AN161" s="383"/>
      <c r="AO161" s="382"/>
      <c r="AP161" s="383"/>
      <c r="AQ161" s="382"/>
      <c r="AR161" s="383"/>
      <c r="AS161" s="382"/>
      <c r="AT161" s="384"/>
      <c r="AU161" s="385">
        <f t="shared" si="17"/>
        <v>0</v>
      </c>
    </row>
    <row r="162" spans="2:47" ht="22.5" customHeight="1">
      <c r="B162" s="359">
        <v>87</v>
      </c>
      <c r="C162" s="360" t="s">
        <v>217</v>
      </c>
      <c r="D162" s="361"/>
      <c r="E162" s="362"/>
      <c r="F162" s="363"/>
      <c r="G162" s="340" t="s">
        <v>119</v>
      </c>
      <c r="H162" s="341">
        <v>1</v>
      </c>
      <c r="I162" s="364" t="s">
        <v>133</v>
      </c>
      <c r="J162" s="364">
        <v>0</v>
      </c>
      <c r="K162" s="364">
        <v>0</v>
      </c>
      <c r="L162" s="364" t="s">
        <v>121</v>
      </c>
      <c r="M162" s="364">
        <v>0</v>
      </c>
      <c r="N162" s="364">
        <v>0</v>
      </c>
      <c r="O162" s="365">
        <v>275</v>
      </c>
      <c r="P162" s="365">
        <v>1</v>
      </c>
      <c r="Q162" s="366">
        <v>1</v>
      </c>
      <c r="R162" s="367"/>
      <c r="S162" s="367"/>
      <c r="T162" s="368">
        <v>1</v>
      </c>
      <c r="U162" s="369">
        <v>1</v>
      </c>
      <c r="V162" s="370">
        <v>49.5</v>
      </c>
      <c r="W162" s="371">
        <v>1515.06</v>
      </c>
      <c r="X162" s="372">
        <v>187747.19999999998</v>
      </c>
      <c r="Y162" s="373" t="s">
        <v>122</v>
      </c>
      <c r="Z162" s="374"/>
      <c r="AA162" s="375"/>
      <c r="AB162" s="364"/>
      <c r="AC162" s="135"/>
      <c r="AD162" s="376"/>
      <c r="AE162" s="377"/>
      <c r="AF162" s="378">
        <f t="shared" si="12"/>
        <v>49.5</v>
      </c>
      <c r="AG162" s="379">
        <f t="shared" si="13"/>
        <v>0</v>
      </c>
      <c r="AH162" s="380">
        <f t="shared" si="14"/>
        <v>0</v>
      </c>
      <c r="AI162" s="359"/>
      <c r="AJ162" s="381">
        <f t="shared" si="15"/>
        <v>0</v>
      </c>
      <c r="AK162" s="365"/>
      <c r="AL162" s="372">
        <f t="shared" si="16"/>
        <v>0</v>
      </c>
      <c r="AM162" s="382"/>
      <c r="AN162" s="383"/>
      <c r="AO162" s="382"/>
      <c r="AP162" s="383"/>
      <c r="AQ162" s="382"/>
      <c r="AR162" s="383"/>
      <c r="AS162" s="382"/>
      <c r="AT162" s="384"/>
      <c r="AU162" s="385">
        <f t="shared" si="17"/>
        <v>0</v>
      </c>
    </row>
    <row r="163" spans="2:47" ht="22.5" customHeight="1">
      <c r="B163" s="359">
        <v>88</v>
      </c>
      <c r="C163" s="360" t="s">
        <v>218</v>
      </c>
      <c r="D163" s="361"/>
      <c r="E163" s="362"/>
      <c r="F163" s="363"/>
      <c r="G163" s="340" t="s">
        <v>119</v>
      </c>
      <c r="H163" s="341">
        <v>1</v>
      </c>
      <c r="I163" s="364" t="s">
        <v>133</v>
      </c>
      <c r="J163" s="364">
        <v>0</v>
      </c>
      <c r="K163" s="364">
        <v>0</v>
      </c>
      <c r="L163" s="364" t="s">
        <v>121</v>
      </c>
      <c r="M163" s="364">
        <v>0</v>
      </c>
      <c r="N163" s="364">
        <v>0</v>
      </c>
      <c r="O163" s="365">
        <v>275</v>
      </c>
      <c r="P163" s="365">
        <v>1</v>
      </c>
      <c r="Q163" s="366">
        <v>1</v>
      </c>
      <c r="R163" s="367"/>
      <c r="S163" s="367"/>
      <c r="T163" s="368">
        <v>1</v>
      </c>
      <c r="U163" s="369">
        <v>1</v>
      </c>
      <c r="V163" s="370">
        <v>49.5</v>
      </c>
      <c r="W163" s="371">
        <v>1515.06</v>
      </c>
      <c r="X163" s="372">
        <v>187747.19999999998</v>
      </c>
      <c r="Y163" s="373" t="s">
        <v>122</v>
      </c>
      <c r="Z163" s="374"/>
      <c r="AA163" s="375"/>
      <c r="AB163" s="364"/>
      <c r="AC163" s="135"/>
      <c r="AD163" s="376"/>
      <c r="AE163" s="377"/>
      <c r="AF163" s="378">
        <f t="shared" si="12"/>
        <v>49.5</v>
      </c>
      <c r="AG163" s="379">
        <f t="shared" si="13"/>
        <v>0</v>
      </c>
      <c r="AH163" s="380">
        <f t="shared" si="14"/>
        <v>0</v>
      </c>
      <c r="AI163" s="359"/>
      <c r="AJ163" s="381">
        <f t="shared" si="15"/>
        <v>0</v>
      </c>
      <c r="AK163" s="365"/>
      <c r="AL163" s="372">
        <f t="shared" si="16"/>
        <v>0</v>
      </c>
      <c r="AM163" s="382"/>
      <c r="AN163" s="383"/>
      <c r="AO163" s="382"/>
      <c r="AP163" s="383"/>
      <c r="AQ163" s="382"/>
      <c r="AR163" s="383"/>
      <c r="AS163" s="382"/>
      <c r="AT163" s="384"/>
      <c r="AU163" s="385">
        <f t="shared" si="17"/>
        <v>0</v>
      </c>
    </row>
    <row r="164" spans="2:47" ht="22.5" customHeight="1">
      <c r="B164" s="359">
        <v>90</v>
      </c>
      <c r="C164" s="360" t="s">
        <v>219</v>
      </c>
      <c r="D164" s="361"/>
      <c r="E164" s="362"/>
      <c r="F164" s="363"/>
      <c r="G164" s="340" t="s">
        <v>119</v>
      </c>
      <c r="H164" s="341">
        <v>1</v>
      </c>
      <c r="I164" s="364" t="s">
        <v>133</v>
      </c>
      <c r="J164" s="364">
        <v>0</v>
      </c>
      <c r="K164" s="364">
        <v>0</v>
      </c>
      <c r="L164" s="364" t="s">
        <v>128</v>
      </c>
      <c r="M164" s="364">
        <v>0</v>
      </c>
      <c r="N164" s="364">
        <v>0</v>
      </c>
      <c r="O164" s="365">
        <v>275</v>
      </c>
      <c r="P164" s="365">
        <v>1</v>
      </c>
      <c r="Q164" s="366">
        <v>1</v>
      </c>
      <c r="R164" s="367"/>
      <c r="S164" s="367"/>
      <c r="T164" s="368">
        <v>1</v>
      </c>
      <c r="U164" s="369">
        <v>1</v>
      </c>
      <c r="V164" s="370">
        <v>49.5</v>
      </c>
      <c r="W164" s="371">
        <v>1515.06</v>
      </c>
      <c r="X164" s="372">
        <v>187747.19999999998</v>
      </c>
      <c r="Y164" s="373" t="s">
        <v>122</v>
      </c>
      <c r="Z164" s="374"/>
      <c r="AA164" s="375"/>
      <c r="AB164" s="364"/>
      <c r="AC164" s="135"/>
      <c r="AD164" s="376"/>
      <c r="AE164" s="377"/>
      <c r="AF164" s="378">
        <f t="shared" si="12"/>
        <v>49.5</v>
      </c>
      <c r="AG164" s="379">
        <f t="shared" si="13"/>
        <v>0</v>
      </c>
      <c r="AH164" s="380">
        <f t="shared" si="14"/>
        <v>0</v>
      </c>
      <c r="AI164" s="359"/>
      <c r="AJ164" s="381">
        <f t="shared" si="15"/>
        <v>0</v>
      </c>
      <c r="AK164" s="365"/>
      <c r="AL164" s="372">
        <f t="shared" si="16"/>
        <v>0</v>
      </c>
      <c r="AM164" s="382"/>
      <c r="AN164" s="383"/>
      <c r="AO164" s="382"/>
      <c r="AP164" s="383"/>
      <c r="AQ164" s="382"/>
      <c r="AR164" s="383"/>
      <c r="AS164" s="382"/>
      <c r="AT164" s="384"/>
      <c r="AU164" s="385">
        <f t="shared" si="17"/>
        <v>0</v>
      </c>
    </row>
    <row r="165" spans="2:47" ht="22.5" customHeight="1">
      <c r="B165" s="359">
        <v>90</v>
      </c>
      <c r="C165" s="360" t="s">
        <v>219</v>
      </c>
      <c r="D165" s="361"/>
      <c r="E165" s="362"/>
      <c r="F165" s="363"/>
      <c r="G165" s="340" t="s">
        <v>119</v>
      </c>
      <c r="H165" s="341">
        <v>1</v>
      </c>
      <c r="I165" s="364" t="s">
        <v>133</v>
      </c>
      <c r="J165" s="364">
        <v>0</v>
      </c>
      <c r="K165" s="364">
        <v>0</v>
      </c>
      <c r="L165" s="364" t="s">
        <v>128</v>
      </c>
      <c r="M165" s="364">
        <v>0</v>
      </c>
      <c r="N165" s="364">
        <v>0</v>
      </c>
      <c r="O165" s="365">
        <v>275</v>
      </c>
      <c r="P165" s="365">
        <v>1</v>
      </c>
      <c r="Q165" s="366">
        <v>1</v>
      </c>
      <c r="R165" s="367"/>
      <c r="S165" s="367"/>
      <c r="T165" s="368">
        <v>1</v>
      </c>
      <c r="U165" s="369">
        <v>1</v>
      </c>
      <c r="V165" s="370">
        <v>49.5</v>
      </c>
      <c r="W165" s="371">
        <v>1515.06</v>
      </c>
      <c r="X165" s="372">
        <v>187747.19999999998</v>
      </c>
      <c r="Y165" s="373" t="s">
        <v>122</v>
      </c>
      <c r="Z165" s="374"/>
      <c r="AA165" s="375"/>
      <c r="AB165" s="364"/>
      <c r="AC165" s="135"/>
      <c r="AD165" s="376"/>
      <c r="AE165" s="377"/>
      <c r="AF165" s="378">
        <f t="shared" si="12"/>
        <v>49.5</v>
      </c>
      <c r="AG165" s="379">
        <f t="shared" si="13"/>
        <v>0</v>
      </c>
      <c r="AH165" s="380">
        <f t="shared" si="14"/>
        <v>0</v>
      </c>
      <c r="AI165" s="359"/>
      <c r="AJ165" s="381">
        <f t="shared" si="15"/>
        <v>0</v>
      </c>
      <c r="AK165" s="365"/>
      <c r="AL165" s="372">
        <f t="shared" si="16"/>
        <v>0</v>
      </c>
      <c r="AM165" s="382"/>
      <c r="AN165" s="383"/>
      <c r="AO165" s="382"/>
      <c r="AP165" s="383"/>
      <c r="AQ165" s="382"/>
      <c r="AR165" s="383"/>
      <c r="AS165" s="382"/>
      <c r="AT165" s="384"/>
      <c r="AU165" s="385">
        <f t="shared" si="17"/>
        <v>0</v>
      </c>
    </row>
    <row r="166" spans="2:47" ht="22.5" customHeight="1">
      <c r="B166" s="359">
        <v>91</v>
      </c>
      <c r="C166" s="360" t="s">
        <v>220</v>
      </c>
      <c r="D166" s="361"/>
      <c r="E166" s="362"/>
      <c r="F166" s="363"/>
      <c r="G166" s="340" t="s">
        <v>119</v>
      </c>
      <c r="H166" s="341">
        <v>1</v>
      </c>
      <c r="I166" s="364" t="s">
        <v>133</v>
      </c>
      <c r="J166" s="364">
        <v>0</v>
      </c>
      <c r="K166" s="364">
        <v>0</v>
      </c>
      <c r="L166" s="364" t="s">
        <v>128</v>
      </c>
      <c r="M166" s="364">
        <v>0</v>
      </c>
      <c r="N166" s="364">
        <v>0</v>
      </c>
      <c r="O166" s="365">
        <v>275</v>
      </c>
      <c r="P166" s="365">
        <v>1</v>
      </c>
      <c r="Q166" s="366">
        <v>1</v>
      </c>
      <c r="R166" s="367"/>
      <c r="S166" s="367"/>
      <c r="T166" s="368">
        <v>1</v>
      </c>
      <c r="U166" s="369">
        <v>1</v>
      </c>
      <c r="V166" s="370">
        <v>49.5</v>
      </c>
      <c r="W166" s="371">
        <v>1515.06</v>
      </c>
      <c r="X166" s="372">
        <v>187747.19999999998</v>
      </c>
      <c r="Y166" s="373" t="s">
        <v>122</v>
      </c>
      <c r="Z166" s="374"/>
      <c r="AA166" s="375"/>
      <c r="AB166" s="364"/>
      <c r="AC166" s="135"/>
      <c r="AD166" s="376"/>
      <c r="AE166" s="377"/>
      <c r="AF166" s="378">
        <f t="shared" si="12"/>
        <v>49.5</v>
      </c>
      <c r="AG166" s="379">
        <f t="shared" si="13"/>
        <v>0</v>
      </c>
      <c r="AH166" s="380">
        <f t="shared" si="14"/>
        <v>0</v>
      </c>
      <c r="AI166" s="359"/>
      <c r="AJ166" s="381">
        <f t="shared" si="15"/>
        <v>0</v>
      </c>
      <c r="AK166" s="365"/>
      <c r="AL166" s="372">
        <f t="shared" si="16"/>
        <v>0</v>
      </c>
      <c r="AM166" s="382"/>
      <c r="AN166" s="383"/>
      <c r="AO166" s="382"/>
      <c r="AP166" s="383"/>
      <c r="AQ166" s="382"/>
      <c r="AR166" s="383"/>
      <c r="AS166" s="382"/>
      <c r="AT166" s="384"/>
      <c r="AU166" s="385">
        <f t="shared" si="17"/>
        <v>0</v>
      </c>
    </row>
    <row r="167" spans="2:47" ht="22.5" customHeight="1">
      <c r="B167" s="359">
        <v>92</v>
      </c>
      <c r="C167" s="360" t="s">
        <v>221</v>
      </c>
      <c r="D167" s="361"/>
      <c r="E167" s="362"/>
      <c r="F167" s="363"/>
      <c r="G167" s="340" t="s">
        <v>119</v>
      </c>
      <c r="H167" s="341">
        <v>1</v>
      </c>
      <c r="I167" s="364" t="s">
        <v>133</v>
      </c>
      <c r="J167" s="364">
        <v>0</v>
      </c>
      <c r="K167" s="364">
        <v>0</v>
      </c>
      <c r="L167" s="364" t="s">
        <v>121</v>
      </c>
      <c r="M167" s="364">
        <v>0</v>
      </c>
      <c r="N167" s="364">
        <v>0</v>
      </c>
      <c r="O167" s="365">
        <v>275</v>
      </c>
      <c r="P167" s="365">
        <v>1</v>
      </c>
      <c r="Q167" s="366">
        <v>1</v>
      </c>
      <c r="R167" s="367"/>
      <c r="S167" s="367"/>
      <c r="T167" s="368">
        <v>1</v>
      </c>
      <c r="U167" s="369">
        <v>1</v>
      </c>
      <c r="V167" s="370">
        <v>49.5</v>
      </c>
      <c r="W167" s="371">
        <v>1515.06</v>
      </c>
      <c r="X167" s="372">
        <v>187747.19999999998</v>
      </c>
      <c r="Y167" s="373" t="s">
        <v>122</v>
      </c>
      <c r="Z167" s="374"/>
      <c r="AA167" s="375"/>
      <c r="AB167" s="364"/>
      <c r="AC167" s="135"/>
      <c r="AD167" s="376"/>
      <c r="AE167" s="377"/>
      <c r="AF167" s="378">
        <f t="shared" si="12"/>
        <v>49.5</v>
      </c>
      <c r="AG167" s="379">
        <f t="shared" si="13"/>
        <v>0</v>
      </c>
      <c r="AH167" s="380">
        <f t="shared" si="14"/>
        <v>0</v>
      </c>
      <c r="AI167" s="359"/>
      <c r="AJ167" s="381">
        <f t="shared" si="15"/>
        <v>0</v>
      </c>
      <c r="AK167" s="365"/>
      <c r="AL167" s="372">
        <f t="shared" si="16"/>
        <v>0</v>
      </c>
      <c r="AM167" s="382"/>
      <c r="AN167" s="383"/>
      <c r="AO167" s="382"/>
      <c r="AP167" s="383"/>
      <c r="AQ167" s="382"/>
      <c r="AR167" s="383"/>
      <c r="AS167" s="382"/>
      <c r="AT167" s="384"/>
      <c r="AU167" s="385">
        <f t="shared" si="17"/>
        <v>0</v>
      </c>
    </row>
    <row r="168" spans="2:47" ht="22.5" customHeight="1">
      <c r="B168" s="359">
        <v>92</v>
      </c>
      <c r="C168" s="360" t="s">
        <v>221</v>
      </c>
      <c r="D168" s="361"/>
      <c r="E168" s="362"/>
      <c r="F168" s="363"/>
      <c r="G168" s="340" t="s">
        <v>119</v>
      </c>
      <c r="H168" s="341">
        <v>1</v>
      </c>
      <c r="I168" s="364" t="s">
        <v>133</v>
      </c>
      <c r="J168" s="364">
        <v>0</v>
      </c>
      <c r="K168" s="364">
        <v>0</v>
      </c>
      <c r="L168" s="364" t="s">
        <v>121</v>
      </c>
      <c r="M168" s="364">
        <v>0</v>
      </c>
      <c r="N168" s="364">
        <v>0</v>
      </c>
      <c r="O168" s="365">
        <v>275</v>
      </c>
      <c r="P168" s="365">
        <v>1</v>
      </c>
      <c r="Q168" s="366">
        <v>1</v>
      </c>
      <c r="R168" s="367"/>
      <c r="S168" s="367"/>
      <c r="T168" s="368">
        <v>1</v>
      </c>
      <c r="U168" s="369">
        <v>1</v>
      </c>
      <c r="V168" s="370">
        <v>49.5</v>
      </c>
      <c r="W168" s="371">
        <v>1515.06</v>
      </c>
      <c r="X168" s="372">
        <v>187747.19999999998</v>
      </c>
      <c r="Y168" s="373" t="s">
        <v>122</v>
      </c>
      <c r="Z168" s="374"/>
      <c r="AA168" s="375"/>
      <c r="AB168" s="364"/>
      <c r="AC168" s="135"/>
      <c r="AD168" s="376"/>
      <c r="AE168" s="377"/>
      <c r="AF168" s="378">
        <f t="shared" si="12"/>
        <v>49.5</v>
      </c>
      <c r="AG168" s="379">
        <f t="shared" si="13"/>
        <v>0</v>
      </c>
      <c r="AH168" s="380">
        <f t="shared" si="14"/>
        <v>0</v>
      </c>
      <c r="AI168" s="359"/>
      <c r="AJ168" s="381">
        <f t="shared" si="15"/>
        <v>0</v>
      </c>
      <c r="AK168" s="365"/>
      <c r="AL168" s="372">
        <f t="shared" si="16"/>
        <v>0</v>
      </c>
      <c r="AM168" s="382"/>
      <c r="AN168" s="383"/>
      <c r="AO168" s="382"/>
      <c r="AP168" s="383"/>
      <c r="AQ168" s="382"/>
      <c r="AR168" s="383"/>
      <c r="AS168" s="382"/>
      <c r="AT168" s="384"/>
      <c r="AU168" s="385">
        <f t="shared" si="17"/>
        <v>0</v>
      </c>
    </row>
    <row r="169" spans="2:47" ht="22.5" customHeight="1">
      <c r="B169" s="359">
        <v>93</v>
      </c>
      <c r="C169" s="360" t="s">
        <v>222</v>
      </c>
      <c r="D169" s="361"/>
      <c r="E169" s="362"/>
      <c r="F169" s="363"/>
      <c r="G169" s="340" t="s">
        <v>119</v>
      </c>
      <c r="H169" s="341">
        <v>1</v>
      </c>
      <c r="I169" s="364" t="s">
        <v>133</v>
      </c>
      <c r="J169" s="364">
        <v>0</v>
      </c>
      <c r="K169" s="364">
        <v>0</v>
      </c>
      <c r="L169" s="364" t="s">
        <v>128</v>
      </c>
      <c r="M169" s="364">
        <v>0</v>
      </c>
      <c r="N169" s="364">
        <v>0</v>
      </c>
      <c r="O169" s="365">
        <v>275</v>
      </c>
      <c r="P169" s="365">
        <v>1</v>
      </c>
      <c r="Q169" s="366">
        <v>1</v>
      </c>
      <c r="R169" s="367"/>
      <c r="S169" s="367"/>
      <c r="T169" s="368">
        <v>1</v>
      </c>
      <c r="U169" s="369">
        <v>1</v>
      </c>
      <c r="V169" s="370">
        <v>49.5</v>
      </c>
      <c r="W169" s="371">
        <v>1515.06</v>
      </c>
      <c r="X169" s="372">
        <v>187747.19999999998</v>
      </c>
      <c r="Y169" s="387" t="s">
        <v>122</v>
      </c>
      <c r="Z169" s="374"/>
      <c r="AA169" s="375"/>
      <c r="AB169" s="364"/>
      <c r="AC169" s="135"/>
      <c r="AD169" s="376"/>
      <c r="AE169" s="377"/>
      <c r="AF169" s="378">
        <f t="shared" si="12"/>
        <v>49.5</v>
      </c>
      <c r="AG169" s="379">
        <f t="shared" si="13"/>
        <v>0</v>
      </c>
      <c r="AH169" s="380">
        <f t="shared" si="14"/>
        <v>0</v>
      </c>
      <c r="AI169" s="359"/>
      <c r="AJ169" s="381">
        <f t="shared" si="15"/>
        <v>0</v>
      </c>
      <c r="AK169" s="365"/>
      <c r="AL169" s="372">
        <f t="shared" si="16"/>
        <v>0</v>
      </c>
      <c r="AM169" s="382"/>
      <c r="AN169" s="383"/>
      <c r="AO169" s="382"/>
      <c r="AP169" s="383"/>
      <c r="AQ169" s="382"/>
      <c r="AR169" s="383"/>
      <c r="AS169" s="382"/>
      <c r="AT169" s="384"/>
      <c r="AU169" s="385">
        <f t="shared" si="17"/>
        <v>0</v>
      </c>
    </row>
    <row r="170" spans="2:47" ht="22.5" customHeight="1">
      <c r="B170" s="359">
        <v>93</v>
      </c>
      <c r="C170" s="360" t="s">
        <v>222</v>
      </c>
      <c r="D170" s="361"/>
      <c r="E170" s="362"/>
      <c r="F170" s="363"/>
      <c r="G170" s="340" t="s">
        <v>119</v>
      </c>
      <c r="H170" s="341">
        <v>1</v>
      </c>
      <c r="I170" s="364" t="s">
        <v>133</v>
      </c>
      <c r="J170" s="364">
        <v>0</v>
      </c>
      <c r="K170" s="364">
        <v>0</v>
      </c>
      <c r="L170" s="364" t="s">
        <v>128</v>
      </c>
      <c r="M170" s="364">
        <v>0</v>
      </c>
      <c r="N170" s="364">
        <v>0</v>
      </c>
      <c r="O170" s="365">
        <v>275</v>
      </c>
      <c r="P170" s="365">
        <v>1</v>
      </c>
      <c r="Q170" s="366">
        <v>1</v>
      </c>
      <c r="R170" s="367"/>
      <c r="S170" s="367"/>
      <c r="T170" s="368">
        <v>1</v>
      </c>
      <c r="U170" s="369">
        <v>1</v>
      </c>
      <c r="V170" s="370">
        <v>49.5</v>
      </c>
      <c r="W170" s="371">
        <v>1515.06</v>
      </c>
      <c r="X170" s="372">
        <v>187747.19999999998</v>
      </c>
      <c r="Y170" s="373" t="s">
        <v>122</v>
      </c>
      <c r="Z170" s="374"/>
      <c r="AA170" s="375"/>
      <c r="AB170" s="364"/>
      <c r="AC170" s="135"/>
      <c r="AD170" s="376"/>
      <c r="AE170" s="377"/>
      <c r="AF170" s="378">
        <f t="shared" si="12"/>
        <v>49.5</v>
      </c>
      <c r="AG170" s="379">
        <f t="shared" si="13"/>
        <v>0</v>
      </c>
      <c r="AH170" s="380">
        <f t="shared" si="14"/>
        <v>0</v>
      </c>
      <c r="AI170" s="359"/>
      <c r="AJ170" s="381">
        <f t="shared" si="15"/>
        <v>0</v>
      </c>
      <c r="AK170" s="365"/>
      <c r="AL170" s="372">
        <f t="shared" si="16"/>
        <v>0</v>
      </c>
      <c r="AM170" s="382"/>
      <c r="AN170" s="383"/>
      <c r="AO170" s="382"/>
      <c r="AP170" s="383"/>
      <c r="AQ170" s="382"/>
      <c r="AR170" s="383"/>
      <c r="AS170" s="382"/>
      <c r="AT170" s="384"/>
      <c r="AU170" s="385">
        <f t="shared" si="17"/>
        <v>0</v>
      </c>
    </row>
    <row r="171" spans="2:47" ht="22.5" customHeight="1">
      <c r="B171" s="359">
        <v>94</v>
      </c>
      <c r="C171" s="360" t="s">
        <v>223</v>
      </c>
      <c r="D171" s="361"/>
      <c r="E171" s="362"/>
      <c r="F171" s="363"/>
      <c r="G171" s="340" t="s">
        <v>119</v>
      </c>
      <c r="H171" s="341">
        <v>1</v>
      </c>
      <c r="I171" s="364" t="s">
        <v>133</v>
      </c>
      <c r="J171" s="364">
        <v>0</v>
      </c>
      <c r="K171" s="364">
        <v>0</v>
      </c>
      <c r="L171" s="364" t="s">
        <v>144</v>
      </c>
      <c r="M171" s="364">
        <v>0</v>
      </c>
      <c r="N171" s="364">
        <v>0</v>
      </c>
      <c r="O171" s="365">
        <v>275</v>
      </c>
      <c r="P171" s="365">
        <v>1</v>
      </c>
      <c r="Q171" s="366">
        <v>1</v>
      </c>
      <c r="R171" s="367"/>
      <c r="S171" s="367"/>
      <c r="T171" s="368">
        <v>1</v>
      </c>
      <c r="U171" s="369">
        <v>1</v>
      </c>
      <c r="V171" s="370">
        <v>49.5</v>
      </c>
      <c r="W171" s="371">
        <v>1515.06</v>
      </c>
      <c r="X171" s="372">
        <v>187747.19999999998</v>
      </c>
      <c r="Y171" s="373" t="s">
        <v>122</v>
      </c>
      <c r="Z171" s="374"/>
      <c r="AA171" s="375"/>
      <c r="AB171" s="364"/>
      <c r="AC171" s="135"/>
      <c r="AD171" s="376"/>
      <c r="AE171" s="377"/>
      <c r="AF171" s="378">
        <f t="shared" si="12"/>
        <v>49.5</v>
      </c>
      <c r="AG171" s="379">
        <f t="shared" si="13"/>
        <v>0</v>
      </c>
      <c r="AH171" s="380">
        <f t="shared" si="14"/>
        <v>0</v>
      </c>
      <c r="AI171" s="359"/>
      <c r="AJ171" s="381">
        <f t="shared" si="15"/>
        <v>0</v>
      </c>
      <c r="AK171" s="365"/>
      <c r="AL171" s="372">
        <f t="shared" si="16"/>
        <v>0</v>
      </c>
      <c r="AM171" s="382"/>
      <c r="AN171" s="383"/>
      <c r="AO171" s="382"/>
      <c r="AP171" s="383"/>
      <c r="AQ171" s="382"/>
      <c r="AR171" s="383"/>
      <c r="AS171" s="382"/>
      <c r="AT171" s="384"/>
      <c r="AU171" s="385">
        <f t="shared" si="17"/>
        <v>0</v>
      </c>
    </row>
    <row r="172" spans="2:47" ht="22.5" customHeight="1">
      <c r="B172" s="359">
        <v>98</v>
      </c>
      <c r="C172" s="360" t="s">
        <v>224</v>
      </c>
      <c r="D172" s="361"/>
      <c r="E172" s="362"/>
      <c r="F172" s="363"/>
      <c r="G172" s="340" t="s">
        <v>119</v>
      </c>
      <c r="H172" s="341">
        <v>1</v>
      </c>
      <c r="I172" s="364" t="s">
        <v>133</v>
      </c>
      <c r="J172" s="364">
        <v>0</v>
      </c>
      <c r="K172" s="364">
        <v>0</v>
      </c>
      <c r="L172" s="364" t="s">
        <v>128</v>
      </c>
      <c r="M172" s="364">
        <v>0</v>
      </c>
      <c r="N172" s="364">
        <v>0</v>
      </c>
      <c r="O172" s="365">
        <v>275</v>
      </c>
      <c r="P172" s="365">
        <v>1</v>
      </c>
      <c r="Q172" s="366">
        <v>1</v>
      </c>
      <c r="R172" s="367"/>
      <c r="S172" s="367"/>
      <c r="T172" s="368">
        <v>1</v>
      </c>
      <c r="U172" s="369">
        <v>1</v>
      </c>
      <c r="V172" s="370">
        <v>49.5</v>
      </c>
      <c r="W172" s="371">
        <v>1515.06</v>
      </c>
      <c r="X172" s="372">
        <v>187747.19999999998</v>
      </c>
      <c r="Y172" s="373" t="s">
        <v>122</v>
      </c>
      <c r="Z172" s="374"/>
      <c r="AA172" s="375"/>
      <c r="AB172" s="364"/>
      <c r="AC172" s="135"/>
      <c r="AD172" s="376"/>
      <c r="AE172" s="377"/>
      <c r="AF172" s="378">
        <f t="shared" si="12"/>
        <v>49.5</v>
      </c>
      <c r="AG172" s="379">
        <f t="shared" si="13"/>
        <v>0</v>
      </c>
      <c r="AH172" s="380">
        <f t="shared" si="14"/>
        <v>0</v>
      </c>
      <c r="AI172" s="359"/>
      <c r="AJ172" s="381">
        <f t="shared" si="15"/>
        <v>0</v>
      </c>
      <c r="AK172" s="365"/>
      <c r="AL172" s="372">
        <f t="shared" si="16"/>
        <v>0</v>
      </c>
      <c r="AM172" s="382"/>
      <c r="AN172" s="383"/>
      <c r="AO172" s="382"/>
      <c r="AP172" s="383"/>
      <c r="AQ172" s="382"/>
      <c r="AR172" s="383"/>
      <c r="AS172" s="382"/>
      <c r="AT172" s="384"/>
      <c r="AU172" s="385">
        <f t="shared" si="17"/>
        <v>0</v>
      </c>
    </row>
    <row r="173" spans="2:47" ht="22.5" customHeight="1">
      <c r="B173" s="359">
        <v>99</v>
      </c>
      <c r="C173" s="360" t="s">
        <v>225</v>
      </c>
      <c r="D173" s="361"/>
      <c r="E173" s="362"/>
      <c r="F173" s="363"/>
      <c r="G173" s="340" t="s">
        <v>119</v>
      </c>
      <c r="H173" s="341">
        <v>1</v>
      </c>
      <c r="I173" s="364" t="s">
        <v>133</v>
      </c>
      <c r="J173" s="364">
        <v>0</v>
      </c>
      <c r="K173" s="364">
        <v>0</v>
      </c>
      <c r="L173" s="364" t="s">
        <v>121</v>
      </c>
      <c r="M173" s="364">
        <v>0</v>
      </c>
      <c r="N173" s="364">
        <v>0</v>
      </c>
      <c r="O173" s="365">
        <v>275</v>
      </c>
      <c r="P173" s="365">
        <v>1</v>
      </c>
      <c r="Q173" s="366">
        <v>1</v>
      </c>
      <c r="R173" s="367"/>
      <c r="S173" s="367"/>
      <c r="T173" s="368">
        <v>1</v>
      </c>
      <c r="U173" s="369">
        <v>1</v>
      </c>
      <c r="V173" s="370">
        <v>49.5</v>
      </c>
      <c r="W173" s="371">
        <v>1515.06</v>
      </c>
      <c r="X173" s="372">
        <v>187747.19999999998</v>
      </c>
      <c r="Y173" s="373" t="s">
        <v>122</v>
      </c>
      <c r="Z173" s="374"/>
      <c r="AA173" s="375"/>
      <c r="AB173" s="364"/>
      <c r="AC173" s="135"/>
      <c r="AD173" s="376"/>
      <c r="AE173" s="377"/>
      <c r="AF173" s="378">
        <f t="shared" si="12"/>
        <v>49.5</v>
      </c>
      <c r="AG173" s="379">
        <f t="shared" si="13"/>
        <v>0</v>
      </c>
      <c r="AH173" s="380">
        <f t="shared" si="14"/>
        <v>0</v>
      </c>
      <c r="AI173" s="359"/>
      <c r="AJ173" s="381">
        <f t="shared" si="15"/>
        <v>0</v>
      </c>
      <c r="AK173" s="365"/>
      <c r="AL173" s="372">
        <f t="shared" si="16"/>
        <v>0</v>
      </c>
      <c r="AM173" s="382"/>
      <c r="AN173" s="383"/>
      <c r="AO173" s="382"/>
      <c r="AP173" s="383"/>
      <c r="AQ173" s="382"/>
      <c r="AR173" s="383"/>
      <c r="AS173" s="382"/>
      <c r="AT173" s="384"/>
      <c r="AU173" s="385">
        <f t="shared" si="17"/>
        <v>0</v>
      </c>
    </row>
    <row r="174" spans="2:47" ht="22.5" customHeight="1">
      <c r="B174" s="359">
        <v>99</v>
      </c>
      <c r="C174" s="360" t="s">
        <v>225</v>
      </c>
      <c r="D174" s="361"/>
      <c r="E174" s="362"/>
      <c r="F174" s="363"/>
      <c r="G174" s="340" t="s">
        <v>124</v>
      </c>
      <c r="H174" s="341">
        <v>1</v>
      </c>
      <c r="I174" s="364" t="s">
        <v>29</v>
      </c>
      <c r="J174" s="364">
        <v>0</v>
      </c>
      <c r="K174" s="364">
        <v>0</v>
      </c>
      <c r="L174" s="364">
        <v>0</v>
      </c>
      <c r="M174" s="364">
        <v>0</v>
      </c>
      <c r="N174" s="364">
        <v>0</v>
      </c>
      <c r="O174" s="365">
        <v>28</v>
      </c>
      <c r="P174" s="365">
        <v>1</v>
      </c>
      <c r="Q174" s="366">
        <v>1</v>
      </c>
      <c r="R174" s="367"/>
      <c r="S174" s="367"/>
      <c r="T174" s="368">
        <v>1</v>
      </c>
      <c r="U174" s="369">
        <v>1</v>
      </c>
      <c r="V174" s="370">
        <v>49.5</v>
      </c>
      <c r="W174" s="371">
        <v>228.4</v>
      </c>
      <c r="X174" s="372">
        <v>33348</v>
      </c>
      <c r="Y174" s="373" t="s">
        <v>122</v>
      </c>
      <c r="Z174" s="374"/>
      <c r="AA174" s="375"/>
      <c r="AB174" s="364"/>
      <c r="AC174" s="135"/>
      <c r="AD174" s="376"/>
      <c r="AE174" s="377"/>
      <c r="AF174" s="378">
        <f t="shared" si="12"/>
        <v>49.5</v>
      </c>
      <c r="AG174" s="379">
        <f t="shared" si="13"/>
        <v>0</v>
      </c>
      <c r="AH174" s="380">
        <f t="shared" si="14"/>
        <v>0</v>
      </c>
      <c r="AI174" s="359"/>
      <c r="AJ174" s="381">
        <f t="shared" si="15"/>
        <v>0</v>
      </c>
      <c r="AK174" s="365"/>
      <c r="AL174" s="372">
        <f t="shared" si="16"/>
        <v>0</v>
      </c>
      <c r="AM174" s="382"/>
      <c r="AN174" s="383"/>
      <c r="AO174" s="382"/>
      <c r="AP174" s="383"/>
      <c r="AQ174" s="382"/>
      <c r="AR174" s="383"/>
      <c r="AS174" s="382"/>
      <c r="AT174" s="384"/>
      <c r="AU174" s="385">
        <f t="shared" si="17"/>
        <v>0</v>
      </c>
    </row>
    <row r="175" spans="2:47" ht="22.5" customHeight="1">
      <c r="B175" s="359">
        <v>100</v>
      </c>
      <c r="C175" s="360" t="s">
        <v>226</v>
      </c>
      <c r="D175" s="361"/>
      <c r="E175" s="362"/>
      <c r="F175" s="363"/>
      <c r="G175" s="340" t="s">
        <v>119</v>
      </c>
      <c r="H175" s="341">
        <v>1</v>
      </c>
      <c r="I175" s="364" t="s">
        <v>133</v>
      </c>
      <c r="J175" s="364">
        <v>0</v>
      </c>
      <c r="K175" s="364">
        <v>0</v>
      </c>
      <c r="L175" s="364" t="s">
        <v>121</v>
      </c>
      <c r="M175" s="364">
        <v>0</v>
      </c>
      <c r="N175" s="364">
        <v>0</v>
      </c>
      <c r="O175" s="365">
        <v>275</v>
      </c>
      <c r="P175" s="365">
        <v>1</v>
      </c>
      <c r="Q175" s="366">
        <v>1</v>
      </c>
      <c r="R175" s="367"/>
      <c r="S175" s="367"/>
      <c r="T175" s="368">
        <v>1</v>
      </c>
      <c r="U175" s="369">
        <v>1</v>
      </c>
      <c r="V175" s="370">
        <v>49.5</v>
      </c>
      <c r="W175" s="371">
        <v>1515.06</v>
      </c>
      <c r="X175" s="372">
        <v>187747.19999999998</v>
      </c>
      <c r="Y175" s="373" t="s">
        <v>122</v>
      </c>
      <c r="Z175" s="374"/>
      <c r="AA175" s="375"/>
      <c r="AB175" s="364"/>
      <c r="AC175" s="135"/>
      <c r="AD175" s="376"/>
      <c r="AE175" s="377"/>
      <c r="AF175" s="378">
        <f t="shared" si="12"/>
        <v>49.5</v>
      </c>
      <c r="AG175" s="379">
        <f t="shared" si="13"/>
        <v>0</v>
      </c>
      <c r="AH175" s="380">
        <f t="shared" si="14"/>
        <v>0</v>
      </c>
      <c r="AI175" s="359"/>
      <c r="AJ175" s="381">
        <f t="shared" si="15"/>
        <v>0</v>
      </c>
      <c r="AK175" s="365"/>
      <c r="AL175" s="372">
        <f t="shared" si="16"/>
        <v>0</v>
      </c>
      <c r="AM175" s="382"/>
      <c r="AN175" s="383"/>
      <c r="AO175" s="382"/>
      <c r="AP175" s="383"/>
      <c r="AQ175" s="382"/>
      <c r="AR175" s="383"/>
      <c r="AS175" s="382"/>
      <c r="AT175" s="384"/>
      <c r="AU175" s="385">
        <f t="shared" si="17"/>
        <v>0</v>
      </c>
    </row>
    <row r="176" spans="2:47" ht="22.5" customHeight="1">
      <c r="B176" s="359">
        <v>100</v>
      </c>
      <c r="C176" s="360" t="s">
        <v>226</v>
      </c>
      <c r="D176" s="361"/>
      <c r="E176" s="362"/>
      <c r="F176" s="363"/>
      <c r="G176" s="340" t="s">
        <v>119</v>
      </c>
      <c r="H176" s="341">
        <v>1</v>
      </c>
      <c r="I176" s="364" t="s">
        <v>133</v>
      </c>
      <c r="J176" s="364">
        <v>0</v>
      </c>
      <c r="K176" s="364">
        <v>0</v>
      </c>
      <c r="L176" s="364" t="s">
        <v>121</v>
      </c>
      <c r="M176" s="364">
        <v>0</v>
      </c>
      <c r="N176" s="364">
        <v>0</v>
      </c>
      <c r="O176" s="365">
        <v>275</v>
      </c>
      <c r="P176" s="365">
        <v>1</v>
      </c>
      <c r="Q176" s="366">
        <v>1</v>
      </c>
      <c r="R176" s="367"/>
      <c r="S176" s="367"/>
      <c r="T176" s="368">
        <v>1</v>
      </c>
      <c r="U176" s="369">
        <v>1</v>
      </c>
      <c r="V176" s="370">
        <v>49.5</v>
      </c>
      <c r="W176" s="371">
        <v>1515.06</v>
      </c>
      <c r="X176" s="372">
        <v>187747.19999999998</v>
      </c>
      <c r="Y176" s="373" t="s">
        <v>122</v>
      </c>
      <c r="Z176" s="374"/>
      <c r="AA176" s="375"/>
      <c r="AB176" s="364"/>
      <c r="AC176" s="135"/>
      <c r="AD176" s="376"/>
      <c r="AE176" s="377"/>
      <c r="AF176" s="378">
        <f t="shared" si="12"/>
        <v>49.5</v>
      </c>
      <c r="AG176" s="379">
        <f t="shared" si="13"/>
        <v>0</v>
      </c>
      <c r="AH176" s="380">
        <f t="shared" si="14"/>
        <v>0</v>
      </c>
      <c r="AI176" s="359"/>
      <c r="AJ176" s="381">
        <f t="shared" si="15"/>
        <v>0</v>
      </c>
      <c r="AK176" s="365"/>
      <c r="AL176" s="372">
        <f t="shared" si="16"/>
        <v>0</v>
      </c>
      <c r="AM176" s="382"/>
      <c r="AN176" s="383"/>
      <c r="AO176" s="382"/>
      <c r="AP176" s="383"/>
      <c r="AQ176" s="382"/>
      <c r="AR176" s="383"/>
      <c r="AS176" s="382"/>
      <c r="AT176" s="384"/>
      <c r="AU176" s="385">
        <f t="shared" si="17"/>
        <v>0</v>
      </c>
    </row>
    <row r="177" spans="2:47" ht="22.5" customHeight="1">
      <c r="B177" s="359">
        <v>101</v>
      </c>
      <c r="C177" s="360" t="s">
        <v>227</v>
      </c>
      <c r="D177" s="361"/>
      <c r="E177" s="362"/>
      <c r="F177" s="363"/>
      <c r="G177" s="340" t="s">
        <v>119</v>
      </c>
      <c r="H177" s="341">
        <v>1</v>
      </c>
      <c r="I177" s="364" t="s">
        <v>133</v>
      </c>
      <c r="J177" s="364">
        <v>0</v>
      </c>
      <c r="K177" s="364">
        <v>0</v>
      </c>
      <c r="L177" s="364" t="s">
        <v>121</v>
      </c>
      <c r="M177" s="364">
        <v>0</v>
      </c>
      <c r="N177" s="364">
        <v>0</v>
      </c>
      <c r="O177" s="365">
        <v>275</v>
      </c>
      <c r="P177" s="365">
        <v>1</v>
      </c>
      <c r="Q177" s="366">
        <v>1</v>
      </c>
      <c r="R177" s="367"/>
      <c r="S177" s="367"/>
      <c r="T177" s="368">
        <v>1</v>
      </c>
      <c r="U177" s="369">
        <v>1</v>
      </c>
      <c r="V177" s="370">
        <v>49.5</v>
      </c>
      <c r="W177" s="371">
        <v>1515.06</v>
      </c>
      <c r="X177" s="372">
        <v>187747.19999999998</v>
      </c>
      <c r="Y177" s="373" t="s">
        <v>122</v>
      </c>
      <c r="Z177" s="374"/>
      <c r="AA177" s="375"/>
      <c r="AB177" s="364"/>
      <c r="AC177" s="135"/>
      <c r="AD177" s="376"/>
      <c r="AE177" s="377"/>
      <c r="AF177" s="378">
        <f t="shared" si="12"/>
        <v>49.5</v>
      </c>
      <c r="AG177" s="379">
        <f t="shared" si="13"/>
        <v>0</v>
      </c>
      <c r="AH177" s="380">
        <f t="shared" si="14"/>
        <v>0</v>
      </c>
      <c r="AI177" s="359"/>
      <c r="AJ177" s="381">
        <f t="shared" si="15"/>
        <v>0</v>
      </c>
      <c r="AK177" s="365"/>
      <c r="AL177" s="372">
        <f t="shared" si="16"/>
        <v>0</v>
      </c>
      <c r="AM177" s="382"/>
      <c r="AN177" s="383"/>
      <c r="AO177" s="382"/>
      <c r="AP177" s="383"/>
      <c r="AQ177" s="382"/>
      <c r="AR177" s="383"/>
      <c r="AS177" s="382"/>
      <c r="AT177" s="384"/>
      <c r="AU177" s="385">
        <f t="shared" si="17"/>
        <v>0</v>
      </c>
    </row>
    <row r="178" spans="2:47" ht="22.5" customHeight="1">
      <c r="B178" s="359">
        <v>101</v>
      </c>
      <c r="C178" s="360" t="s">
        <v>227</v>
      </c>
      <c r="D178" s="361"/>
      <c r="E178" s="362"/>
      <c r="F178" s="363"/>
      <c r="G178" s="340" t="s">
        <v>119</v>
      </c>
      <c r="H178" s="341">
        <v>1</v>
      </c>
      <c r="I178" s="364" t="s">
        <v>133</v>
      </c>
      <c r="J178" s="364">
        <v>0</v>
      </c>
      <c r="K178" s="364">
        <v>0</v>
      </c>
      <c r="L178" s="364" t="s">
        <v>121</v>
      </c>
      <c r="M178" s="364">
        <v>0</v>
      </c>
      <c r="N178" s="364">
        <v>0</v>
      </c>
      <c r="O178" s="365">
        <v>275</v>
      </c>
      <c r="P178" s="365">
        <v>1</v>
      </c>
      <c r="Q178" s="366">
        <v>1</v>
      </c>
      <c r="R178" s="367"/>
      <c r="S178" s="367"/>
      <c r="T178" s="368">
        <v>1</v>
      </c>
      <c r="U178" s="369">
        <v>1</v>
      </c>
      <c r="V178" s="370">
        <v>49.5</v>
      </c>
      <c r="W178" s="371">
        <v>1515.06</v>
      </c>
      <c r="X178" s="372">
        <v>187747.19999999998</v>
      </c>
      <c r="Y178" s="373" t="s">
        <v>122</v>
      </c>
      <c r="Z178" s="374"/>
      <c r="AA178" s="375"/>
      <c r="AB178" s="364"/>
      <c r="AC178" s="135"/>
      <c r="AD178" s="376"/>
      <c r="AE178" s="377"/>
      <c r="AF178" s="378">
        <f t="shared" si="12"/>
        <v>49.5</v>
      </c>
      <c r="AG178" s="379">
        <f t="shared" si="13"/>
        <v>0</v>
      </c>
      <c r="AH178" s="380">
        <f t="shared" si="14"/>
        <v>0</v>
      </c>
      <c r="AI178" s="359"/>
      <c r="AJ178" s="381">
        <f t="shared" si="15"/>
        <v>0</v>
      </c>
      <c r="AK178" s="365"/>
      <c r="AL178" s="372">
        <f t="shared" si="16"/>
        <v>0</v>
      </c>
      <c r="AM178" s="382"/>
      <c r="AN178" s="383"/>
      <c r="AO178" s="382"/>
      <c r="AP178" s="383"/>
      <c r="AQ178" s="382"/>
      <c r="AR178" s="383"/>
      <c r="AS178" s="382"/>
      <c r="AT178" s="384"/>
      <c r="AU178" s="385">
        <f t="shared" si="17"/>
        <v>0</v>
      </c>
    </row>
    <row r="179" spans="2:47" ht="22.5" customHeight="1">
      <c r="B179" s="359">
        <v>101</v>
      </c>
      <c r="C179" s="360" t="s">
        <v>227</v>
      </c>
      <c r="D179" s="361"/>
      <c r="E179" s="362"/>
      <c r="F179" s="363"/>
      <c r="G179" s="340" t="s">
        <v>119</v>
      </c>
      <c r="H179" s="341">
        <v>1</v>
      </c>
      <c r="I179" s="364" t="s">
        <v>133</v>
      </c>
      <c r="J179" s="364">
        <v>0</v>
      </c>
      <c r="K179" s="364">
        <v>0</v>
      </c>
      <c r="L179" s="364" t="s">
        <v>121</v>
      </c>
      <c r="M179" s="364">
        <v>0</v>
      </c>
      <c r="N179" s="364">
        <v>0</v>
      </c>
      <c r="O179" s="365">
        <v>275</v>
      </c>
      <c r="P179" s="365">
        <v>1</v>
      </c>
      <c r="Q179" s="366">
        <v>1</v>
      </c>
      <c r="R179" s="367"/>
      <c r="S179" s="367"/>
      <c r="T179" s="368">
        <v>1</v>
      </c>
      <c r="U179" s="369">
        <v>1</v>
      </c>
      <c r="V179" s="370">
        <v>49.5</v>
      </c>
      <c r="W179" s="371">
        <v>1515.06</v>
      </c>
      <c r="X179" s="372">
        <v>187747.19999999998</v>
      </c>
      <c r="Y179" s="373" t="s">
        <v>122</v>
      </c>
      <c r="Z179" s="374"/>
      <c r="AA179" s="375"/>
      <c r="AB179" s="364"/>
      <c r="AC179" s="135"/>
      <c r="AD179" s="376"/>
      <c r="AE179" s="377"/>
      <c r="AF179" s="378">
        <f t="shared" si="12"/>
        <v>49.5</v>
      </c>
      <c r="AG179" s="379">
        <f t="shared" si="13"/>
        <v>0</v>
      </c>
      <c r="AH179" s="380">
        <f t="shared" si="14"/>
        <v>0</v>
      </c>
      <c r="AI179" s="359"/>
      <c r="AJ179" s="381">
        <f t="shared" si="15"/>
        <v>0</v>
      </c>
      <c r="AK179" s="365"/>
      <c r="AL179" s="372">
        <f t="shared" si="16"/>
        <v>0</v>
      </c>
      <c r="AM179" s="382"/>
      <c r="AN179" s="383"/>
      <c r="AO179" s="382"/>
      <c r="AP179" s="383"/>
      <c r="AQ179" s="382"/>
      <c r="AR179" s="383"/>
      <c r="AS179" s="382"/>
      <c r="AT179" s="384"/>
      <c r="AU179" s="385">
        <f t="shared" si="17"/>
        <v>0</v>
      </c>
    </row>
    <row r="180" spans="2:47" ht="22.5" customHeight="1">
      <c r="B180" s="359">
        <v>101</v>
      </c>
      <c r="C180" s="360" t="s">
        <v>227</v>
      </c>
      <c r="D180" s="361"/>
      <c r="E180" s="362"/>
      <c r="F180" s="363"/>
      <c r="G180" s="340" t="s">
        <v>119</v>
      </c>
      <c r="H180" s="341">
        <v>1</v>
      </c>
      <c r="I180" s="364" t="s">
        <v>133</v>
      </c>
      <c r="J180" s="364">
        <v>0</v>
      </c>
      <c r="K180" s="364">
        <v>0</v>
      </c>
      <c r="L180" s="364" t="s">
        <v>121</v>
      </c>
      <c r="M180" s="364">
        <v>0</v>
      </c>
      <c r="N180" s="364">
        <v>0</v>
      </c>
      <c r="O180" s="365">
        <v>275</v>
      </c>
      <c r="P180" s="365">
        <v>1</v>
      </c>
      <c r="Q180" s="366">
        <v>1</v>
      </c>
      <c r="R180" s="367"/>
      <c r="S180" s="367"/>
      <c r="T180" s="368">
        <v>1</v>
      </c>
      <c r="U180" s="369">
        <v>1</v>
      </c>
      <c r="V180" s="370">
        <v>49.5</v>
      </c>
      <c r="W180" s="371">
        <v>1515.06</v>
      </c>
      <c r="X180" s="372">
        <v>187747.19999999998</v>
      </c>
      <c r="Y180" s="373" t="s">
        <v>122</v>
      </c>
      <c r="Z180" s="374"/>
      <c r="AA180" s="375"/>
      <c r="AB180" s="364"/>
      <c r="AC180" s="135"/>
      <c r="AD180" s="376"/>
      <c r="AE180" s="377"/>
      <c r="AF180" s="378">
        <f t="shared" si="12"/>
        <v>49.5</v>
      </c>
      <c r="AG180" s="379">
        <f t="shared" si="13"/>
        <v>0</v>
      </c>
      <c r="AH180" s="380">
        <f t="shared" si="14"/>
        <v>0</v>
      </c>
      <c r="AI180" s="359"/>
      <c r="AJ180" s="381">
        <f t="shared" si="15"/>
        <v>0</v>
      </c>
      <c r="AK180" s="365"/>
      <c r="AL180" s="372">
        <f t="shared" si="16"/>
        <v>0</v>
      </c>
      <c r="AM180" s="382"/>
      <c r="AN180" s="383"/>
      <c r="AO180" s="382"/>
      <c r="AP180" s="383"/>
      <c r="AQ180" s="382"/>
      <c r="AR180" s="383"/>
      <c r="AS180" s="382"/>
      <c r="AT180" s="384"/>
      <c r="AU180" s="385">
        <f t="shared" si="17"/>
        <v>0</v>
      </c>
    </row>
    <row r="181" spans="2:47" ht="22.5" customHeight="1">
      <c r="B181" s="359">
        <v>101</v>
      </c>
      <c r="C181" s="360" t="s">
        <v>227</v>
      </c>
      <c r="D181" s="361"/>
      <c r="E181" s="362"/>
      <c r="F181" s="363"/>
      <c r="G181" s="340" t="s">
        <v>119</v>
      </c>
      <c r="H181" s="341">
        <v>1</v>
      </c>
      <c r="I181" s="364" t="s">
        <v>133</v>
      </c>
      <c r="J181" s="364">
        <v>0</v>
      </c>
      <c r="K181" s="364">
        <v>0</v>
      </c>
      <c r="L181" s="364" t="s">
        <v>121</v>
      </c>
      <c r="M181" s="364">
        <v>0</v>
      </c>
      <c r="N181" s="364">
        <v>0</v>
      </c>
      <c r="O181" s="365">
        <v>275</v>
      </c>
      <c r="P181" s="365">
        <v>1</v>
      </c>
      <c r="Q181" s="366">
        <v>1</v>
      </c>
      <c r="R181" s="367"/>
      <c r="S181" s="367"/>
      <c r="T181" s="368">
        <v>1</v>
      </c>
      <c r="U181" s="369">
        <v>1</v>
      </c>
      <c r="V181" s="370">
        <v>49.5</v>
      </c>
      <c r="W181" s="371">
        <v>1515.06</v>
      </c>
      <c r="X181" s="372">
        <v>187747.19999999998</v>
      </c>
      <c r="Y181" s="373" t="s">
        <v>122</v>
      </c>
      <c r="Z181" s="374"/>
      <c r="AA181" s="375"/>
      <c r="AB181" s="364"/>
      <c r="AC181" s="135"/>
      <c r="AD181" s="376"/>
      <c r="AE181" s="377"/>
      <c r="AF181" s="378">
        <f t="shared" si="12"/>
        <v>49.5</v>
      </c>
      <c r="AG181" s="379">
        <f t="shared" si="13"/>
        <v>0</v>
      </c>
      <c r="AH181" s="380">
        <f t="shared" si="14"/>
        <v>0</v>
      </c>
      <c r="AI181" s="359"/>
      <c r="AJ181" s="381">
        <f t="shared" si="15"/>
        <v>0</v>
      </c>
      <c r="AK181" s="365"/>
      <c r="AL181" s="372">
        <f t="shared" si="16"/>
        <v>0</v>
      </c>
      <c r="AM181" s="382"/>
      <c r="AN181" s="383"/>
      <c r="AO181" s="382"/>
      <c r="AP181" s="383"/>
      <c r="AQ181" s="382"/>
      <c r="AR181" s="383"/>
      <c r="AS181" s="382"/>
      <c r="AT181" s="384"/>
      <c r="AU181" s="385">
        <f t="shared" si="17"/>
        <v>0</v>
      </c>
    </row>
    <row r="182" spans="2:47" ht="22.5" customHeight="1">
      <c r="B182" s="359">
        <v>101</v>
      </c>
      <c r="C182" s="360" t="s">
        <v>227</v>
      </c>
      <c r="D182" s="361"/>
      <c r="E182" s="362"/>
      <c r="F182" s="363"/>
      <c r="G182" s="340" t="s">
        <v>119</v>
      </c>
      <c r="H182" s="341">
        <v>1</v>
      </c>
      <c r="I182" s="364" t="s">
        <v>133</v>
      </c>
      <c r="J182" s="364">
        <v>0</v>
      </c>
      <c r="K182" s="364">
        <v>0</v>
      </c>
      <c r="L182" s="364" t="s">
        <v>121</v>
      </c>
      <c r="M182" s="364">
        <v>0</v>
      </c>
      <c r="N182" s="364">
        <v>0</v>
      </c>
      <c r="O182" s="365">
        <v>275</v>
      </c>
      <c r="P182" s="365">
        <v>1</v>
      </c>
      <c r="Q182" s="366">
        <v>1</v>
      </c>
      <c r="R182" s="367"/>
      <c r="S182" s="367"/>
      <c r="T182" s="368">
        <v>1</v>
      </c>
      <c r="U182" s="369">
        <v>1</v>
      </c>
      <c r="V182" s="370">
        <v>49.5</v>
      </c>
      <c r="W182" s="371">
        <v>1515.06</v>
      </c>
      <c r="X182" s="372">
        <v>187747.19999999998</v>
      </c>
      <c r="Y182" s="387" t="s">
        <v>122</v>
      </c>
      <c r="Z182" s="374"/>
      <c r="AA182" s="375"/>
      <c r="AB182" s="364"/>
      <c r="AC182" s="135"/>
      <c r="AD182" s="376"/>
      <c r="AE182" s="377"/>
      <c r="AF182" s="378">
        <f t="shared" si="12"/>
        <v>49.5</v>
      </c>
      <c r="AG182" s="379">
        <f t="shared" si="13"/>
        <v>0</v>
      </c>
      <c r="AH182" s="380">
        <f t="shared" si="14"/>
        <v>0</v>
      </c>
      <c r="AI182" s="359"/>
      <c r="AJ182" s="381">
        <f t="shared" si="15"/>
        <v>0</v>
      </c>
      <c r="AK182" s="365"/>
      <c r="AL182" s="372">
        <f t="shared" si="16"/>
        <v>0</v>
      </c>
      <c r="AM182" s="382"/>
      <c r="AN182" s="383"/>
      <c r="AO182" s="382"/>
      <c r="AP182" s="383"/>
      <c r="AQ182" s="382"/>
      <c r="AR182" s="383"/>
      <c r="AS182" s="382"/>
      <c r="AT182" s="384"/>
      <c r="AU182" s="385">
        <f t="shared" si="17"/>
        <v>0</v>
      </c>
    </row>
    <row r="183" spans="2:47" ht="22.5" customHeight="1">
      <c r="B183" s="359">
        <v>101</v>
      </c>
      <c r="C183" s="360" t="s">
        <v>227</v>
      </c>
      <c r="D183" s="361"/>
      <c r="E183" s="362"/>
      <c r="F183" s="363"/>
      <c r="G183" s="340" t="s">
        <v>119</v>
      </c>
      <c r="H183" s="341">
        <v>1</v>
      </c>
      <c r="I183" s="364" t="s">
        <v>133</v>
      </c>
      <c r="J183" s="364">
        <v>0</v>
      </c>
      <c r="K183" s="364">
        <v>0</v>
      </c>
      <c r="L183" s="364" t="s">
        <v>121</v>
      </c>
      <c r="M183" s="364">
        <v>0</v>
      </c>
      <c r="N183" s="364">
        <v>0</v>
      </c>
      <c r="O183" s="365">
        <v>275</v>
      </c>
      <c r="P183" s="365">
        <v>1</v>
      </c>
      <c r="Q183" s="366">
        <v>1</v>
      </c>
      <c r="R183" s="367"/>
      <c r="S183" s="367"/>
      <c r="T183" s="368">
        <v>1</v>
      </c>
      <c r="U183" s="369">
        <v>1</v>
      </c>
      <c r="V183" s="370">
        <v>49.5</v>
      </c>
      <c r="W183" s="371">
        <v>1515.06</v>
      </c>
      <c r="X183" s="372">
        <v>187747.19999999998</v>
      </c>
      <c r="Y183" s="373" t="s">
        <v>122</v>
      </c>
      <c r="Z183" s="374"/>
      <c r="AA183" s="375"/>
      <c r="AB183" s="364"/>
      <c r="AC183" s="135"/>
      <c r="AD183" s="376"/>
      <c r="AE183" s="377"/>
      <c r="AF183" s="378">
        <f t="shared" si="12"/>
        <v>49.5</v>
      </c>
      <c r="AG183" s="379">
        <f t="shared" si="13"/>
        <v>0</v>
      </c>
      <c r="AH183" s="380">
        <f t="shared" si="14"/>
        <v>0</v>
      </c>
      <c r="AI183" s="359"/>
      <c r="AJ183" s="381">
        <f t="shared" si="15"/>
        <v>0</v>
      </c>
      <c r="AK183" s="365"/>
      <c r="AL183" s="372">
        <f t="shared" si="16"/>
        <v>0</v>
      </c>
      <c r="AM183" s="382"/>
      <c r="AN183" s="383"/>
      <c r="AO183" s="382"/>
      <c r="AP183" s="383"/>
      <c r="AQ183" s="382"/>
      <c r="AR183" s="383"/>
      <c r="AS183" s="382"/>
      <c r="AT183" s="384"/>
      <c r="AU183" s="385">
        <f t="shared" si="17"/>
        <v>0</v>
      </c>
    </row>
    <row r="184" spans="2:47" ht="22.5" customHeight="1">
      <c r="B184" s="359">
        <v>101</v>
      </c>
      <c r="C184" s="360" t="s">
        <v>227</v>
      </c>
      <c r="D184" s="361"/>
      <c r="E184" s="362"/>
      <c r="F184" s="363"/>
      <c r="G184" s="340" t="s">
        <v>119</v>
      </c>
      <c r="H184" s="341">
        <v>1</v>
      </c>
      <c r="I184" s="364" t="s">
        <v>133</v>
      </c>
      <c r="J184" s="364">
        <v>0</v>
      </c>
      <c r="K184" s="364">
        <v>0</v>
      </c>
      <c r="L184" s="364" t="s">
        <v>121</v>
      </c>
      <c r="M184" s="364">
        <v>0</v>
      </c>
      <c r="N184" s="364">
        <v>0</v>
      </c>
      <c r="O184" s="365">
        <v>275</v>
      </c>
      <c r="P184" s="365">
        <v>1</v>
      </c>
      <c r="Q184" s="366">
        <v>1</v>
      </c>
      <c r="R184" s="367"/>
      <c r="S184" s="367"/>
      <c r="T184" s="368">
        <v>1</v>
      </c>
      <c r="U184" s="369">
        <v>1</v>
      </c>
      <c r="V184" s="370">
        <v>49.5</v>
      </c>
      <c r="W184" s="371">
        <v>1515.06</v>
      </c>
      <c r="X184" s="372">
        <v>187747.19999999998</v>
      </c>
      <c r="Y184" s="373" t="s">
        <v>122</v>
      </c>
      <c r="Z184" s="374"/>
      <c r="AA184" s="375"/>
      <c r="AB184" s="364"/>
      <c r="AC184" s="135"/>
      <c r="AD184" s="376"/>
      <c r="AE184" s="377"/>
      <c r="AF184" s="378">
        <f t="shared" si="12"/>
        <v>49.5</v>
      </c>
      <c r="AG184" s="379">
        <f t="shared" si="13"/>
        <v>0</v>
      </c>
      <c r="AH184" s="380">
        <f t="shared" si="14"/>
        <v>0</v>
      </c>
      <c r="AI184" s="359"/>
      <c r="AJ184" s="381">
        <f t="shared" si="15"/>
        <v>0</v>
      </c>
      <c r="AK184" s="365"/>
      <c r="AL184" s="372">
        <f t="shared" si="16"/>
        <v>0</v>
      </c>
      <c r="AM184" s="382"/>
      <c r="AN184" s="383"/>
      <c r="AO184" s="382"/>
      <c r="AP184" s="383"/>
      <c r="AQ184" s="382"/>
      <c r="AR184" s="383"/>
      <c r="AS184" s="382"/>
      <c r="AT184" s="384"/>
      <c r="AU184" s="385">
        <f t="shared" si="17"/>
        <v>0</v>
      </c>
    </row>
    <row r="185" spans="2:47" ht="22.5" customHeight="1">
      <c r="B185" s="359">
        <v>101</v>
      </c>
      <c r="C185" s="360" t="s">
        <v>227</v>
      </c>
      <c r="D185" s="361"/>
      <c r="E185" s="362"/>
      <c r="F185" s="363"/>
      <c r="G185" s="340" t="s">
        <v>119</v>
      </c>
      <c r="H185" s="341">
        <v>1</v>
      </c>
      <c r="I185" s="364" t="s">
        <v>133</v>
      </c>
      <c r="J185" s="364">
        <v>0</v>
      </c>
      <c r="K185" s="364">
        <v>0</v>
      </c>
      <c r="L185" s="364" t="s">
        <v>121</v>
      </c>
      <c r="M185" s="364">
        <v>0</v>
      </c>
      <c r="N185" s="364">
        <v>0</v>
      </c>
      <c r="O185" s="365">
        <v>275</v>
      </c>
      <c r="P185" s="365">
        <v>1</v>
      </c>
      <c r="Q185" s="366">
        <v>1</v>
      </c>
      <c r="R185" s="367"/>
      <c r="S185" s="367"/>
      <c r="T185" s="368">
        <v>1</v>
      </c>
      <c r="U185" s="369">
        <v>1</v>
      </c>
      <c r="V185" s="370">
        <v>49.5</v>
      </c>
      <c r="W185" s="371">
        <v>1515.06</v>
      </c>
      <c r="X185" s="372">
        <v>187747.19999999998</v>
      </c>
      <c r="Y185" s="373" t="s">
        <v>122</v>
      </c>
      <c r="Z185" s="374"/>
      <c r="AA185" s="375"/>
      <c r="AB185" s="364"/>
      <c r="AC185" s="135"/>
      <c r="AD185" s="376"/>
      <c r="AE185" s="377"/>
      <c r="AF185" s="378">
        <f t="shared" si="12"/>
        <v>49.5</v>
      </c>
      <c r="AG185" s="379">
        <f t="shared" si="13"/>
        <v>0</v>
      </c>
      <c r="AH185" s="380">
        <f t="shared" si="14"/>
        <v>0</v>
      </c>
      <c r="AI185" s="359"/>
      <c r="AJ185" s="381">
        <f t="shared" si="15"/>
        <v>0</v>
      </c>
      <c r="AK185" s="365"/>
      <c r="AL185" s="372">
        <f t="shared" si="16"/>
        <v>0</v>
      </c>
      <c r="AM185" s="382"/>
      <c r="AN185" s="383"/>
      <c r="AO185" s="382"/>
      <c r="AP185" s="383"/>
      <c r="AQ185" s="382"/>
      <c r="AR185" s="383"/>
      <c r="AS185" s="382"/>
      <c r="AT185" s="384"/>
      <c r="AU185" s="385">
        <f t="shared" si="17"/>
        <v>0</v>
      </c>
    </row>
    <row r="186" spans="2:47" ht="22.5" customHeight="1">
      <c r="B186" s="359">
        <v>101</v>
      </c>
      <c r="C186" s="360" t="s">
        <v>227</v>
      </c>
      <c r="D186" s="361"/>
      <c r="E186" s="362"/>
      <c r="F186" s="363"/>
      <c r="G186" s="340" t="s">
        <v>119</v>
      </c>
      <c r="H186" s="341">
        <v>1</v>
      </c>
      <c r="I186" s="364" t="s">
        <v>133</v>
      </c>
      <c r="J186" s="364">
        <v>0</v>
      </c>
      <c r="K186" s="364">
        <v>0</v>
      </c>
      <c r="L186" s="364" t="s">
        <v>121</v>
      </c>
      <c r="M186" s="364">
        <v>0</v>
      </c>
      <c r="N186" s="364">
        <v>0</v>
      </c>
      <c r="O186" s="365">
        <v>275</v>
      </c>
      <c r="P186" s="365">
        <v>1</v>
      </c>
      <c r="Q186" s="366">
        <v>1</v>
      </c>
      <c r="R186" s="367"/>
      <c r="S186" s="367"/>
      <c r="T186" s="368">
        <v>1</v>
      </c>
      <c r="U186" s="369">
        <v>1</v>
      </c>
      <c r="V186" s="370">
        <v>49.5</v>
      </c>
      <c r="W186" s="371">
        <v>1515.06</v>
      </c>
      <c r="X186" s="372">
        <v>187747.19999999998</v>
      </c>
      <c r="Y186" s="373" t="s">
        <v>122</v>
      </c>
      <c r="Z186" s="374"/>
      <c r="AA186" s="375"/>
      <c r="AB186" s="364"/>
      <c r="AC186" s="135"/>
      <c r="AD186" s="376"/>
      <c r="AE186" s="377"/>
      <c r="AF186" s="378">
        <f t="shared" si="12"/>
        <v>49.5</v>
      </c>
      <c r="AG186" s="379">
        <f t="shared" si="13"/>
        <v>0</v>
      </c>
      <c r="AH186" s="380">
        <f t="shared" si="14"/>
        <v>0</v>
      </c>
      <c r="AI186" s="359"/>
      <c r="AJ186" s="381">
        <f t="shared" si="15"/>
        <v>0</v>
      </c>
      <c r="AK186" s="365"/>
      <c r="AL186" s="372">
        <f t="shared" si="16"/>
        <v>0</v>
      </c>
      <c r="AM186" s="382"/>
      <c r="AN186" s="383"/>
      <c r="AO186" s="382"/>
      <c r="AP186" s="383"/>
      <c r="AQ186" s="382"/>
      <c r="AR186" s="383"/>
      <c r="AS186" s="382"/>
      <c r="AT186" s="384"/>
      <c r="AU186" s="385">
        <f t="shared" si="17"/>
        <v>0</v>
      </c>
    </row>
    <row r="187" spans="2:47" ht="22.5" customHeight="1">
      <c r="B187" s="359">
        <v>101</v>
      </c>
      <c r="C187" s="360" t="s">
        <v>227</v>
      </c>
      <c r="D187" s="361"/>
      <c r="E187" s="362"/>
      <c r="F187" s="363"/>
      <c r="G187" s="340" t="s">
        <v>119</v>
      </c>
      <c r="H187" s="341">
        <v>1</v>
      </c>
      <c r="I187" s="364" t="s">
        <v>133</v>
      </c>
      <c r="J187" s="364">
        <v>0</v>
      </c>
      <c r="K187" s="364">
        <v>0</v>
      </c>
      <c r="L187" s="364" t="s">
        <v>121</v>
      </c>
      <c r="M187" s="364">
        <v>0</v>
      </c>
      <c r="N187" s="364">
        <v>0</v>
      </c>
      <c r="O187" s="365">
        <v>275</v>
      </c>
      <c r="P187" s="365">
        <v>1</v>
      </c>
      <c r="Q187" s="366">
        <v>1</v>
      </c>
      <c r="R187" s="367"/>
      <c r="S187" s="367"/>
      <c r="T187" s="368">
        <v>1</v>
      </c>
      <c r="U187" s="369">
        <v>1</v>
      </c>
      <c r="V187" s="370">
        <v>49.5</v>
      </c>
      <c r="W187" s="371">
        <v>1515.06</v>
      </c>
      <c r="X187" s="372">
        <v>187747.19999999998</v>
      </c>
      <c r="Y187" s="373" t="s">
        <v>122</v>
      </c>
      <c r="Z187" s="374"/>
      <c r="AA187" s="375"/>
      <c r="AB187" s="364"/>
      <c r="AC187" s="135"/>
      <c r="AD187" s="376"/>
      <c r="AE187" s="377"/>
      <c r="AF187" s="378">
        <f t="shared" si="12"/>
        <v>49.5</v>
      </c>
      <c r="AG187" s="379">
        <f t="shared" si="13"/>
        <v>0</v>
      </c>
      <c r="AH187" s="380">
        <f t="shared" si="14"/>
        <v>0</v>
      </c>
      <c r="AI187" s="359"/>
      <c r="AJ187" s="381">
        <f t="shared" si="15"/>
        <v>0</v>
      </c>
      <c r="AK187" s="365"/>
      <c r="AL187" s="372">
        <f t="shared" si="16"/>
        <v>0</v>
      </c>
      <c r="AM187" s="382"/>
      <c r="AN187" s="383"/>
      <c r="AO187" s="382"/>
      <c r="AP187" s="383"/>
      <c r="AQ187" s="382"/>
      <c r="AR187" s="383"/>
      <c r="AS187" s="382"/>
      <c r="AT187" s="384"/>
      <c r="AU187" s="385">
        <f t="shared" si="17"/>
        <v>0</v>
      </c>
    </row>
    <row r="188" spans="2:47" ht="22.5" customHeight="1">
      <c r="B188" s="359">
        <v>101</v>
      </c>
      <c r="C188" s="360" t="s">
        <v>227</v>
      </c>
      <c r="D188" s="361" t="s">
        <v>123</v>
      </c>
      <c r="E188" s="362"/>
      <c r="F188" s="363"/>
      <c r="G188" s="340" t="s">
        <v>119</v>
      </c>
      <c r="H188" s="341">
        <v>1</v>
      </c>
      <c r="I188" s="364" t="s">
        <v>73</v>
      </c>
      <c r="J188" s="364">
        <v>0</v>
      </c>
      <c r="K188" s="364">
        <v>0</v>
      </c>
      <c r="L188" s="364" t="s">
        <v>228</v>
      </c>
      <c r="M188" s="364">
        <v>0</v>
      </c>
      <c r="N188" s="364">
        <v>0</v>
      </c>
      <c r="O188" s="365" t="s">
        <v>51</v>
      </c>
      <c r="P188" s="365">
        <v>1</v>
      </c>
      <c r="Q188" s="366">
        <v>1</v>
      </c>
      <c r="R188" s="367"/>
      <c r="S188" s="367"/>
      <c r="T188" s="368">
        <v>1</v>
      </c>
      <c r="U188" s="369" t="s">
        <v>98</v>
      </c>
      <c r="V188" s="370"/>
      <c r="W188" s="371" t="s">
        <v>98</v>
      </c>
      <c r="X188" s="372" t="s">
        <v>98</v>
      </c>
      <c r="Y188" s="373" t="s">
        <v>125</v>
      </c>
      <c r="Z188" s="374"/>
      <c r="AA188" s="375"/>
      <c r="AB188" s="364"/>
      <c r="AC188" s="135"/>
      <c r="AD188" s="376"/>
      <c r="AE188" s="377"/>
      <c r="AF188" s="378"/>
      <c r="AG188" s="379"/>
      <c r="AH188" s="380"/>
      <c r="AI188" s="359"/>
      <c r="AJ188" s="381"/>
      <c r="AK188" s="365"/>
      <c r="AL188" s="372"/>
      <c r="AM188" s="382"/>
      <c r="AN188" s="383"/>
      <c r="AO188" s="382"/>
      <c r="AP188" s="383"/>
      <c r="AQ188" s="382"/>
      <c r="AR188" s="383"/>
      <c r="AS188" s="382"/>
      <c r="AT188" s="384"/>
      <c r="AU188" s="385"/>
    </row>
    <row r="189" spans="2:47" ht="22.5" customHeight="1">
      <c r="B189" s="359">
        <v>101</v>
      </c>
      <c r="C189" s="360" t="s">
        <v>227</v>
      </c>
      <c r="D189" s="361" t="s">
        <v>123</v>
      </c>
      <c r="E189" s="362"/>
      <c r="F189" s="363"/>
      <c r="G189" s="340" t="s">
        <v>119</v>
      </c>
      <c r="H189" s="341">
        <v>1</v>
      </c>
      <c r="I189" s="364" t="s">
        <v>73</v>
      </c>
      <c r="J189" s="364">
        <v>0</v>
      </c>
      <c r="K189" s="364">
        <v>0</v>
      </c>
      <c r="L189" s="364" t="s">
        <v>228</v>
      </c>
      <c r="M189" s="364">
        <v>0</v>
      </c>
      <c r="N189" s="364">
        <v>0</v>
      </c>
      <c r="O189" s="365" t="s">
        <v>51</v>
      </c>
      <c r="P189" s="365">
        <v>1</v>
      </c>
      <c r="Q189" s="366">
        <v>1</v>
      </c>
      <c r="R189" s="367"/>
      <c r="S189" s="367"/>
      <c r="T189" s="368">
        <v>1</v>
      </c>
      <c r="U189" s="369" t="s">
        <v>98</v>
      </c>
      <c r="V189" s="370"/>
      <c r="W189" s="371" t="s">
        <v>98</v>
      </c>
      <c r="X189" s="372" t="s">
        <v>98</v>
      </c>
      <c r="Y189" s="373" t="s">
        <v>125</v>
      </c>
      <c r="Z189" s="374"/>
      <c r="AA189" s="375"/>
      <c r="AB189" s="364"/>
      <c r="AC189" s="135"/>
      <c r="AD189" s="376"/>
      <c r="AE189" s="377"/>
      <c r="AF189" s="378"/>
      <c r="AG189" s="379"/>
      <c r="AH189" s="380"/>
      <c r="AI189" s="359"/>
      <c r="AJ189" s="381"/>
      <c r="AK189" s="365"/>
      <c r="AL189" s="372"/>
      <c r="AM189" s="382"/>
      <c r="AN189" s="383"/>
      <c r="AO189" s="382"/>
      <c r="AP189" s="383"/>
      <c r="AQ189" s="382"/>
      <c r="AR189" s="383"/>
      <c r="AS189" s="382"/>
      <c r="AT189" s="384"/>
      <c r="AU189" s="385"/>
    </row>
    <row r="190" spans="2:47" ht="22.5" customHeight="1">
      <c r="B190" s="359">
        <v>102</v>
      </c>
      <c r="C190" s="360" t="s">
        <v>229</v>
      </c>
      <c r="D190" s="361"/>
      <c r="E190" s="362"/>
      <c r="F190" s="363"/>
      <c r="G190" s="340" t="s">
        <v>119</v>
      </c>
      <c r="H190" s="341">
        <v>1</v>
      </c>
      <c r="I190" s="364" t="s">
        <v>133</v>
      </c>
      <c r="J190" s="364">
        <v>0</v>
      </c>
      <c r="K190" s="364">
        <v>0</v>
      </c>
      <c r="L190" s="364" t="s">
        <v>128</v>
      </c>
      <c r="M190" s="364">
        <v>0</v>
      </c>
      <c r="N190" s="364">
        <v>0</v>
      </c>
      <c r="O190" s="365">
        <v>275</v>
      </c>
      <c r="P190" s="365">
        <v>1</v>
      </c>
      <c r="Q190" s="366">
        <v>1</v>
      </c>
      <c r="R190" s="367"/>
      <c r="S190" s="367"/>
      <c r="T190" s="368">
        <v>1</v>
      </c>
      <c r="U190" s="369">
        <v>1</v>
      </c>
      <c r="V190" s="370">
        <v>49.5</v>
      </c>
      <c r="W190" s="371">
        <v>1515.06</v>
      </c>
      <c r="X190" s="372">
        <v>187747.19999999998</v>
      </c>
      <c r="Y190" s="373" t="s">
        <v>122</v>
      </c>
      <c r="Z190" s="374"/>
      <c r="AA190" s="375"/>
      <c r="AB190" s="364"/>
      <c r="AC190" s="135"/>
      <c r="AD190" s="376"/>
      <c r="AE190" s="377"/>
      <c r="AF190" s="378">
        <f t="shared" si="12"/>
        <v>49.5</v>
      </c>
      <c r="AG190" s="379">
        <f t="shared" si="13"/>
        <v>0</v>
      </c>
      <c r="AH190" s="380">
        <f t="shared" si="14"/>
        <v>0</v>
      </c>
      <c r="AI190" s="359"/>
      <c r="AJ190" s="381">
        <f t="shared" si="15"/>
        <v>0</v>
      </c>
      <c r="AK190" s="365"/>
      <c r="AL190" s="372">
        <f t="shared" si="16"/>
        <v>0</v>
      </c>
      <c r="AM190" s="382"/>
      <c r="AN190" s="383"/>
      <c r="AO190" s="382"/>
      <c r="AP190" s="383"/>
      <c r="AQ190" s="382"/>
      <c r="AR190" s="383"/>
      <c r="AS190" s="382"/>
      <c r="AT190" s="384"/>
      <c r="AU190" s="385">
        <f t="shared" si="17"/>
        <v>0</v>
      </c>
    </row>
    <row r="191" spans="2:47" ht="22.5" customHeight="1">
      <c r="B191" s="359">
        <v>103</v>
      </c>
      <c r="C191" s="360" t="s">
        <v>230</v>
      </c>
      <c r="D191" s="361"/>
      <c r="E191" s="362"/>
      <c r="F191" s="363"/>
      <c r="G191" s="340" t="s">
        <v>119</v>
      </c>
      <c r="H191" s="341">
        <v>1</v>
      </c>
      <c r="I191" s="364" t="s">
        <v>133</v>
      </c>
      <c r="J191" s="364">
        <v>0</v>
      </c>
      <c r="K191" s="364">
        <v>0</v>
      </c>
      <c r="L191" s="364" t="s">
        <v>128</v>
      </c>
      <c r="M191" s="364">
        <v>0</v>
      </c>
      <c r="N191" s="364">
        <v>0</v>
      </c>
      <c r="O191" s="365">
        <v>275</v>
      </c>
      <c r="P191" s="365">
        <v>1</v>
      </c>
      <c r="Q191" s="366">
        <v>1</v>
      </c>
      <c r="R191" s="367"/>
      <c r="S191" s="367"/>
      <c r="T191" s="368">
        <v>1</v>
      </c>
      <c r="U191" s="369">
        <v>1</v>
      </c>
      <c r="V191" s="370">
        <v>49.5</v>
      </c>
      <c r="W191" s="371">
        <v>1515.06</v>
      </c>
      <c r="X191" s="372">
        <v>187747.19999999998</v>
      </c>
      <c r="Y191" s="373" t="s">
        <v>122</v>
      </c>
      <c r="Z191" s="374"/>
      <c r="AA191" s="375"/>
      <c r="AB191" s="364"/>
      <c r="AC191" s="135"/>
      <c r="AD191" s="376"/>
      <c r="AE191" s="377"/>
      <c r="AF191" s="378">
        <f t="shared" si="12"/>
        <v>49.5</v>
      </c>
      <c r="AG191" s="379">
        <f t="shared" si="13"/>
        <v>0</v>
      </c>
      <c r="AH191" s="380">
        <f t="shared" si="14"/>
        <v>0</v>
      </c>
      <c r="AI191" s="359"/>
      <c r="AJ191" s="381">
        <f t="shared" si="15"/>
        <v>0</v>
      </c>
      <c r="AK191" s="365"/>
      <c r="AL191" s="372">
        <f t="shared" si="16"/>
        <v>0</v>
      </c>
      <c r="AM191" s="382"/>
      <c r="AN191" s="383"/>
      <c r="AO191" s="382"/>
      <c r="AP191" s="383"/>
      <c r="AQ191" s="382"/>
      <c r="AR191" s="383"/>
      <c r="AS191" s="382"/>
      <c r="AT191" s="384"/>
      <c r="AU191" s="385">
        <f t="shared" si="17"/>
        <v>0</v>
      </c>
    </row>
    <row r="192" spans="2:47" ht="22.5" customHeight="1">
      <c r="B192" s="359">
        <v>104</v>
      </c>
      <c r="C192" s="360" t="s">
        <v>231</v>
      </c>
      <c r="D192" s="361"/>
      <c r="E192" s="362"/>
      <c r="F192" s="363"/>
      <c r="G192" s="340" t="s">
        <v>119</v>
      </c>
      <c r="H192" s="341">
        <v>1</v>
      </c>
      <c r="I192" s="364" t="s">
        <v>133</v>
      </c>
      <c r="J192" s="364">
        <v>0</v>
      </c>
      <c r="K192" s="364">
        <v>0</v>
      </c>
      <c r="L192" s="364" t="s">
        <v>128</v>
      </c>
      <c r="M192" s="364">
        <v>0</v>
      </c>
      <c r="N192" s="364">
        <v>0</v>
      </c>
      <c r="O192" s="365">
        <v>275</v>
      </c>
      <c r="P192" s="365">
        <v>1</v>
      </c>
      <c r="Q192" s="366">
        <v>1</v>
      </c>
      <c r="R192" s="367"/>
      <c r="S192" s="367"/>
      <c r="T192" s="368">
        <v>1</v>
      </c>
      <c r="U192" s="369">
        <v>1</v>
      </c>
      <c r="V192" s="370">
        <v>49.5</v>
      </c>
      <c r="W192" s="371">
        <v>1515.06</v>
      </c>
      <c r="X192" s="372">
        <v>187747.19999999998</v>
      </c>
      <c r="Y192" s="373" t="s">
        <v>122</v>
      </c>
      <c r="Z192" s="374"/>
      <c r="AA192" s="375"/>
      <c r="AB192" s="364"/>
      <c r="AC192" s="135"/>
      <c r="AD192" s="376"/>
      <c r="AE192" s="377"/>
      <c r="AF192" s="378">
        <f t="shared" si="12"/>
        <v>49.5</v>
      </c>
      <c r="AG192" s="379">
        <f t="shared" si="13"/>
        <v>0</v>
      </c>
      <c r="AH192" s="380">
        <f t="shared" si="14"/>
        <v>0</v>
      </c>
      <c r="AI192" s="359"/>
      <c r="AJ192" s="381">
        <f t="shared" si="15"/>
        <v>0</v>
      </c>
      <c r="AK192" s="365"/>
      <c r="AL192" s="372">
        <f t="shared" si="16"/>
        <v>0</v>
      </c>
      <c r="AM192" s="382"/>
      <c r="AN192" s="383"/>
      <c r="AO192" s="382"/>
      <c r="AP192" s="383"/>
      <c r="AQ192" s="382"/>
      <c r="AR192" s="383"/>
      <c r="AS192" s="382"/>
      <c r="AT192" s="384"/>
      <c r="AU192" s="385">
        <f t="shared" si="17"/>
        <v>0</v>
      </c>
    </row>
    <row r="193" spans="2:47" ht="22.5" customHeight="1">
      <c r="B193" s="359">
        <v>105</v>
      </c>
      <c r="C193" s="360" t="s">
        <v>232</v>
      </c>
      <c r="D193" s="361"/>
      <c r="E193" s="362"/>
      <c r="F193" s="363"/>
      <c r="G193" s="340" t="s">
        <v>119</v>
      </c>
      <c r="H193" s="341">
        <v>1</v>
      </c>
      <c r="I193" s="364" t="s">
        <v>133</v>
      </c>
      <c r="J193" s="364">
        <v>0</v>
      </c>
      <c r="K193" s="364">
        <v>0</v>
      </c>
      <c r="L193" s="364" t="s">
        <v>121</v>
      </c>
      <c r="M193" s="364">
        <v>0</v>
      </c>
      <c r="N193" s="364">
        <v>0</v>
      </c>
      <c r="O193" s="365">
        <v>275</v>
      </c>
      <c r="P193" s="365">
        <v>1</v>
      </c>
      <c r="Q193" s="366">
        <v>1</v>
      </c>
      <c r="R193" s="367"/>
      <c r="S193" s="367"/>
      <c r="T193" s="368">
        <v>1</v>
      </c>
      <c r="U193" s="369">
        <v>1</v>
      </c>
      <c r="V193" s="370">
        <v>49.5</v>
      </c>
      <c r="W193" s="371">
        <v>1515.06</v>
      </c>
      <c r="X193" s="372">
        <v>187747.19999999998</v>
      </c>
      <c r="Y193" s="373" t="s">
        <v>122</v>
      </c>
      <c r="Z193" s="374"/>
      <c r="AA193" s="375"/>
      <c r="AB193" s="364"/>
      <c r="AC193" s="135"/>
      <c r="AD193" s="376"/>
      <c r="AE193" s="377"/>
      <c r="AF193" s="378">
        <f t="shared" si="12"/>
        <v>49.5</v>
      </c>
      <c r="AG193" s="379">
        <f t="shared" si="13"/>
        <v>0</v>
      </c>
      <c r="AH193" s="380">
        <f t="shared" si="14"/>
        <v>0</v>
      </c>
      <c r="AI193" s="359"/>
      <c r="AJ193" s="381">
        <f t="shared" si="15"/>
        <v>0</v>
      </c>
      <c r="AK193" s="365"/>
      <c r="AL193" s="372">
        <f t="shared" si="16"/>
        <v>0</v>
      </c>
      <c r="AM193" s="382"/>
      <c r="AN193" s="383"/>
      <c r="AO193" s="382"/>
      <c r="AP193" s="383"/>
      <c r="AQ193" s="382"/>
      <c r="AR193" s="383"/>
      <c r="AS193" s="382"/>
      <c r="AT193" s="384"/>
      <c r="AU193" s="385">
        <f t="shared" si="17"/>
        <v>0</v>
      </c>
    </row>
    <row r="194" spans="2:47" ht="22.5" customHeight="1">
      <c r="B194" s="359">
        <v>106</v>
      </c>
      <c r="C194" s="360" t="s">
        <v>233</v>
      </c>
      <c r="D194" s="361" t="s">
        <v>123</v>
      </c>
      <c r="E194" s="362"/>
      <c r="F194" s="363"/>
      <c r="G194" s="340" t="s">
        <v>124</v>
      </c>
      <c r="H194" s="341">
        <v>1</v>
      </c>
      <c r="I194" s="364" t="s">
        <v>73</v>
      </c>
      <c r="J194" s="364">
        <v>0</v>
      </c>
      <c r="K194" s="364">
        <v>0</v>
      </c>
      <c r="L194" s="364">
        <v>0</v>
      </c>
      <c r="M194" s="364">
        <v>0</v>
      </c>
      <c r="N194" s="364">
        <v>0</v>
      </c>
      <c r="O194" s="365" t="s">
        <v>51</v>
      </c>
      <c r="P194" s="365">
        <v>1</v>
      </c>
      <c r="Q194" s="366">
        <v>1</v>
      </c>
      <c r="R194" s="367"/>
      <c r="S194" s="367"/>
      <c r="T194" s="368">
        <v>1</v>
      </c>
      <c r="U194" s="369" t="s">
        <v>98</v>
      </c>
      <c r="V194" s="370"/>
      <c r="W194" s="371" t="s">
        <v>98</v>
      </c>
      <c r="X194" s="372" t="s">
        <v>98</v>
      </c>
      <c r="Y194" s="373" t="s">
        <v>125</v>
      </c>
      <c r="Z194" s="374"/>
      <c r="AA194" s="375"/>
      <c r="AB194" s="364"/>
      <c r="AC194" s="135"/>
      <c r="AD194" s="376"/>
      <c r="AE194" s="377"/>
      <c r="AF194" s="378"/>
      <c r="AG194" s="379"/>
      <c r="AH194" s="380"/>
      <c r="AI194" s="359"/>
      <c r="AJ194" s="381"/>
      <c r="AK194" s="365"/>
      <c r="AL194" s="372"/>
      <c r="AM194" s="382"/>
      <c r="AN194" s="383"/>
      <c r="AO194" s="382"/>
      <c r="AP194" s="383"/>
      <c r="AQ194" s="382"/>
      <c r="AR194" s="383"/>
      <c r="AS194" s="382"/>
      <c r="AT194" s="384"/>
      <c r="AU194" s="385"/>
    </row>
    <row r="195" spans="2:47" ht="22.5" customHeight="1">
      <c r="B195" s="359">
        <v>106</v>
      </c>
      <c r="C195" s="360" t="s">
        <v>233</v>
      </c>
      <c r="D195" s="361"/>
      <c r="E195" s="362"/>
      <c r="F195" s="363"/>
      <c r="G195" s="340" t="s">
        <v>119</v>
      </c>
      <c r="H195" s="341">
        <v>1</v>
      </c>
      <c r="I195" s="364" t="s">
        <v>133</v>
      </c>
      <c r="J195" s="364">
        <v>0</v>
      </c>
      <c r="K195" s="364">
        <v>0</v>
      </c>
      <c r="L195" s="364" t="s">
        <v>128</v>
      </c>
      <c r="M195" s="364">
        <v>0</v>
      </c>
      <c r="N195" s="364">
        <v>0</v>
      </c>
      <c r="O195" s="365">
        <v>275</v>
      </c>
      <c r="P195" s="365">
        <v>1</v>
      </c>
      <c r="Q195" s="366">
        <v>1</v>
      </c>
      <c r="R195" s="367"/>
      <c r="S195" s="367"/>
      <c r="T195" s="368">
        <v>1</v>
      </c>
      <c r="U195" s="369">
        <v>1</v>
      </c>
      <c r="V195" s="370">
        <v>49.5</v>
      </c>
      <c r="W195" s="371">
        <v>1515.06</v>
      </c>
      <c r="X195" s="372">
        <v>187747.19999999998</v>
      </c>
      <c r="Y195" s="387" t="s">
        <v>122</v>
      </c>
      <c r="Z195" s="374"/>
      <c r="AA195" s="375"/>
      <c r="AB195" s="364"/>
      <c r="AC195" s="135"/>
      <c r="AD195" s="376"/>
      <c r="AE195" s="377"/>
      <c r="AF195" s="378">
        <f t="shared" si="12"/>
        <v>49.5</v>
      </c>
      <c r="AG195" s="379">
        <f t="shared" si="13"/>
        <v>0</v>
      </c>
      <c r="AH195" s="380">
        <f t="shared" si="14"/>
        <v>0</v>
      </c>
      <c r="AI195" s="359"/>
      <c r="AJ195" s="381">
        <f t="shared" si="15"/>
        <v>0</v>
      </c>
      <c r="AK195" s="365"/>
      <c r="AL195" s="372">
        <f t="shared" si="16"/>
        <v>0</v>
      </c>
      <c r="AM195" s="382"/>
      <c r="AN195" s="383"/>
      <c r="AO195" s="382"/>
      <c r="AP195" s="383"/>
      <c r="AQ195" s="382"/>
      <c r="AR195" s="383"/>
      <c r="AS195" s="382"/>
      <c r="AT195" s="384"/>
      <c r="AU195" s="385">
        <f t="shared" si="17"/>
        <v>0</v>
      </c>
    </row>
    <row r="196" spans="2:47" ht="22.5" customHeight="1">
      <c r="B196" s="359">
        <v>107</v>
      </c>
      <c r="C196" s="360" t="s">
        <v>234</v>
      </c>
      <c r="D196" s="361"/>
      <c r="E196" s="362"/>
      <c r="F196" s="363"/>
      <c r="G196" s="340" t="s">
        <v>119</v>
      </c>
      <c r="H196" s="341">
        <v>1</v>
      </c>
      <c r="I196" s="364" t="s">
        <v>133</v>
      </c>
      <c r="J196" s="364">
        <v>0</v>
      </c>
      <c r="K196" s="364">
        <v>0</v>
      </c>
      <c r="L196" s="364" t="s">
        <v>144</v>
      </c>
      <c r="M196" s="364">
        <v>0</v>
      </c>
      <c r="N196" s="364">
        <v>0</v>
      </c>
      <c r="O196" s="365">
        <v>275</v>
      </c>
      <c r="P196" s="365">
        <v>1</v>
      </c>
      <c r="Q196" s="366">
        <v>1</v>
      </c>
      <c r="R196" s="367"/>
      <c r="S196" s="367"/>
      <c r="T196" s="368">
        <v>1</v>
      </c>
      <c r="U196" s="369">
        <v>1</v>
      </c>
      <c r="V196" s="370">
        <v>49.5</v>
      </c>
      <c r="W196" s="371">
        <v>1515.06</v>
      </c>
      <c r="X196" s="372">
        <v>187747.19999999998</v>
      </c>
      <c r="Y196" s="373" t="s">
        <v>122</v>
      </c>
      <c r="Z196" s="374"/>
      <c r="AA196" s="375"/>
      <c r="AB196" s="364"/>
      <c r="AC196" s="135"/>
      <c r="AD196" s="376"/>
      <c r="AE196" s="377"/>
      <c r="AF196" s="378">
        <f t="shared" si="12"/>
        <v>49.5</v>
      </c>
      <c r="AG196" s="379">
        <f t="shared" si="13"/>
        <v>0</v>
      </c>
      <c r="AH196" s="380">
        <f t="shared" si="14"/>
        <v>0</v>
      </c>
      <c r="AI196" s="359"/>
      <c r="AJ196" s="381">
        <f t="shared" si="15"/>
        <v>0</v>
      </c>
      <c r="AK196" s="365"/>
      <c r="AL196" s="372">
        <f t="shared" si="16"/>
        <v>0</v>
      </c>
      <c r="AM196" s="382"/>
      <c r="AN196" s="383"/>
      <c r="AO196" s="382"/>
      <c r="AP196" s="383"/>
      <c r="AQ196" s="382"/>
      <c r="AR196" s="383"/>
      <c r="AS196" s="382"/>
      <c r="AT196" s="384"/>
      <c r="AU196" s="385">
        <f t="shared" si="17"/>
        <v>0</v>
      </c>
    </row>
    <row r="197" spans="2:47" ht="22.5" customHeight="1">
      <c r="B197" s="359">
        <v>108</v>
      </c>
      <c r="C197" s="360" t="s">
        <v>235</v>
      </c>
      <c r="D197" s="361"/>
      <c r="E197" s="362"/>
      <c r="F197" s="363"/>
      <c r="G197" s="340" t="s">
        <v>119</v>
      </c>
      <c r="H197" s="341">
        <v>1</v>
      </c>
      <c r="I197" s="364" t="s">
        <v>120</v>
      </c>
      <c r="J197" s="364">
        <v>0</v>
      </c>
      <c r="K197" s="364">
        <v>0</v>
      </c>
      <c r="L197" s="364" t="s">
        <v>128</v>
      </c>
      <c r="M197" s="364">
        <v>0</v>
      </c>
      <c r="N197" s="364">
        <v>0</v>
      </c>
      <c r="O197" s="365">
        <v>120</v>
      </c>
      <c r="P197" s="365">
        <v>1</v>
      </c>
      <c r="Q197" s="366">
        <v>1</v>
      </c>
      <c r="R197" s="367"/>
      <c r="S197" s="367"/>
      <c r="T197" s="368">
        <v>1</v>
      </c>
      <c r="U197" s="369">
        <v>1</v>
      </c>
      <c r="V197" s="370">
        <v>49.5</v>
      </c>
      <c r="W197" s="371">
        <v>1010.04</v>
      </c>
      <c r="X197" s="372">
        <v>127144.79999999999</v>
      </c>
      <c r="Y197" s="373" t="s">
        <v>122</v>
      </c>
      <c r="Z197" s="374"/>
      <c r="AA197" s="375"/>
      <c r="AB197" s="364"/>
      <c r="AC197" s="135"/>
      <c r="AD197" s="376"/>
      <c r="AE197" s="377"/>
      <c r="AF197" s="378">
        <f t="shared" si="12"/>
        <v>49.5</v>
      </c>
      <c r="AG197" s="379">
        <f t="shared" si="13"/>
        <v>0</v>
      </c>
      <c r="AH197" s="380">
        <f t="shared" si="14"/>
        <v>0</v>
      </c>
      <c r="AI197" s="359"/>
      <c r="AJ197" s="381">
        <f t="shared" si="15"/>
        <v>0</v>
      </c>
      <c r="AK197" s="365"/>
      <c r="AL197" s="372">
        <f t="shared" si="16"/>
        <v>0</v>
      </c>
      <c r="AM197" s="382"/>
      <c r="AN197" s="383"/>
      <c r="AO197" s="382"/>
      <c r="AP197" s="383"/>
      <c r="AQ197" s="382"/>
      <c r="AR197" s="383"/>
      <c r="AS197" s="382"/>
      <c r="AT197" s="384"/>
      <c r="AU197" s="385">
        <f t="shared" si="17"/>
        <v>0</v>
      </c>
    </row>
    <row r="198" spans="2:47" ht="22.5" customHeight="1">
      <c r="B198" s="359">
        <v>109</v>
      </c>
      <c r="C198" s="360" t="s">
        <v>236</v>
      </c>
      <c r="D198" s="361"/>
      <c r="E198" s="362"/>
      <c r="F198" s="363"/>
      <c r="G198" s="340" t="s">
        <v>119</v>
      </c>
      <c r="H198" s="341">
        <v>1</v>
      </c>
      <c r="I198" s="364" t="s">
        <v>133</v>
      </c>
      <c r="J198" s="364">
        <v>0</v>
      </c>
      <c r="K198" s="364">
        <v>0</v>
      </c>
      <c r="L198" s="364" t="s">
        <v>121</v>
      </c>
      <c r="M198" s="364">
        <v>0</v>
      </c>
      <c r="N198" s="364">
        <v>0</v>
      </c>
      <c r="O198" s="365">
        <v>275</v>
      </c>
      <c r="P198" s="365">
        <v>1</v>
      </c>
      <c r="Q198" s="366">
        <v>1</v>
      </c>
      <c r="R198" s="367"/>
      <c r="S198" s="367"/>
      <c r="T198" s="368">
        <v>1</v>
      </c>
      <c r="U198" s="369">
        <v>1</v>
      </c>
      <c r="V198" s="370">
        <v>49.5</v>
      </c>
      <c r="W198" s="371">
        <v>1515.06</v>
      </c>
      <c r="X198" s="372">
        <v>187747.19999999998</v>
      </c>
      <c r="Y198" s="373" t="s">
        <v>122</v>
      </c>
      <c r="Z198" s="374"/>
      <c r="AA198" s="375"/>
      <c r="AB198" s="364"/>
      <c r="AC198" s="135"/>
      <c r="AD198" s="376"/>
      <c r="AE198" s="377"/>
      <c r="AF198" s="378">
        <f t="shared" si="12"/>
        <v>49.5</v>
      </c>
      <c r="AG198" s="379">
        <f t="shared" si="13"/>
        <v>0</v>
      </c>
      <c r="AH198" s="380">
        <f t="shared" si="14"/>
        <v>0</v>
      </c>
      <c r="AI198" s="359"/>
      <c r="AJ198" s="381">
        <f t="shared" si="15"/>
        <v>0</v>
      </c>
      <c r="AK198" s="365"/>
      <c r="AL198" s="372">
        <f t="shared" si="16"/>
        <v>0</v>
      </c>
      <c r="AM198" s="382"/>
      <c r="AN198" s="383"/>
      <c r="AO198" s="382"/>
      <c r="AP198" s="383"/>
      <c r="AQ198" s="382"/>
      <c r="AR198" s="383"/>
      <c r="AS198" s="382"/>
      <c r="AT198" s="384"/>
      <c r="AU198" s="385">
        <f t="shared" si="17"/>
        <v>0</v>
      </c>
    </row>
    <row r="199" spans="2:47" ht="22.5" customHeight="1">
      <c r="B199" s="359">
        <v>109</v>
      </c>
      <c r="C199" s="360" t="s">
        <v>236</v>
      </c>
      <c r="D199" s="361" t="s">
        <v>123</v>
      </c>
      <c r="E199" s="362"/>
      <c r="F199" s="363"/>
      <c r="G199" s="340" t="s">
        <v>119</v>
      </c>
      <c r="H199" s="341">
        <v>1</v>
      </c>
      <c r="I199" s="364" t="s">
        <v>73</v>
      </c>
      <c r="J199" s="364">
        <v>0</v>
      </c>
      <c r="K199" s="364">
        <v>0</v>
      </c>
      <c r="L199" s="364" t="s">
        <v>147</v>
      </c>
      <c r="M199" s="364">
        <v>0</v>
      </c>
      <c r="N199" s="364">
        <v>0</v>
      </c>
      <c r="O199" s="365" t="s">
        <v>51</v>
      </c>
      <c r="P199" s="365">
        <v>1</v>
      </c>
      <c r="Q199" s="366">
        <v>1</v>
      </c>
      <c r="R199" s="367"/>
      <c r="S199" s="367"/>
      <c r="T199" s="368">
        <v>1</v>
      </c>
      <c r="U199" s="369" t="s">
        <v>98</v>
      </c>
      <c r="V199" s="370"/>
      <c r="W199" s="371" t="s">
        <v>98</v>
      </c>
      <c r="X199" s="372" t="s">
        <v>98</v>
      </c>
      <c r="Y199" s="373" t="s">
        <v>125</v>
      </c>
      <c r="Z199" s="374"/>
      <c r="AA199" s="375"/>
      <c r="AB199" s="364"/>
      <c r="AC199" s="135"/>
      <c r="AD199" s="376"/>
      <c r="AE199" s="377"/>
      <c r="AF199" s="378"/>
      <c r="AG199" s="379"/>
      <c r="AH199" s="380"/>
      <c r="AI199" s="359"/>
      <c r="AJ199" s="381"/>
      <c r="AK199" s="365"/>
      <c r="AL199" s="372"/>
      <c r="AM199" s="382"/>
      <c r="AN199" s="383"/>
      <c r="AO199" s="382"/>
      <c r="AP199" s="383"/>
      <c r="AQ199" s="382"/>
      <c r="AR199" s="383"/>
      <c r="AS199" s="382"/>
      <c r="AT199" s="384"/>
      <c r="AU199" s="385"/>
    </row>
    <row r="200" spans="2:47" ht="22.5" customHeight="1">
      <c r="B200" s="359">
        <v>110</v>
      </c>
      <c r="C200" s="360" t="s">
        <v>237</v>
      </c>
      <c r="D200" s="361"/>
      <c r="E200" s="362"/>
      <c r="F200" s="363"/>
      <c r="G200" s="340" t="s">
        <v>119</v>
      </c>
      <c r="H200" s="341">
        <v>1</v>
      </c>
      <c r="I200" s="364" t="s">
        <v>133</v>
      </c>
      <c r="J200" s="364">
        <v>0</v>
      </c>
      <c r="K200" s="364">
        <v>0</v>
      </c>
      <c r="L200" s="364" t="s">
        <v>121</v>
      </c>
      <c r="M200" s="364">
        <v>0</v>
      </c>
      <c r="N200" s="364">
        <v>0</v>
      </c>
      <c r="O200" s="365">
        <v>275</v>
      </c>
      <c r="P200" s="365">
        <v>1</v>
      </c>
      <c r="Q200" s="366">
        <v>1</v>
      </c>
      <c r="R200" s="367"/>
      <c r="S200" s="367"/>
      <c r="T200" s="368">
        <v>1</v>
      </c>
      <c r="U200" s="369">
        <v>1</v>
      </c>
      <c r="V200" s="370">
        <v>49.5</v>
      </c>
      <c r="W200" s="371">
        <v>1515.06</v>
      </c>
      <c r="X200" s="372">
        <v>187747.19999999998</v>
      </c>
      <c r="Y200" s="373" t="s">
        <v>122</v>
      </c>
      <c r="Z200" s="374"/>
      <c r="AA200" s="375"/>
      <c r="AB200" s="364"/>
      <c r="AC200" s="135"/>
      <c r="AD200" s="376"/>
      <c r="AE200" s="377"/>
      <c r="AF200" s="378">
        <f t="shared" si="12"/>
        <v>49.5</v>
      </c>
      <c r="AG200" s="379">
        <f t="shared" si="13"/>
        <v>0</v>
      </c>
      <c r="AH200" s="380">
        <f t="shared" si="14"/>
        <v>0</v>
      </c>
      <c r="AI200" s="359"/>
      <c r="AJ200" s="381">
        <f t="shared" si="15"/>
        <v>0</v>
      </c>
      <c r="AK200" s="365"/>
      <c r="AL200" s="372">
        <f t="shared" si="16"/>
        <v>0</v>
      </c>
      <c r="AM200" s="382"/>
      <c r="AN200" s="383"/>
      <c r="AO200" s="382"/>
      <c r="AP200" s="383"/>
      <c r="AQ200" s="382"/>
      <c r="AR200" s="383"/>
      <c r="AS200" s="382"/>
      <c r="AT200" s="384"/>
      <c r="AU200" s="385">
        <f t="shared" si="17"/>
        <v>0</v>
      </c>
    </row>
    <row r="201" spans="2:47" ht="22.5" customHeight="1">
      <c r="B201" s="359">
        <v>111</v>
      </c>
      <c r="C201" s="360" t="s">
        <v>238</v>
      </c>
      <c r="D201" s="361"/>
      <c r="E201" s="362"/>
      <c r="F201" s="363"/>
      <c r="G201" s="340" t="s">
        <v>119</v>
      </c>
      <c r="H201" s="341">
        <v>1</v>
      </c>
      <c r="I201" s="364" t="s">
        <v>148</v>
      </c>
      <c r="J201" s="364">
        <v>0</v>
      </c>
      <c r="K201" s="364">
        <v>0</v>
      </c>
      <c r="L201" s="364" t="s">
        <v>128</v>
      </c>
      <c r="M201" s="364" t="s">
        <v>92</v>
      </c>
      <c r="N201" s="364">
        <v>0</v>
      </c>
      <c r="O201" s="365">
        <v>330</v>
      </c>
      <c r="P201" s="365">
        <v>1</v>
      </c>
      <c r="Q201" s="366">
        <v>1</v>
      </c>
      <c r="R201" s="367"/>
      <c r="S201" s="367"/>
      <c r="T201" s="368">
        <v>1</v>
      </c>
      <c r="U201" s="369">
        <v>1</v>
      </c>
      <c r="V201" s="370">
        <v>49.5</v>
      </c>
      <c r="W201" s="371">
        <v>2020.08</v>
      </c>
      <c r="X201" s="372">
        <v>248349.59999999998</v>
      </c>
      <c r="Y201" s="373" t="s">
        <v>122</v>
      </c>
      <c r="Z201" s="374"/>
      <c r="AA201" s="375"/>
      <c r="AB201" s="364"/>
      <c r="AC201" s="135"/>
      <c r="AD201" s="376"/>
      <c r="AE201" s="377"/>
      <c r="AF201" s="378">
        <f t="shared" si="12"/>
        <v>49.5</v>
      </c>
      <c r="AG201" s="379">
        <f t="shared" si="13"/>
        <v>0</v>
      </c>
      <c r="AH201" s="380">
        <f t="shared" si="14"/>
        <v>0</v>
      </c>
      <c r="AI201" s="359"/>
      <c r="AJ201" s="381">
        <f t="shared" si="15"/>
        <v>0</v>
      </c>
      <c r="AK201" s="365"/>
      <c r="AL201" s="372">
        <f t="shared" si="16"/>
        <v>0</v>
      </c>
      <c r="AM201" s="382"/>
      <c r="AN201" s="383"/>
      <c r="AO201" s="382"/>
      <c r="AP201" s="383"/>
      <c r="AQ201" s="382"/>
      <c r="AR201" s="383"/>
      <c r="AS201" s="382"/>
      <c r="AT201" s="384"/>
      <c r="AU201" s="385">
        <f t="shared" si="17"/>
        <v>0</v>
      </c>
    </row>
    <row r="202" spans="2:47" ht="22.5" customHeight="1">
      <c r="B202" s="359">
        <v>112</v>
      </c>
      <c r="C202" s="360" t="s">
        <v>239</v>
      </c>
      <c r="D202" s="361"/>
      <c r="E202" s="362"/>
      <c r="F202" s="363"/>
      <c r="G202" s="340" t="s">
        <v>119</v>
      </c>
      <c r="H202" s="341">
        <v>1</v>
      </c>
      <c r="I202" s="388" t="s">
        <v>133</v>
      </c>
      <c r="J202" s="364">
        <v>0</v>
      </c>
      <c r="K202" s="364">
        <v>0</v>
      </c>
      <c r="L202" s="364" t="s">
        <v>121</v>
      </c>
      <c r="M202" s="364">
        <v>0</v>
      </c>
      <c r="N202" s="364">
        <v>0</v>
      </c>
      <c r="O202" s="365">
        <v>275</v>
      </c>
      <c r="P202" s="365">
        <v>1</v>
      </c>
      <c r="Q202" s="366">
        <v>1</v>
      </c>
      <c r="R202" s="367"/>
      <c r="S202" s="367"/>
      <c r="T202" s="368">
        <v>1</v>
      </c>
      <c r="U202" s="369">
        <v>1</v>
      </c>
      <c r="V202" s="370">
        <v>49.5</v>
      </c>
      <c r="W202" s="371">
        <v>1515.06</v>
      </c>
      <c r="X202" s="372">
        <v>187747.19999999998</v>
      </c>
      <c r="Y202" s="373" t="s">
        <v>122</v>
      </c>
      <c r="Z202" s="374"/>
      <c r="AA202" s="375"/>
      <c r="AB202" s="364"/>
      <c r="AC202" s="135"/>
      <c r="AD202" s="376"/>
      <c r="AE202" s="377"/>
      <c r="AF202" s="378">
        <f t="shared" ref="AF202:AF265" si="18">V202</f>
        <v>49.5</v>
      </c>
      <c r="AG202" s="379">
        <f t="shared" ref="AG202:AG265" si="19">IF(AD202="",0,IF(AD202&lt;=10,90.1,IF(AD202&lt;=20,136.2,IF(AD202&lt;=40,228.4,IF(AD202&lt;=60,320.61,IF(AD202&lt;=100,505.02,IF(AD202&lt;=200,505.02*2,IF(AD202&lt;=300,505.02*3,IF(AD202&lt;=400,505.02*4,IF(AD202&lt;=500,505.02*5))))))))))</f>
        <v>0</v>
      </c>
      <c r="AH202" s="380">
        <f t="shared" ref="AH202:AH265" si="20">(AF202+AG202)*AE202*12*10</f>
        <v>0</v>
      </c>
      <c r="AI202" s="359"/>
      <c r="AJ202" s="381">
        <f t="shared" ref="AJ202:AJ265" si="21">AE202*AI202</f>
        <v>0</v>
      </c>
      <c r="AK202" s="365"/>
      <c r="AL202" s="372">
        <f t="shared" ref="AL202:AL265" si="22">AE202*AK202</f>
        <v>0</v>
      </c>
      <c r="AM202" s="382"/>
      <c r="AN202" s="383"/>
      <c r="AO202" s="382"/>
      <c r="AP202" s="383"/>
      <c r="AQ202" s="382"/>
      <c r="AR202" s="383"/>
      <c r="AS202" s="382"/>
      <c r="AT202" s="384"/>
      <c r="AU202" s="385">
        <f t="shared" ref="AU202:AU265" si="23">AJ202+AL202+AM202+AO202+AQ202+AS202</f>
        <v>0</v>
      </c>
    </row>
    <row r="203" spans="2:47" ht="22.5" customHeight="1">
      <c r="B203" s="359">
        <v>113</v>
      </c>
      <c r="C203" s="360" t="s">
        <v>240</v>
      </c>
      <c r="D203" s="361"/>
      <c r="E203" s="362"/>
      <c r="F203" s="363"/>
      <c r="G203" s="340" t="s">
        <v>119</v>
      </c>
      <c r="H203" s="341">
        <v>1</v>
      </c>
      <c r="I203" s="364" t="s">
        <v>148</v>
      </c>
      <c r="J203" s="364">
        <v>0</v>
      </c>
      <c r="K203" s="364">
        <v>0</v>
      </c>
      <c r="L203" s="364" t="s">
        <v>121</v>
      </c>
      <c r="M203" s="364">
        <v>0</v>
      </c>
      <c r="N203" s="364">
        <v>0</v>
      </c>
      <c r="O203" s="365">
        <v>330</v>
      </c>
      <c r="P203" s="365">
        <v>1</v>
      </c>
      <c r="Q203" s="366">
        <v>1</v>
      </c>
      <c r="R203" s="367"/>
      <c r="S203" s="367"/>
      <c r="T203" s="368">
        <v>1</v>
      </c>
      <c r="U203" s="369">
        <v>1</v>
      </c>
      <c r="V203" s="370">
        <v>49.5</v>
      </c>
      <c r="W203" s="371">
        <v>2020.08</v>
      </c>
      <c r="X203" s="372">
        <v>248349.59999999998</v>
      </c>
      <c r="Y203" s="373" t="s">
        <v>122</v>
      </c>
      <c r="Z203" s="374"/>
      <c r="AA203" s="375"/>
      <c r="AB203" s="364"/>
      <c r="AC203" s="135"/>
      <c r="AD203" s="376"/>
      <c r="AE203" s="377"/>
      <c r="AF203" s="378">
        <f t="shared" si="18"/>
        <v>49.5</v>
      </c>
      <c r="AG203" s="379">
        <f t="shared" si="19"/>
        <v>0</v>
      </c>
      <c r="AH203" s="380">
        <f t="shared" si="20"/>
        <v>0</v>
      </c>
      <c r="AI203" s="359"/>
      <c r="AJ203" s="381">
        <f t="shared" si="21"/>
        <v>0</v>
      </c>
      <c r="AK203" s="365"/>
      <c r="AL203" s="372">
        <f t="shared" si="22"/>
        <v>0</v>
      </c>
      <c r="AM203" s="382"/>
      <c r="AN203" s="383"/>
      <c r="AO203" s="382"/>
      <c r="AP203" s="383"/>
      <c r="AQ203" s="382"/>
      <c r="AR203" s="383"/>
      <c r="AS203" s="382"/>
      <c r="AT203" s="384"/>
      <c r="AU203" s="385">
        <f t="shared" si="23"/>
        <v>0</v>
      </c>
    </row>
    <row r="204" spans="2:47" ht="22.5" customHeight="1">
      <c r="B204" s="359">
        <v>114</v>
      </c>
      <c r="C204" s="360" t="s">
        <v>241</v>
      </c>
      <c r="D204" s="361"/>
      <c r="E204" s="362"/>
      <c r="F204" s="363"/>
      <c r="G204" s="340" t="s">
        <v>119</v>
      </c>
      <c r="H204" s="341">
        <v>1</v>
      </c>
      <c r="I204" s="364" t="s">
        <v>148</v>
      </c>
      <c r="J204" s="364">
        <v>0</v>
      </c>
      <c r="K204" s="364">
        <v>0</v>
      </c>
      <c r="L204" s="364" t="s">
        <v>128</v>
      </c>
      <c r="M204" s="364">
        <v>0</v>
      </c>
      <c r="N204" s="364">
        <v>0</v>
      </c>
      <c r="O204" s="365">
        <v>330</v>
      </c>
      <c r="P204" s="365">
        <v>1</v>
      </c>
      <c r="Q204" s="366">
        <v>1</v>
      </c>
      <c r="R204" s="367"/>
      <c r="S204" s="367"/>
      <c r="T204" s="368">
        <v>1</v>
      </c>
      <c r="U204" s="369">
        <v>1</v>
      </c>
      <c r="V204" s="370">
        <v>49.5</v>
      </c>
      <c r="W204" s="371">
        <v>2020.08</v>
      </c>
      <c r="X204" s="372">
        <v>248349.59999999998</v>
      </c>
      <c r="Y204" s="373" t="s">
        <v>122</v>
      </c>
      <c r="Z204" s="374"/>
      <c r="AA204" s="375"/>
      <c r="AB204" s="364"/>
      <c r="AC204" s="135"/>
      <c r="AD204" s="376"/>
      <c r="AE204" s="377"/>
      <c r="AF204" s="378">
        <f t="shared" si="18"/>
        <v>49.5</v>
      </c>
      <c r="AG204" s="379">
        <f t="shared" si="19"/>
        <v>0</v>
      </c>
      <c r="AH204" s="380">
        <f t="shared" si="20"/>
        <v>0</v>
      </c>
      <c r="AI204" s="359"/>
      <c r="AJ204" s="381">
        <f t="shared" si="21"/>
        <v>0</v>
      </c>
      <c r="AK204" s="365"/>
      <c r="AL204" s="372">
        <f t="shared" si="22"/>
        <v>0</v>
      </c>
      <c r="AM204" s="382"/>
      <c r="AN204" s="383"/>
      <c r="AO204" s="382"/>
      <c r="AP204" s="383"/>
      <c r="AQ204" s="382"/>
      <c r="AR204" s="383"/>
      <c r="AS204" s="382"/>
      <c r="AT204" s="384"/>
      <c r="AU204" s="385">
        <f t="shared" si="23"/>
        <v>0</v>
      </c>
    </row>
    <row r="205" spans="2:47" ht="22.5" customHeight="1">
      <c r="B205" s="359">
        <v>115</v>
      </c>
      <c r="C205" s="360" t="s">
        <v>242</v>
      </c>
      <c r="D205" s="361"/>
      <c r="E205" s="362"/>
      <c r="F205" s="363"/>
      <c r="G205" s="340" t="s">
        <v>119</v>
      </c>
      <c r="H205" s="341">
        <v>1</v>
      </c>
      <c r="I205" s="364" t="s">
        <v>133</v>
      </c>
      <c r="J205" s="364">
        <v>0</v>
      </c>
      <c r="K205" s="364">
        <v>0</v>
      </c>
      <c r="L205" s="364" t="s">
        <v>147</v>
      </c>
      <c r="M205" s="364">
        <v>0</v>
      </c>
      <c r="N205" s="364">
        <v>0</v>
      </c>
      <c r="O205" s="365">
        <v>275</v>
      </c>
      <c r="P205" s="365">
        <v>1</v>
      </c>
      <c r="Q205" s="366">
        <v>1</v>
      </c>
      <c r="R205" s="367"/>
      <c r="S205" s="367"/>
      <c r="T205" s="368">
        <v>1</v>
      </c>
      <c r="U205" s="369">
        <v>1</v>
      </c>
      <c r="V205" s="370">
        <v>49.5</v>
      </c>
      <c r="W205" s="371">
        <v>1515.06</v>
      </c>
      <c r="X205" s="372">
        <v>187747.19999999998</v>
      </c>
      <c r="Y205" s="373" t="s">
        <v>122</v>
      </c>
      <c r="Z205" s="374"/>
      <c r="AA205" s="375"/>
      <c r="AB205" s="364"/>
      <c r="AC205" s="135"/>
      <c r="AD205" s="376"/>
      <c r="AE205" s="377"/>
      <c r="AF205" s="378">
        <f t="shared" si="18"/>
        <v>49.5</v>
      </c>
      <c r="AG205" s="379">
        <f t="shared" si="19"/>
        <v>0</v>
      </c>
      <c r="AH205" s="380">
        <f t="shared" si="20"/>
        <v>0</v>
      </c>
      <c r="AI205" s="359"/>
      <c r="AJ205" s="381">
        <f t="shared" si="21"/>
        <v>0</v>
      </c>
      <c r="AK205" s="365"/>
      <c r="AL205" s="372">
        <f t="shared" si="22"/>
        <v>0</v>
      </c>
      <c r="AM205" s="382"/>
      <c r="AN205" s="383"/>
      <c r="AO205" s="382"/>
      <c r="AP205" s="383"/>
      <c r="AQ205" s="382"/>
      <c r="AR205" s="383"/>
      <c r="AS205" s="382"/>
      <c r="AT205" s="384"/>
      <c r="AU205" s="385">
        <f t="shared" si="23"/>
        <v>0</v>
      </c>
    </row>
    <row r="206" spans="2:47" ht="22.5" customHeight="1">
      <c r="B206" s="359">
        <v>116</v>
      </c>
      <c r="C206" s="360" t="s">
        <v>243</v>
      </c>
      <c r="D206" s="361"/>
      <c r="E206" s="362"/>
      <c r="F206" s="363"/>
      <c r="G206" s="340" t="s">
        <v>119</v>
      </c>
      <c r="H206" s="341">
        <v>1</v>
      </c>
      <c r="I206" s="364" t="s">
        <v>133</v>
      </c>
      <c r="J206" s="364">
        <v>0</v>
      </c>
      <c r="K206" s="364">
        <v>0</v>
      </c>
      <c r="L206" s="364" t="s">
        <v>128</v>
      </c>
      <c r="M206" s="364">
        <v>0</v>
      </c>
      <c r="N206" s="364">
        <v>0</v>
      </c>
      <c r="O206" s="365">
        <v>275</v>
      </c>
      <c r="P206" s="365">
        <v>1</v>
      </c>
      <c r="Q206" s="366">
        <v>1</v>
      </c>
      <c r="R206" s="367"/>
      <c r="S206" s="367"/>
      <c r="T206" s="368">
        <v>1</v>
      </c>
      <c r="U206" s="369">
        <v>1</v>
      </c>
      <c r="V206" s="370">
        <v>49.5</v>
      </c>
      <c r="W206" s="371">
        <v>1515.06</v>
      </c>
      <c r="X206" s="372">
        <v>187747.19999999998</v>
      </c>
      <c r="Y206" s="373" t="s">
        <v>122</v>
      </c>
      <c r="Z206" s="374"/>
      <c r="AA206" s="375"/>
      <c r="AB206" s="364"/>
      <c r="AC206" s="135"/>
      <c r="AD206" s="376"/>
      <c r="AE206" s="377"/>
      <c r="AF206" s="378">
        <f t="shared" si="18"/>
        <v>49.5</v>
      </c>
      <c r="AG206" s="379">
        <f t="shared" si="19"/>
        <v>0</v>
      </c>
      <c r="AH206" s="380">
        <f t="shared" si="20"/>
        <v>0</v>
      </c>
      <c r="AI206" s="359"/>
      <c r="AJ206" s="381">
        <f t="shared" si="21"/>
        <v>0</v>
      </c>
      <c r="AK206" s="365"/>
      <c r="AL206" s="372">
        <f t="shared" si="22"/>
        <v>0</v>
      </c>
      <c r="AM206" s="382"/>
      <c r="AN206" s="383"/>
      <c r="AO206" s="382"/>
      <c r="AP206" s="383"/>
      <c r="AQ206" s="382"/>
      <c r="AR206" s="383"/>
      <c r="AS206" s="382"/>
      <c r="AT206" s="384"/>
      <c r="AU206" s="385">
        <f t="shared" si="23"/>
        <v>0</v>
      </c>
    </row>
    <row r="207" spans="2:47" ht="22.5" customHeight="1">
      <c r="B207" s="359">
        <v>116</v>
      </c>
      <c r="C207" s="360" t="s">
        <v>243</v>
      </c>
      <c r="D207" s="361"/>
      <c r="E207" s="362"/>
      <c r="F207" s="363"/>
      <c r="G207" s="340" t="s">
        <v>119</v>
      </c>
      <c r="H207" s="341">
        <v>1</v>
      </c>
      <c r="I207" s="364" t="s">
        <v>133</v>
      </c>
      <c r="J207" s="364">
        <v>0</v>
      </c>
      <c r="K207" s="364">
        <v>0</v>
      </c>
      <c r="L207" s="364" t="s">
        <v>128</v>
      </c>
      <c r="M207" s="364">
        <v>0</v>
      </c>
      <c r="N207" s="364">
        <v>0</v>
      </c>
      <c r="O207" s="365">
        <v>275</v>
      </c>
      <c r="P207" s="365">
        <v>1</v>
      </c>
      <c r="Q207" s="366">
        <v>1</v>
      </c>
      <c r="R207" s="367"/>
      <c r="S207" s="367"/>
      <c r="T207" s="368">
        <v>1</v>
      </c>
      <c r="U207" s="369">
        <v>1</v>
      </c>
      <c r="V207" s="370">
        <v>49.5</v>
      </c>
      <c r="W207" s="371">
        <v>1515.06</v>
      </c>
      <c r="X207" s="372">
        <v>187747.19999999998</v>
      </c>
      <c r="Y207" s="373" t="s">
        <v>122</v>
      </c>
      <c r="Z207" s="374"/>
      <c r="AA207" s="375"/>
      <c r="AB207" s="364"/>
      <c r="AC207" s="135"/>
      <c r="AD207" s="376"/>
      <c r="AE207" s="377"/>
      <c r="AF207" s="378">
        <f t="shared" si="18"/>
        <v>49.5</v>
      </c>
      <c r="AG207" s="379">
        <f t="shared" si="19"/>
        <v>0</v>
      </c>
      <c r="AH207" s="380">
        <f t="shared" si="20"/>
        <v>0</v>
      </c>
      <c r="AI207" s="359"/>
      <c r="AJ207" s="381">
        <f t="shared" si="21"/>
        <v>0</v>
      </c>
      <c r="AK207" s="365"/>
      <c r="AL207" s="372">
        <f t="shared" si="22"/>
        <v>0</v>
      </c>
      <c r="AM207" s="382"/>
      <c r="AN207" s="383"/>
      <c r="AO207" s="382"/>
      <c r="AP207" s="383"/>
      <c r="AQ207" s="382"/>
      <c r="AR207" s="383"/>
      <c r="AS207" s="382"/>
      <c r="AT207" s="384"/>
      <c r="AU207" s="385">
        <f t="shared" si="23"/>
        <v>0</v>
      </c>
    </row>
    <row r="208" spans="2:47" ht="22.5" customHeight="1">
      <c r="B208" s="359">
        <v>116</v>
      </c>
      <c r="C208" s="360" t="s">
        <v>243</v>
      </c>
      <c r="D208" s="361"/>
      <c r="E208" s="362"/>
      <c r="F208" s="363"/>
      <c r="G208" s="340" t="s">
        <v>119</v>
      </c>
      <c r="H208" s="341">
        <v>1</v>
      </c>
      <c r="I208" s="364" t="s">
        <v>133</v>
      </c>
      <c r="J208" s="364">
        <v>0</v>
      </c>
      <c r="K208" s="364">
        <v>0</v>
      </c>
      <c r="L208" s="364" t="s">
        <v>128</v>
      </c>
      <c r="M208" s="364">
        <v>0</v>
      </c>
      <c r="N208" s="364">
        <v>0</v>
      </c>
      <c r="O208" s="365">
        <v>275</v>
      </c>
      <c r="P208" s="365">
        <v>1</v>
      </c>
      <c r="Q208" s="366">
        <v>1</v>
      </c>
      <c r="R208" s="367"/>
      <c r="S208" s="367"/>
      <c r="T208" s="368">
        <v>1</v>
      </c>
      <c r="U208" s="369">
        <v>1</v>
      </c>
      <c r="V208" s="370">
        <v>49.5</v>
      </c>
      <c r="W208" s="371">
        <v>1515.06</v>
      </c>
      <c r="X208" s="372">
        <v>187747.19999999998</v>
      </c>
      <c r="Y208" s="373" t="s">
        <v>122</v>
      </c>
      <c r="Z208" s="374"/>
      <c r="AA208" s="375"/>
      <c r="AB208" s="364"/>
      <c r="AC208" s="135"/>
      <c r="AD208" s="376"/>
      <c r="AE208" s="377"/>
      <c r="AF208" s="378">
        <f t="shared" si="18"/>
        <v>49.5</v>
      </c>
      <c r="AG208" s="379">
        <f t="shared" si="19"/>
        <v>0</v>
      </c>
      <c r="AH208" s="380">
        <f t="shared" si="20"/>
        <v>0</v>
      </c>
      <c r="AI208" s="359"/>
      <c r="AJ208" s="381">
        <f t="shared" si="21"/>
        <v>0</v>
      </c>
      <c r="AK208" s="365"/>
      <c r="AL208" s="372">
        <f t="shared" si="22"/>
        <v>0</v>
      </c>
      <c r="AM208" s="382"/>
      <c r="AN208" s="383"/>
      <c r="AO208" s="382"/>
      <c r="AP208" s="383"/>
      <c r="AQ208" s="382"/>
      <c r="AR208" s="383"/>
      <c r="AS208" s="382"/>
      <c r="AT208" s="384"/>
      <c r="AU208" s="385">
        <f t="shared" si="23"/>
        <v>0</v>
      </c>
    </row>
    <row r="209" spans="2:47" ht="22.5" customHeight="1">
      <c r="B209" s="359">
        <v>116</v>
      </c>
      <c r="C209" s="360" t="s">
        <v>243</v>
      </c>
      <c r="D209" s="361" t="s">
        <v>123</v>
      </c>
      <c r="E209" s="362"/>
      <c r="F209" s="363"/>
      <c r="G209" s="340" t="s">
        <v>124</v>
      </c>
      <c r="H209" s="341">
        <v>1</v>
      </c>
      <c r="I209" s="364" t="s">
        <v>73</v>
      </c>
      <c r="J209" s="364">
        <v>0</v>
      </c>
      <c r="K209" s="364">
        <v>0</v>
      </c>
      <c r="L209" s="364">
        <v>0</v>
      </c>
      <c r="M209" s="364">
        <v>0</v>
      </c>
      <c r="N209" s="364">
        <v>0</v>
      </c>
      <c r="O209" s="365" t="s">
        <v>51</v>
      </c>
      <c r="P209" s="365">
        <v>1</v>
      </c>
      <c r="Q209" s="366">
        <v>1</v>
      </c>
      <c r="R209" s="367"/>
      <c r="S209" s="367"/>
      <c r="T209" s="368">
        <v>1</v>
      </c>
      <c r="U209" s="369" t="s">
        <v>98</v>
      </c>
      <c r="V209" s="370"/>
      <c r="W209" s="371" t="s">
        <v>98</v>
      </c>
      <c r="X209" s="372" t="s">
        <v>98</v>
      </c>
      <c r="Y209" s="387" t="s">
        <v>125</v>
      </c>
      <c r="Z209" s="374"/>
      <c r="AA209" s="375"/>
      <c r="AB209" s="364"/>
      <c r="AC209" s="135"/>
      <c r="AD209" s="376"/>
      <c r="AE209" s="377"/>
      <c r="AF209" s="378"/>
      <c r="AG209" s="379"/>
      <c r="AH209" s="380"/>
      <c r="AI209" s="359"/>
      <c r="AJ209" s="381"/>
      <c r="AK209" s="365"/>
      <c r="AL209" s="372"/>
      <c r="AM209" s="382"/>
      <c r="AN209" s="383"/>
      <c r="AO209" s="382"/>
      <c r="AP209" s="383"/>
      <c r="AQ209" s="382"/>
      <c r="AR209" s="383"/>
      <c r="AS209" s="382"/>
      <c r="AT209" s="384"/>
      <c r="AU209" s="385"/>
    </row>
    <row r="210" spans="2:47" ht="22.5" customHeight="1">
      <c r="B210" s="359">
        <v>116</v>
      </c>
      <c r="C210" s="360" t="s">
        <v>243</v>
      </c>
      <c r="D210" s="361" t="s">
        <v>123</v>
      </c>
      <c r="E210" s="362"/>
      <c r="F210" s="363"/>
      <c r="G210" s="340" t="s">
        <v>124</v>
      </c>
      <c r="H210" s="341">
        <v>1</v>
      </c>
      <c r="I210" s="364" t="s">
        <v>73</v>
      </c>
      <c r="J210" s="364">
        <v>0</v>
      </c>
      <c r="K210" s="364">
        <v>0</v>
      </c>
      <c r="L210" s="364">
        <v>0</v>
      </c>
      <c r="M210" s="364">
        <v>0</v>
      </c>
      <c r="N210" s="364">
        <v>0</v>
      </c>
      <c r="O210" s="365" t="s">
        <v>51</v>
      </c>
      <c r="P210" s="365">
        <v>1</v>
      </c>
      <c r="Q210" s="366">
        <v>1</v>
      </c>
      <c r="R210" s="367"/>
      <c r="S210" s="367"/>
      <c r="T210" s="368">
        <v>1</v>
      </c>
      <c r="U210" s="369" t="s">
        <v>98</v>
      </c>
      <c r="V210" s="370"/>
      <c r="W210" s="371" t="s">
        <v>98</v>
      </c>
      <c r="X210" s="372" t="s">
        <v>98</v>
      </c>
      <c r="Y210" s="373" t="s">
        <v>125</v>
      </c>
      <c r="Z210" s="374"/>
      <c r="AA210" s="375"/>
      <c r="AB210" s="364"/>
      <c r="AC210" s="135"/>
      <c r="AD210" s="376"/>
      <c r="AE210" s="377"/>
      <c r="AF210" s="378"/>
      <c r="AG210" s="379"/>
      <c r="AH210" s="380"/>
      <c r="AI210" s="359"/>
      <c r="AJ210" s="381"/>
      <c r="AK210" s="365"/>
      <c r="AL210" s="372"/>
      <c r="AM210" s="382"/>
      <c r="AN210" s="383"/>
      <c r="AO210" s="382"/>
      <c r="AP210" s="383"/>
      <c r="AQ210" s="382"/>
      <c r="AR210" s="383"/>
      <c r="AS210" s="382"/>
      <c r="AT210" s="384"/>
      <c r="AU210" s="385"/>
    </row>
    <row r="211" spans="2:47" ht="22.5" customHeight="1">
      <c r="B211" s="359">
        <v>116</v>
      </c>
      <c r="C211" s="360" t="s">
        <v>243</v>
      </c>
      <c r="D211" s="361" t="s">
        <v>123</v>
      </c>
      <c r="E211" s="362"/>
      <c r="F211" s="363"/>
      <c r="G211" s="340" t="s">
        <v>124</v>
      </c>
      <c r="H211" s="341">
        <v>1</v>
      </c>
      <c r="I211" s="364" t="s">
        <v>73</v>
      </c>
      <c r="J211" s="364">
        <v>0</v>
      </c>
      <c r="K211" s="364">
        <v>0</v>
      </c>
      <c r="L211" s="364">
        <v>0</v>
      </c>
      <c r="M211" s="364">
        <v>0</v>
      </c>
      <c r="N211" s="364">
        <v>0</v>
      </c>
      <c r="O211" s="365" t="s">
        <v>51</v>
      </c>
      <c r="P211" s="365">
        <v>1</v>
      </c>
      <c r="Q211" s="366">
        <v>1</v>
      </c>
      <c r="R211" s="367"/>
      <c r="S211" s="367"/>
      <c r="T211" s="368">
        <v>1</v>
      </c>
      <c r="U211" s="369" t="s">
        <v>98</v>
      </c>
      <c r="V211" s="370"/>
      <c r="W211" s="371" t="s">
        <v>98</v>
      </c>
      <c r="X211" s="372" t="s">
        <v>98</v>
      </c>
      <c r="Y211" s="373" t="s">
        <v>125</v>
      </c>
      <c r="Z211" s="374"/>
      <c r="AA211" s="375"/>
      <c r="AB211" s="364"/>
      <c r="AC211" s="135"/>
      <c r="AD211" s="376"/>
      <c r="AE211" s="377"/>
      <c r="AF211" s="378"/>
      <c r="AG211" s="379"/>
      <c r="AH211" s="380"/>
      <c r="AI211" s="359"/>
      <c r="AJ211" s="381"/>
      <c r="AK211" s="365"/>
      <c r="AL211" s="372"/>
      <c r="AM211" s="382"/>
      <c r="AN211" s="383"/>
      <c r="AO211" s="382"/>
      <c r="AP211" s="383"/>
      <c r="AQ211" s="382"/>
      <c r="AR211" s="383"/>
      <c r="AS211" s="382"/>
      <c r="AT211" s="384"/>
      <c r="AU211" s="385"/>
    </row>
    <row r="212" spans="2:47" ht="22.5" customHeight="1">
      <c r="B212" s="359">
        <v>117</v>
      </c>
      <c r="C212" s="360" t="s">
        <v>244</v>
      </c>
      <c r="D212" s="361"/>
      <c r="E212" s="362"/>
      <c r="F212" s="363"/>
      <c r="G212" s="340" t="s">
        <v>119</v>
      </c>
      <c r="H212" s="341">
        <v>1</v>
      </c>
      <c r="I212" s="364" t="s">
        <v>133</v>
      </c>
      <c r="J212" s="364">
        <v>0</v>
      </c>
      <c r="K212" s="364">
        <v>0</v>
      </c>
      <c r="L212" s="364" t="s">
        <v>147</v>
      </c>
      <c r="M212" s="364">
        <v>0</v>
      </c>
      <c r="N212" s="364">
        <v>0</v>
      </c>
      <c r="O212" s="365">
        <v>275</v>
      </c>
      <c r="P212" s="365">
        <v>1</v>
      </c>
      <c r="Q212" s="366">
        <v>1</v>
      </c>
      <c r="R212" s="367"/>
      <c r="S212" s="367"/>
      <c r="T212" s="368">
        <v>1</v>
      </c>
      <c r="U212" s="369">
        <v>1</v>
      </c>
      <c r="V212" s="370">
        <v>49.5</v>
      </c>
      <c r="W212" s="371">
        <v>1515.06</v>
      </c>
      <c r="X212" s="372">
        <v>187747.19999999998</v>
      </c>
      <c r="Y212" s="373" t="s">
        <v>122</v>
      </c>
      <c r="Z212" s="374"/>
      <c r="AA212" s="375"/>
      <c r="AB212" s="364"/>
      <c r="AC212" s="135"/>
      <c r="AD212" s="376"/>
      <c r="AE212" s="377"/>
      <c r="AF212" s="378">
        <f t="shared" si="18"/>
        <v>49.5</v>
      </c>
      <c r="AG212" s="379">
        <f t="shared" si="19"/>
        <v>0</v>
      </c>
      <c r="AH212" s="380">
        <f t="shared" si="20"/>
        <v>0</v>
      </c>
      <c r="AI212" s="359"/>
      <c r="AJ212" s="381">
        <f t="shared" si="21"/>
        <v>0</v>
      </c>
      <c r="AK212" s="365"/>
      <c r="AL212" s="372">
        <f t="shared" si="22"/>
        <v>0</v>
      </c>
      <c r="AM212" s="382"/>
      <c r="AN212" s="383"/>
      <c r="AO212" s="382"/>
      <c r="AP212" s="383"/>
      <c r="AQ212" s="382"/>
      <c r="AR212" s="383"/>
      <c r="AS212" s="382"/>
      <c r="AT212" s="384"/>
      <c r="AU212" s="385">
        <f t="shared" si="23"/>
        <v>0</v>
      </c>
    </row>
    <row r="213" spans="2:47" ht="22.5" customHeight="1">
      <c r="B213" s="359">
        <v>117</v>
      </c>
      <c r="C213" s="360" t="s">
        <v>244</v>
      </c>
      <c r="D213" s="361"/>
      <c r="E213" s="362"/>
      <c r="F213" s="363"/>
      <c r="G213" s="340" t="s">
        <v>119</v>
      </c>
      <c r="H213" s="341">
        <v>1</v>
      </c>
      <c r="I213" s="364" t="s">
        <v>167</v>
      </c>
      <c r="J213" s="364">
        <v>0</v>
      </c>
      <c r="K213" s="364">
        <v>0</v>
      </c>
      <c r="L213" s="364" t="s">
        <v>168</v>
      </c>
      <c r="M213" s="364" t="s">
        <v>245</v>
      </c>
      <c r="N213" s="364">
        <v>0</v>
      </c>
      <c r="O213" s="365">
        <v>95</v>
      </c>
      <c r="P213" s="365">
        <v>1</v>
      </c>
      <c r="Q213" s="366">
        <v>1</v>
      </c>
      <c r="R213" s="367"/>
      <c r="S213" s="367"/>
      <c r="T213" s="368">
        <v>1</v>
      </c>
      <c r="U213" s="369">
        <v>1</v>
      </c>
      <c r="V213" s="370">
        <v>49.5</v>
      </c>
      <c r="W213" s="371">
        <v>505.02</v>
      </c>
      <c r="X213" s="372">
        <v>66542.399999999994</v>
      </c>
      <c r="Y213" s="373" t="s">
        <v>122</v>
      </c>
      <c r="Z213" s="374"/>
      <c r="AA213" s="375"/>
      <c r="AB213" s="364"/>
      <c r="AC213" s="135"/>
      <c r="AD213" s="376"/>
      <c r="AE213" s="377"/>
      <c r="AF213" s="378">
        <f t="shared" si="18"/>
        <v>49.5</v>
      </c>
      <c r="AG213" s="379">
        <f t="shared" si="19"/>
        <v>0</v>
      </c>
      <c r="AH213" s="380">
        <f t="shared" si="20"/>
        <v>0</v>
      </c>
      <c r="AI213" s="359"/>
      <c r="AJ213" s="381">
        <f t="shared" si="21"/>
        <v>0</v>
      </c>
      <c r="AK213" s="365"/>
      <c r="AL213" s="372">
        <f t="shared" si="22"/>
        <v>0</v>
      </c>
      <c r="AM213" s="382"/>
      <c r="AN213" s="383"/>
      <c r="AO213" s="382"/>
      <c r="AP213" s="383"/>
      <c r="AQ213" s="382"/>
      <c r="AR213" s="383"/>
      <c r="AS213" s="382"/>
      <c r="AT213" s="384"/>
      <c r="AU213" s="385">
        <f t="shared" si="23"/>
        <v>0</v>
      </c>
    </row>
    <row r="214" spans="2:47" ht="22.5" customHeight="1">
      <c r="B214" s="359">
        <v>118</v>
      </c>
      <c r="C214" s="360" t="s">
        <v>246</v>
      </c>
      <c r="D214" s="361"/>
      <c r="E214" s="362"/>
      <c r="F214" s="363"/>
      <c r="G214" s="340" t="s">
        <v>119</v>
      </c>
      <c r="H214" s="341">
        <v>1</v>
      </c>
      <c r="I214" s="364" t="s">
        <v>133</v>
      </c>
      <c r="J214" s="364">
        <v>0</v>
      </c>
      <c r="K214" s="364">
        <v>0</v>
      </c>
      <c r="L214" s="364" t="s">
        <v>121</v>
      </c>
      <c r="M214" s="364">
        <v>0</v>
      </c>
      <c r="N214" s="364">
        <v>0</v>
      </c>
      <c r="O214" s="365">
        <v>275</v>
      </c>
      <c r="P214" s="365">
        <v>1</v>
      </c>
      <c r="Q214" s="366">
        <v>1</v>
      </c>
      <c r="R214" s="367"/>
      <c r="S214" s="367"/>
      <c r="T214" s="368">
        <v>1</v>
      </c>
      <c r="U214" s="369">
        <v>1</v>
      </c>
      <c r="V214" s="370">
        <v>49.5</v>
      </c>
      <c r="W214" s="371">
        <v>1515.06</v>
      </c>
      <c r="X214" s="372">
        <v>187747.19999999998</v>
      </c>
      <c r="Y214" s="373" t="s">
        <v>122</v>
      </c>
      <c r="Z214" s="374"/>
      <c r="AA214" s="375"/>
      <c r="AB214" s="364"/>
      <c r="AC214" s="135"/>
      <c r="AD214" s="376"/>
      <c r="AE214" s="377"/>
      <c r="AF214" s="378">
        <f t="shared" si="18"/>
        <v>49.5</v>
      </c>
      <c r="AG214" s="379">
        <f t="shared" si="19"/>
        <v>0</v>
      </c>
      <c r="AH214" s="380">
        <f t="shared" si="20"/>
        <v>0</v>
      </c>
      <c r="AI214" s="359"/>
      <c r="AJ214" s="381">
        <f t="shared" si="21"/>
        <v>0</v>
      </c>
      <c r="AK214" s="365"/>
      <c r="AL214" s="372">
        <f t="shared" si="22"/>
        <v>0</v>
      </c>
      <c r="AM214" s="382"/>
      <c r="AN214" s="383"/>
      <c r="AO214" s="382"/>
      <c r="AP214" s="383"/>
      <c r="AQ214" s="382"/>
      <c r="AR214" s="383"/>
      <c r="AS214" s="382"/>
      <c r="AT214" s="384"/>
      <c r="AU214" s="385">
        <f t="shared" si="23"/>
        <v>0</v>
      </c>
    </row>
    <row r="215" spans="2:47" ht="22.5" customHeight="1">
      <c r="B215" s="359">
        <v>119</v>
      </c>
      <c r="C215" s="360" t="s">
        <v>247</v>
      </c>
      <c r="D215" s="361"/>
      <c r="E215" s="362"/>
      <c r="F215" s="363"/>
      <c r="G215" s="340" t="s">
        <v>119</v>
      </c>
      <c r="H215" s="341">
        <v>1</v>
      </c>
      <c r="I215" s="364" t="s">
        <v>133</v>
      </c>
      <c r="J215" s="364">
        <v>0</v>
      </c>
      <c r="K215" s="364">
        <v>0</v>
      </c>
      <c r="L215" s="364" t="s">
        <v>128</v>
      </c>
      <c r="M215" s="364">
        <v>0</v>
      </c>
      <c r="N215" s="364">
        <v>0</v>
      </c>
      <c r="O215" s="365">
        <v>275</v>
      </c>
      <c r="P215" s="365">
        <v>1</v>
      </c>
      <c r="Q215" s="366">
        <v>1</v>
      </c>
      <c r="R215" s="367"/>
      <c r="S215" s="367"/>
      <c r="T215" s="368">
        <v>1</v>
      </c>
      <c r="U215" s="369">
        <v>1</v>
      </c>
      <c r="V215" s="370">
        <v>49.5</v>
      </c>
      <c r="W215" s="371">
        <v>1515.06</v>
      </c>
      <c r="X215" s="372">
        <v>187747.19999999998</v>
      </c>
      <c r="Y215" s="373" t="s">
        <v>122</v>
      </c>
      <c r="Z215" s="374"/>
      <c r="AA215" s="375"/>
      <c r="AB215" s="364"/>
      <c r="AC215" s="135"/>
      <c r="AD215" s="376"/>
      <c r="AE215" s="377"/>
      <c r="AF215" s="378">
        <f t="shared" si="18"/>
        <v>49.5</v>
      </c>
      <c r="AG215" s="379">
        <f t="shared" si="19"/>
        <v>0</v>
      </c>
      <c r="AH215" s="380">
        <f t="shared" si="20"/>
        <v>0</v>
      </c>
      <c r="AI215" s="359"/>
      <c r="AJ215" s="381">
        <f t="shared" si="21"/>
        <v>0</v>
      </c>
      <c r="AK215" s="365"/>
      <c r="AL215" s="372">
        <f t="shared" si="22"/>
        <v>0</v>
      </c>
      <c r="AM215" s="382"/>
      <c r="AN215" s="383"/>
      <c r="AO215" s="382"/>
      <c r="AP215" s="383"/>
      <c r="AQ215" s="382"/>
      <c r="AR215" s="383"/>
      <c r="AS215" s="382"/>
      <c r="AT215" s="384"/>
      <c r="AU215" s="385">
        <f t="shared" si="23"/>
        <v>0</v>
      </c>
    </row>
    <row r="216" spans="2:47" ht="22.5" customHeight="1">
      <c r="B216" s="359">
        <v>120</v>
      </c>
      <c r="C216" s="360" t="s">
        <v>248</v>
      </c>
      <c r="D216" s="361"/>
      <c r="E216" s="362"/>
      <c r="F216" s="363"/>
      <c r="G216" s="340" t="s">
        <v>119</v>
      </c>
      <c r="H216" s="341">
        <v>1</v>
      </c>
      <c r="I216" s="364" t="s">
        <v>133</v>
      </c>
      <c r="J216" s="364">
        <v>0</v>
      </c>
      <c r="K216" s="364">
        <v>0</v>
      </c>
      <c r="L216" s="364" t="s">
        <v>128</v>
      </c>
      <c r="M216" s="364">
        <v>0</v>
      </c>
      <c r="N216" s="364">
        <v>0</v>
      </c>
      <c r="O216" s="365">
        <v>275</v>
      </c>
      <c r="P216" s="365">
        <v>1</v>
      </c>
      <c r="Q216" s="366">
        <v>1</v>
      </c>
      <c r="R216" s="367"/>
      <c r="S216" s="367"/>
      <c r="T216" s="368">
        <v>1</v>
      </c>
      <c r="U216" s="369">
        <v>1</v>
      </c>
      <c r="V216" s="370">
        <v>49.5</v>
      </c>
      <c r="W216" s="371">
        <v>1515.06</v>
      </c>
      <c r="X216" s="372">
        <v>187747.19999999998</v>
      </c>
      <c r="Y216" s="373" t="s">
        <v>122</v>
      </c>
      <c r="Z216" s="374"/>
      <c r="AA216" s="375"/>
      <c r="AB216" s="364"/>
      <c r="AC216" s="135"/>
      <c r="AD216" s="376"/>
      <c r="AE216" s="377"/>
      <c r="AF216" s="378">
        <f t="shared" si="18"/>
        <v>49.5</v>
      </c>
      <c r="AG216" s="379">
        <f t="shared" si="19"/>
        <v>0</v>
      </c>
      <c r="AH216" s="380">
        <f t="shared" si="20"/>
        <v>0</v>
      </c>
      <c r="AI216" s="359"/>
      <c r="AJ216" s="381">
        <f t="shared" si="21"/>
        <v>0</v>
      </c>
      <c r="AK216" s="365"/>
      <c r="AL216" s="372">
        <f t="shared" si="22"/>
        <v>0</v>
      </c>
      <c r="AM216" s="382"/>
      <c r="AN216" s="383"/>
      <c r="AO216" s="382"/>
      <c r="AP216" s="383"/>
      <c r="AQ216" s="382"/>
      <c r="AR216" s="383"/>
      <c r="AS216" s="382"/>
      <c r="AT216" s="384"/>
      <c r="AU216" s="385">
        <f t="shared" si="23"/>
        <v>0</v>
      </c>
    </row>
    <row r="217" spans="2:47" ht="22.5" customHeight="1">
      <c r="B217" s="359">
        <v>120</v>
      </c>
      <c r="C217" s="360" t="s">
        <v>248</v>
      </c>
      <c r="D217" s="361"/>
      <c r="E217" s="362"/>
      <c r="F217" s="363"/>
      <c r="G217" s="340" t="s">
        <v>119</v>
      </c>
      <c r="H217" s="341">
        <v>1</v>
      </c>
      <c r="I217" s="364" t="s">
        <v>133</v>
      </c>
      <c r="J217" s="364">
        <v>0</v>
      </c>
      <c r="K217" s="364">
        <v>0</v>
      </c>
      <c r="L217" s="364" t="s">
        <v>128</v>
      </c>
      <c r="M217" s="364">
        <v>0</v>
      </c>
      <c r="N217" s="364">
        <v>0</v>
      </c>
      <c r="O217" s="365">
        <v>275</v>
      </c>
      <c r="P217" s="365">
        <v>1</v>
      </c>
      <c r="Q217" s="366">
        <v>1</v>
      </c>
      <c r="R217" s="367"/>
      <c r="S217" s="367"/>
      <c r="T217" s="368">
        <v>1</v>
      </c>
      <c r="U217" s="369">
        <v>1</v>
      </c>
      <c r="V217" s="370">
        <v>49.5</v>
      </c>
      <c r="W217" s="371">
        <v>1515.06</v>
      </c>
      <c r="X217" s="372">
        <v>187747.19999999998</v>
      </c>
      <c r="Y217" s="373" t="s">
        <v>122</v>
      </c>
      <c r="Z217" s="374"/>
      <c r="AA217" s="375"/>
      <c r="AB217" s="364"/>
      <c r="AC217" s="135"/>
      <c r="AD217" s="376"/>
      <c r="AE217" s="377"/>
      <c r="AF217" s="378">
        <f t="shared" si="18"/>
        <v>49.5</v>
      </c>
      <c r="AG217" s="379">
        <f t="shared" si="19"/>
        <v>0</v>
      </c>
      <c r="AH217" s="380">
        <f t="shared" si="20"/>
        <v>0</v>
      </c>
      <c r="AI217" s="359"/>
      <c r="AJ217" s="381">
        <f t="shared" si="21"/>
        <v>0</v>
      </c>
      <c r="AK217" s="365"/>
      <c r="AL217" s="372">
        <f t="shared" si="22"/>
        <v>0</v>
      </c>
      <c r="AM217" s="382"/>
      <c r="AN217" s="383"/>
      <c r="AO217" s="382"/>
      <c r="AP217" s="383"/>
      <c r="AQ217" s="382"/>
      <c r="AR217" s="383"/>
      <c r="AS217" s="382"/>
      <c r="AT217" s="384"/>
      <c r="AU217" s="385">
        <f t="shared" si="23"/>
        <v>0</v>
      </c>
    </row>
    <row r="218" spans="2:47" ht="22.5" customHeight="1">
      <c r="B218" s="359">
        <v>120</v>
      </c>
      <c r="C218" s="360" t="s">
        <v>248</v>
      </c>
      <c r="D218" s="361"/>
      <c r="E218" s="362"/>
      <c r="F218" s="363"/>
      <c r="G218" s="340" t="s">
        <v>119</v>
      </c>
      <c r="H218" s="341">
        <v>1</v>
      </c>
      <c r="I218" s="364" t="s">
        <v>133</v>
      </c>
      <c r="J218" s="364">
        <v>0</v>
      </c>
      <c r="K218" s="364">
        <v>0</v>
      </c>
      <c r="L218" s="364" t="s">
        <v>121</v>
      </c>
      <c r="M218" s="364">
        <v>0</v>
      </c>
      <c r="N218" s="364">
        <v>0</v>
      </c>
      <c r="O218" s="365">
        <v>275</v>
      </c>
      <c r="P218" s="365">
        <v>1</v>
      </c>
      <c r="Q218" s="366">
        <v>1</v>
      </c>
      <c r="R218" s="367"/>
      <c r="S218" s="367"/>
      <c r="T218" s="368">
        <v>1</v>
      </c>
      <c r="U218" s="369">
        <v>1</v>
      </c>
      <c r="V218" s="370">
        <v>49.5</v>
      </c>
      <c r="W218" s="371">
        <v>1515.06</v>
      </c>
      <c r="X218" s="372">
        <v>187747.19999999998</v>
      </c>
      <c r="Y218" s="373" t="s">
        <v>122</v>
      </c>
      <c r="Z218" s="374"/>
      <c r="AA218" s="375"/>
      <c r="AB218" s="364"/>
      <c r="AC218" s="135"/>
      <c r="AD218" s="376"/>
      <c r="AE218" s="377"/>
      <c r="AF218" s="378">
        <f t="shared" si="18"/>
        <v>49.5</v>
      </c>
      <c r="AG218" s="379">
        <f t="shared" si="19"/>
        <v>0</v>
      </c>
      <c r="AH218" s="380">
        <f t="shared" si="20"/>
        <v>0</v>
      </c>
      <c r="AI218" s="359"/>
      <c r="AJ218" s="381">
        <f t="shared" si="21"/>
        <v>0</v>
      </c>
      <c r="AK218" s="365"/>
      <c r="AL218" s="372">
        <f t="shared" si="22"/>
        <v>0</v>
      </c>
      <c r="AM218" s="382"/>
      <c r="AN218" s="383"/>
      <c r="AO218" s="382"/>
      <c r="AP218" s="383"/>
      <c r="AQ218" s="382"/>
      <c r="AR218" s="383"/>
      <c r="AS218" s="382"/>
      <c r="AT218" s="384"/>
      <c r="AU218" s="385">
        <f t="shared" si="23"/>
        <v>0</v>
      </c>
    </row>
    <row r="219" spans="2:47" ht="22.5" customHeight="1">
      <c r="B219" s="359">
        <v>120</v>
      </c>
      <c r="C219" s="360" t="s">
        <v>248</v>
      </c>
      <c r="D219" s="361"/>
      <c r="E219" s="362"/>
      <c r="F219" s="363"/>
      <c r="G219" s="340" t="s">
        <v>119</v>
      </c>
      <c r="H219" s="341">
        <v>1</v>
      </c>
      <c r="I219" s="364" t="s">
        <v>133</v>
      </c>
      <c r="J219" s="364">
        <v>0</v>
      </c>
      <c r="K219" s="364">
        <v>0</v>
      </c>
      <c r="L219" s="364" t="s">
        <v>121</v>
      </c>
      <c r="M219" s="364">
        <v>0</v>
      </c>
      <c r="N219" s="364">
        <v>0</v>
      </c>
      <c r="O219" s="365">
        <v>275</v>
      </c>
      <c r="P219" s="365">
        <v>1</v>
      </c>
      <c r="Q219" s="366">
        <v>1</v>
      </c>
      <c r="R219" s="367"/>
      <c r="S219" s="367"/>
      <c r="T219" s="368">
        <v>1</v>
      </c>
      <c r="U219" s="369">
        <v>1</v>
      </c>
      <c r="V219" s="370">
        <v>49.5</v>
      </c>
      <c r="W219" s="371">
        <v>1515.06</v>
      </c>
      <c r="X219" s="372">
        <v>187747.19999999998</v>
      </c>
      <c r="Y219" s="373" t="s">
        <v>122</v>
      </c>
      <c r="Z219" s="374"/>
      <c r="AA219" s="375"/>
      <c r="AB219" s="364"/>
      <c r="AC219" s="135"/>
      <c r="AD219" s="376"/>
      <c r="AE219" s="377"/>
      <c r="AF219" s="378">
        <f t="shared" si="18"/>
        <v>49.5</v>
      </c>
      <c r="AG219" s="379">
        <f t="shared" si="19"/>
        <v>0</v>
      </c>
      <c r="AH219" s="380">
        <f t="shared" si="20"/>
        <v>0</v>
      </c>
      <c r="AI219" s="359"/>
      <c r="AJ219" s="381">
        <f t="shared" si="21"/>
        <v>0</v>
      </c>
      <c r="AK219" s="365"/>
      <c r="AL219" s="372">
        <f t="shared" si="22"/>
        <v>0</v>
      </c>
      <c r="AM219" s="382"/>
      <c r="AN219" s="383"/>
      <c r="AO219" s="382"/>
      <c r="AP219" s="383"/>
      <c r="AQ219" s="382"/>
      <c r="AR219" s="383"/>
      <c r="AS219" s="382"/>
      <c r="AT219" s="384"/>
      <c r="AU219" s="385">
        <f t="shared" si="23"/>
        <v>0</v>
      </c>
    </row>
    <row r="220" spans="2:47" ht="22.5" customHeight="1">
      <c r="B220" s="359">
        <v>120</v>
      </c>
      <c r="C220" s="360" t="s">
        <v>248</v>
      </c>
      <c r="D220" s="361"/>
      <c r="E220" s="362"/>
      <c r="F220" s="363"/>
      <c r="G220" s="340" t="s">
        <v>119</v>
      </c>
      <c r="H220" s="341">
        <v>1</v>
      </c>
      <c r="I220" s="364" t="s">
        <v>133</v>
      </c>
      <c r="J220" s="364">
        <v>0</v>
      </c>
      <c r="K220" s="364">
        <v>0</v>
      </c>
      <c r="L220" s="364" t="s">
        <v>121</v>
      </c>
      <c r="M220" s="364">
        <v>0</v>
      </c>
      <c r="N220" s="364">
        <v>0</v>
      </c>
      <c r="O220" s="365">
        <v>275</v>
      </c>
      <c r="P220" s="365">
        <v>1</v>
      </c>
      <c r="Q220" s="366">
        <v>1</v>
      </c>
      <c r="R220" s="367"/>
      <c r="S220" s="367"/>
      <c r="T220" s="368">
        <v>1</v>
      </c>
      <c r="U220" s="369">
        <v>1</v>
      </c>
      <c r="V220" s="370">
        <v>49.5</v>
      </c>
      <c r="W220" s="371">
        <v>1515.06</v>
      </c>
      <c r="X220" s="372">
        <v>187747.19999999998</v>
      </c>
      <c r="Y220" s="373" t="s">
        <v>122</v>
      </c>
      <c r="Z220" s="374"/>
      <c r="AA220" s="375"/>
      <c r="AB220" s="364"/>
      <c r="AC220" s="135"/>
      <c r="AD220" s="376"/>
      <c r="AE220" s="377"/>
      <c r="AF220" s="378">
        <f t="shared" si="18"/>
        <v>49.5</v>
      </c>
      <c r="AG220" s="379">
        <f t="shared" si="19"/>
        <v>0</v>
      </c>
      <c r="AH220" s="380">
        <f t="shared" si="20"/>
        <v>0</v>
      </c>
      <c r="AI220" s="359"/>
      <c r="AJ220" s="381">
        <f t="shared" si="21"/>
        <v>0</v>
      </c>
      <c r="AK220" s="365"/>
      <c r="AL220" s="372">
        <f t="shared" si="22"/>
        <v>0</v>
      </c>
      <c r="AM220" s="382"/>
      <c r="AN220" s="383"/>
      <c r="AO220" s="382"/>
      <c r="AP220" s="383"/>
      <c r="AQ220" s="382"/>
      <c r="AR220" s="383"/>
      <c r="AS220" s="382"/>
      <c r="AT220" s="384"/>
      <c r="AU220" s="385">
        <f t="shared" si="23"/>
        <v>0</v>
      </c>
    </row>
    <row r="221" spans="2:47" ht="22.5" customHeight="1">
      <c r="B221" s="359">
        <v>120</v>
      </c>
      <c r="C221" s="360" t="s">
        <v>248</v>
      </c>
      <c r="D221" s="361"/>
      <c r="E221" s="362"/>
      <c r="F221" s="363"/>
      <c r="G221" s="340" t="s">
        <v>119</v>
      </c>
      <c r="H221" s="341">
        <v>1</v>
      </c>
      <c r="I221" s="364" t="s">
        <v>133</v>
      </c>
      <c r="J221" s="364">
        <v>0</v>
      </c>
      <c r="K221" s="364">
        <v>0</v>
      </c>
      <c r="L221" s="364" t="s">
        <v>128</v>
      </c>
      <c r="M221" s="364">
        <v>0</v>
      </c>
      <c r="N221" s="364">
        <v>0</v>
      </c>
      <c r="O221" s="365">
        <v>275</v>
      </c>
      <c r="P221" s="365">
        <v>1</v>
      </c>
      <c r="Q221" s="366">
        <v>1</v>
      </c>
      <c r="R221" s="367"/>
      <c r="S221" s="367"/>
      <c r="T221" s="368">
        <v>1</v>
      </c>
      <c r="U221" s="369">
        <v>1</v>
      </c>
      <c r="V221" s="370">
        <v>49.5</v>
      </c>
      <c r="W221" s="371">
        <v>1515.06</v>
      </c>
      <c r="X221" s="372">
        <v>187747.19999999998</v>
      </c>
      <c r="Y221" s="373" t="s">
        <v>122</v>
      </c>
      <c r="Z221" s="374"/>
      <c r="AA221" s="375"/>
      <c r="AB221" s="364"/>
      <c r="AC221" s="135"/>
      <c r="AD221" s="376"/>
      <c r="AE221" s="377"/>
      <c r="AF221" s="378">
        <f t="shared" si="18"/>
        <v>49.5</v>
      </c>
      <c r="AG221" s="379">
        <f t="shared" si="19"/>
        <v>0</v>
      </c>
      <c r="AH221" s="380">
        <f t="shared" si="20"/>
        <v>0</v>
      </c>
      <c r="AI221" s="359"/>
      <c r="AJ221" s="381">
        <f t="shared" si="21"/>
        <v>0</v>
      </c>
      <c r="AK221" s="365"/>
      <c r="AL221" s="372">
        <f t="shared" si="22"/>
        <v>0</v>
      </c>
      <c r="AM221" s="382"/>
      <c r="AN221" s="383"/>
      <c r="AO221" s="382"/>
      <c r="AP221" s="383"/>
      <c r="AQ221" s="382"/>
      <c r="AR221" s="383"/>
      <c r="AS221" s="382"/>
      <c r="AT221" s="384"/>
      <c r="AU221" s="385">
        <f t="shared" si="23"/>
        <v>0</v>
      </c>
    </row>
    <row r="222" spans="2:47" ht="22.5" customHeight="1">
      <c r="B222" s="359">
        <v>120</v>
      </c>
      <c r="C222" s="360" t="s">
        <v>248</v>
      </c>
      <c r="D222" s="361"/>
      <c r="E222" s="362"/>
      <c r="F222" s="363"/>
      <c r="G222" s="340" t="s">
        <v>119</v>
      </c>
      <c r="H222" s="341">
        <v>1</v>
      </c>
      <c r="I222" s="364" t="s">
        <v>133</v>
      </c>
      <c r="J222" s="364">
        <v>0</v>
      </c>
      <c r="K222" s="364">
        <v>0</v>
      </c>
      <c r="L222" s="364" t="s">
        <v>121</v>
      </c>
      <c r="M222" s="364">
        <v>0</v>
      </c>
      <c r="N222" s="364">
        <v>0</v>
      </c>
      <c r="O222" s="365">
        <v>275</v>
      </c>
      <c r="P222" s="365">
        <v>1</v>
      </c>
      <c r="Q222" s="366">
        <v>1</v>
      </c>
      <c r="R222" s="367"/>
      <c r="S222" s="367"/>
      <c r="T222" s="368">
        <v>1</v>
      </c>
      <c r="U222" s="369">
        <v>1</v>
      </c>
      <c r="V222" s="370">
        <v>49.5</v>
      </c>
      <c r="W222" s="371">
        <v>1515.06</v>
      </c>
      <c r="X222" s="372">
        <v>187747.19999999998</v>
      </c>
      <c r="Y222" s="387" t="s">
        <v>122</v>
      </c>
      <c r="Z222" s="374"/>
      <c r="AA222" s="375"/>
      <c r="AB222" s="364"/>
      <c r="AC222" s="135"/>
      <c r="AD222" s="376"/>
      <c r="AE222" s="377"/>
      <c r="AF222" s="378">
        <f t="shared" si="18"/>
        <v>49.5</v>
      </c>
      <c r="AG222" s="379">
        <f t="shared" si="19"/>
        <v>0</v>
      </c>
      <c r="AH222" s="380">
        <f t="shared" si="20"/>
        <v>0</v>
      </c>
      <c r="AI222" s="359"/>
      <c r="AJ222" s="381">
        <f t="shared" si="21"/>
        <v>0</v>
      </c>
      <c r="AK222" s="365"/>
      <c r="AL222" s="372">
        <f t="shared" si="22"/>
        <v>0</v>
      </c>
      <c r="AM222" s="382"/>
      <c r="AN222" s="383"/>
      <c r="AO222" s="382"/>
      <c r="AP222" s="383"/>
      <c r="AQ222" s="382"/>
      <c r="AR222" s="383"/>
      <c r="AS222" s="382"/>
      <c r="AT222" s="384"/>
      <c r="AU222" s="385">
        <f t="shared" si="23"/>
        <v>0</v>
      </c>
    </row>
    <row r="223" spans="2:47" ht="22.5" customHeight="1">
      <c r="B223" s="359">
        <v>120</v>
      </c>
      <c r="C223" s="360" t="s">
        <v>248</v>
      </c>
      <c r="D223" s="361"/>
      <c r="E223" s="362"/>
      <c r="F223" s="363"/>
      <c r="G223" s="340" t="s">
        <v>119</v>
      </c>
      <c r="H223" s="341">
        <v>1</v>
      </c>
      <c r="I223" s="364" t="s">
        <v>133</v>
      </c>
      <c r="J223" s="364">
        <v>0</v>
      </c>
      <c r="K223" s="364">
        <v>0</v>
      </c>
      <c r="L223" s="364" t="s">
        <v>128</v>
      </c>
      <c r="M223" s="364">
        <v>0</v>
      </c>
      <c r="N223" s="364">
        <v>0</v>
      </c>
      <c r="O223" s="365">
        <v>275</v>
      </c>
      <c r="P223" s="365">
        <v>1</v>
      </c>
      <c r="Q223" s="366">
        <v>1</v>
      </c>
      <c r="R223" s="367"/>
      <c r="S223" s="367"/>
      <c r="T223" s="368">
        <v>1</v>
      </c>
      <c r="U223" s="369">
        <v>1</v>
      </c>
      <c r="V223" s="370">
        <v>49.5</v>
      </c>
      <c r="W223" s="371">
        <v>1515.06</v>
      </c>
      <c r="X223" s="372">
        <v>187747.19999999998</v>
      </c>
      <c r="Y223" s="373" t="s">
        <v>122</v>
      </c>
      <c r="Z223" s="374"/>
      <c r="AA223" s="375"/>
      <c r="AB223" s="364"/>
      <c r="AC223" s="135"/>
      <c r="AD223" s="376"/>
      <c r="AE223" s="377"/>
      <c r="AF223" s="378">
        <f t="shared" si="18"/>
        <v>49.5</v>
      </c>
      <c r="AG223" s="379">
        <f t="shared" si="19"/>
        <v>0</v>
      </c>
      <c r="AH223" s="380">
        <f t="shared" si="20"/>
        <v>0</v>
      </c>
      <c r="AI223" s="359"/>
      <c r="AJ223" s="381">
        <f t="shared" si="21"/>
        <v>0</v>
      </c>
      <c r="AK223" s="365"/>
      <c r="AL223" s="372">
        <f t="shared" si="22"/>
        <v>0</v>
      </c>
      <c r="AM223" s="382"/>
      <c r="AN223" s="383"/>
      <c r="AO223" s="382"/>
      <c r="AP223" s="383"/>
      <c r="AQ223" s="382"/>
      <c r="AR223" s="383"/>
      <c r="AS223" s="382"/>
      <c r="AT223" s="384"/>
      <c r="AU223" s="385">
        <f t="shared" si="23"/>
        <v>0</v>
      </c>
    </row>
    <row r="224" spans="2:47" ht="22.5" customHeight="1">
      <c r="B224" s="359">
        <v>120</v>
      </c>
      <c r="C224" s="360" t="s">
        <v>248</v>
      </c>
      <c r="D224" s="361"/>
      <c r="E224" s="362"/>
      <c r="F224" s="363"/>
      <c r="G224" s="340" t="s">
        <v>119</v>
      </c>
      <c r="H224" s="341">
        <v>1</v>
      </c>
      <c r="I224" s="364" t="s">
        <v>133</v>
      </c>
      <c r="J224" s="364">
        <v>0</v>
      </c>
      <c r="K224" s="364">
        <v>0</v>
      </c>
      <c r="L224" s="364" t="s">
        <v>128</v>
      </c>
      <c r="M224" s="364">
        <v>0</v>
      </c>
      <c r="N224" s="364">
        <v>0</v>
      </c>
      <c r="O224" s="365">
        <v>275</v>
      </c>
      <c r="P224" s="365">
        <v>1</v>
      </c>
      <c r="Q224" s="366">
        <v>1</v>
      </c>
      <c r="R224" s="367"/>
      <c r="S224" s="367"/>
      <c r="T224" s="368">
        <v>1</v>
      </c>
      <c r="U224" s="369">
        <v>1</v>
      </c>
      <c r="V224" s="370">
        <v>49.5</v>
      </c>
      <c r="W224" s="371">
        <v>1515.06</v>
      </c>
      <c r="X224" s="372">
        <v>187747.19999999998</v>
      </c>
      <c r="Y224" s="373" t="s">
        <v>122</v>
      </c>
      <c r="Z224" s="374"/>
      <c r="AA224" s="375"/>
      <c r="AB224" s="364"/>
      <c r="AC224" s="135"/>
      <c r="AD224" s="376"/>
      <c r="AE224" s="377"/>
      <c r="AF224" s="378">
        <f t="shared" si="18"/>
        <v>49.5</v>
      </c>
      <c r="AG224" s="379">
        <f t="shared" si="19"/>
        <v>0</v>
      </c>
      <c r="AH224" s="380">
        <f t="shared" si="20"/>
        <v>0</v>
      </c>
      <c r="AI224" s="359"/>
      <c r="AJ224" s="381">
        <f t="shared" si="21"/>
        <v>0</v>
      </c>
      <c r="AK224" s="365"/>
      <c r="AL224" s="372">
        <f t="shared" si="22"/>
        <v>0</v>
      </c>
      <c r="AM224" s="382"/>
      <c r="AN224" s="383"/>
      <c r="AO224" s="382"/>
      <c r="AP224" s="383"/>
      <c r="AQ224" s="382"/>
      <c r="AR224" s="383"/>
      <c r="AS224" s="382"/>
      <c r="AT224" s="384"/>
      <c r="AU224" s="385">
        <f t="shared" si="23"/>
        <v>0</v>
      </c>
    </row>
    <row r="225" spans="2:47" ht="22.5" customHeight="1">
      <c r="B225" s="359">
        <v>120</v>
      </c>
      <c r="C225" s="360" t="s">
        <v>248</v>
      </c>
      <c r="D225" s="361"/>
      <c r="E225" s="362"/>
      <c r="F225" s="363"/>
      <c r="G225" s="340" t="s">
        <v>119</v>
      </c>
      <c r="H225" s="341">
        <v>1</v>
      </c>
      <c r="I225" s="364" t="s">
        <v>133</v>
      </c>
      <c r="J225" s="364">
        <v>0</v>
      </c>
      <c r="K225" s="364">
        <v>0</v>
      </c>
      <c r="L225" s="364" t="s">
        <v>128</v>
      </c>
      <c r="M225" s="364">
        <v>0</v>
      </c>
      <c r="N225" s="364">
        <v>0</v>
      </c>
      <c r="O225" s="365">
        <v>275</v>
      </c>
      <c r="P225" s="365">
        <v>1</v>
      </c>
      <c r="Q225" s="366">
        <v>1</v>
      </c>
      <c r="R225" s="367"/>
      <c r="S225" s="367"/>
      <c r="T225" s="368">
        <v>1</v>
      </c>
      <c r="U225" s="369">
        <v>1</v>
      </c>
      <c r="V225" s="370">
        <v>49.5</v>
      </c>
      <c r="W225" s="371">
        <v>1515.06</v>
      </c>
      <c r="X225" s="372">
        <v>187747.19999999998</v>
      </c>
      <c r="Y225" s="373" t="s">
        <v>122</v>
      </c>
      <c r="Z225" s="374"/>
      <c r="AA225" s="375"/>
      <c r="AB225" s="364"/>
      <c r="AC225" s="135"/>
      <c r="AD225" s="376"/>
      <c r="AE225" s="377"/>
      <c r="AF225" s="378">
        <f t="shared" si="18"/>
        <v>49.5</v>
      </c>
      <c r="AG225" s="379">
        <f t="shared" si="19"/>
        <v>0</v>
      </c>
      <c r="AH225" s="380">
        <f t="shared" si="20"/>
        <v>0</v>
      </c>
      <c r="AI225" s="359"/>
      <c r="AJ225" s="381">
        <f t="shared" si="21"/>
        <v>0</v>
      </c>
      <c r="AK225" s="365"/>
      <c r="AL225" s="372">
        <f t="shared" si="22"/>
        <v>0</v>
      </c>
      <c r="AM225" s="382"/>
      <c r="AN225" s="383"/>
      <c r="AO225" s="382"/>
      <c r="AP225" s="383"/>
      <c r="AQ225" s="382"/>
      <c r="AR225" s="383"/>
      <c r="AS225" s="382"/>
      <c r="AT225" s="384"/>
      <c r="AU225" s="385">
        <f t="shared" si="23"/>
        <v>0</v>
      </c>
    </row>
    <row r="226" spans="2:47" ht="22.5" customHeight="1">
      <c r="B226" s="359">
        <v>120</v>
      </c>
      <c r="C226" s="360" t="s">
        <v>248</v>
      </c>
      <c r="D226" s="361"/>
      <c r="E226" s="362"/>
      <c r="F226" s="363"/>
      <c r="G226" s="340" t="s">
        <v>119</v>
      </c>
      <c r="H226" s="341">
        <v>1</v>
      </c>
      <c r="I226" s="364" t="s">
        <v>133</v>
      </c>
      <c r="J226" s="364">
        <v>0</v>
      </c>
      <c r="K226" s="364">
        <v>0</v>
      </c>
      <c r="L226" s="364" t="s">
        <v>128</v>
      </c>
      <c r="M226" s="364">
        <v>0</v>
      </c>
      <c r="N226" s="364">
        <v>0</v>
      </c>
      <c r="O226" s="365">
        <v>275</v>
      </c>
      <c r="P226" s="365">
        <v>1</v>
      </c>
      <c r="Q226" s="366">
        <v>1</v>
      </c>
      <c r="R226" s="367"/>
      <c r="S226" s="367"/>
      <c r="T226" s="368">
        <v>1</v>
      </c>
      <c r="U226" s="369">
        <v>1</v>
      </c>
      <c r="V226" s="370">
        <v>49.5</v>
      </c>
      <c r="W226" s="371">
        <v>1515.06</v>
      </c>
      <c r="X226" s="372">
        <v>187747.19999999998</v>
      </c>
      <c r="Y226" s="373" t="s">
        <v>122</v>
      </c>
      <c r="Z226" s="374"/>
      <c r="AA226" s="375"/>
      <c r="AB226" s="364"/>
      <c r="AC226" s="135"/>
      <c r="AD226" s="376"/>
      <c r="AE226" s="377"/>
      <c r="AF226" s="378">
        <f t="shared" si="18"/>
        <v>49.5</v>
      </c>
      <c r="AG226" s="379">
        <f t="shared" si="19"/>
        <v>0</v>
      </c>
      <c r="AH226" s="380">
        <f t="shared" si="20"/>
        <v>0</v>
      </c>
      <c r="AI226" s="359"/>
      <c r="AJ226" s="381">
        <f t="shared" si="21"/>
        <v>0</v>
      </c>
      <c r="AK226" s="365"/>
      <c r="AL226" s="372">
        <f t="shared" si="22"/>
        <v>0</v>
      </c>
      <c r="AM226" s="382"/>
      <c r="AN226" s="383"/>
      <c r="AO226" s="382"/>
      <c r="AP226" s="383"/>
      <c r="AQ226" s="382"/>
      <c r="AR226" s="383"/>
      <c r="AS226" s="382"/>
      <c r="AT226" s="384"/>
      <c r="AU226" s="385">
        <f t="shared" si="23"/>
        <v>0</v>
      </c>
    </row>
    <row r="227" spans="2:47" ht="22.5" customHeight="1">
      <c r="B227" s="359">
        <v>120</v>
      </c>
      <c r="C227" s="360" t="s">
        <v>248</v>
      </c>
      <c r="D227" s="361"/>
      <c r="E227" s="362"/>
      <c r="F227" s="363"/>
      <c r="G227" s="340" t="s">
        <v>119</v>
      </c>
      <c r="H227" s="341">
        <v>1</v>
      </c>
      <c r="I227" s="364" t="s">
        <v>133</v>
      </c>
      <c r="J227" s="364">
        <v>0</v>
      </c>
      <c r="K227" s="364">
        <v>0</v>
      </c>
      <c r="L227" s="364" t="s">
        <v>128</v>
      </c>
      <c r="M227" s="364">
        <v>0</v>
      </c>
      <c r="N227" s="364">
        <v>0</v>
      </c>
      <c r="O227" s="365">
        <v>275</v>
      </c>
      <c r="P227" s="365">
        <v>1</v>
      </c>
      <c r="Q227" s="366">
        <v>1</v>
      </c>
      <c r="R227" s="367"/>
      <c r="S227" s="367"/>
      <c r="T227" s="368">
        <v>1</v>
      </c>
      <c r="U227" s="369">
        <v>1</v>
      </c>
      <c r="V227" s="370">
        <v>49.5</v>
      </c>
      <c r="W227" s="371">
        <v>1515.06</v>
      </c>
      <c r="X227" s="372">
        <v>187747.19999999998</v>
      </c>
      <c r="Y227" s="373" t="s">
        <v>122</v>
      </c>
      <c r="Z227" s="374"/>
      <c r="AA227" s="375"/>
      <c r="AB227" s="364"/>
      <c r="AC227" s="135"/>
      <c r="AD227" s="376"/>
      <c r="AE227" s="377"/>
      <c r="AF227" s="378">
        <f t="shared" si="18"/>
        <v>49.5</v>
      </c>
      <c r="AG227" s="379">
        <f t="shared" si="19"/>
        <v>0</v>
      </c>
      <c r="AH227" s="380">
        <f t="shared" si="20"/>
        <v>0</v>
      </c>
      <c r="AI227" s="359"/>
      <c r="AJ227" s="381">
        <f t="shared" si="21"/>
        <v>0</v>
      </c>
      <c r="AK227" s="365"/>
      <c r="AL227" s="372">
        <f t="shared" si="22"/>
        <v>0</v>
      </c>
      <c r="AM227" s="382"/>
      <c r="AN227" s="383"/>
      <c r="AO227" s="382"/>
      <c r="AP227" s="383"/>
      <c r="AQ227" s="382"/>
      <c r="AR227" s="383"/>
      <c r="AS227" s="382"/>
      <c r="AT227" s="384"/>
      <c r="AU227" s="385">
        <f t="shared" si="23"/>
        <v>0</v>
      </c>
    </row>
    <row r="228" spans="2:47" ht="22.5" customHeight="1">
      <c r="B228" s="359">
        <v>120</v>
      </c>
      <c r="C228" s="360" t="s">
        <v>248</v>
      </c>
      <c r="D228" s="361"/>
      <c r="E228" s="362"/>
      <c r="F228" s="363"/>
      <c r="G228" s="340" t="s">
        <v>119</v>
      </c>
      <c r="H228" s="341">
        <v>1</v>
      </c>
      <c r="I228" s="364" t="s">
        <v>133</v>
      </c>
      <c r="J228" s="364">
        <v>0</v>
      </c>
      <c r="K228" s="364">
        <v>0</v>
      </c>
      <c r="L228" s="364" t="s">
        <v>128</v>
      </c>
      <c r="M228" s="364">
        <v>0</v>
      </c>
      <c r="N228" s="364">
        <v>0</v>
      </c>
      <c r="O228" s="365">
        <v>275</v>
      </c>
      <c r="P228" s="365">
        <v>1</v>
      </c>
      <c r="Q228" s="366">
        <v>1</v>
      </c>
      <c r="R228" s="367"/>
      <c r="S228" s="367"/>
      <c r="T228" s="368">
        <v>1</v>
      </c>
      <c r="U228" s="369">
        <v>1</v>
      </c>
      <c r="V228" s="370">
        <v>49.5</v>
      </c>
      <c r="W228" s="371">
        <v>1515.06</v>
      </c>
      <c r="X228" s="372">
        <v>187747.19999999998</v>
      </c>
      <c r="Y228" s="373" t="s">
        <v>122</v>
      </c>
      <c r="Z228" s="374"/>
      <c r="AA228" s="375"/>
      <c r="AB228" s="364"/>
      <c r="AC228" s="135"/>
      <c r="AD228" s="376"/>
      <c r="AE228" s="377"/>
      <c r="AF228" s="378">
        <f t="shared" si="18"/>
        <v>49.5</v>
      </c>
      <c r="AG228" s="379">
        <f t="shared" si="19"/>
        <v>0</v>
      </c>
      <c r="AH228" s="380">
        <f t="shared" si="20"/>
        <v>0</v>
      </c>
      <c r="AI228" s="359"/>
      <c r="AJ228" s="381">
        <f t="shared" si="21"/>
        <v>0</v>
      </c>
      <c r="AK228" s="365"/>
      <c r="AL228" s="372">
        <f t="shared" si="22"/>
        <v>0</v>
      </c>
      <c r="AM228" s="382"/>
      <c r="AN228" s="383"/>
      <c r="AO228" s="382"/>
      <c r="AP228" s="383"/>
      <c r="AQ228" s="382"/>
      <c r="AR228" s="383"/>
      <c r="AS228" s="382"/>
      <c r="AT228" s="384"/>
      <c r="AU228" s="385">
        <f t="shared" si="23"/>
        <v>0</v>
      </c>
    </row>
    <row r="229" spans="2:47" ht="22.5" customHeight="1">
      <c r="B229" s="359">
        <v>120</v>
      </c>
      <c r="C229" s="360" t="s">
        <v>248</v>
      </c>
      <c r="D229" s="361"/>
      <c r="E229" s="362"/>
      <c r="F229" s="363"/>
      <c r="G229" s="340" t="s">
        <v>119</v>
      </c>
      <c r="H229" s="341">
        <v>1</v>
      </c>
      <c r="I229" s="364" t="s">
        <v>133</v>
      </c>
      <c r="J229" s="364">
        <v>0</v>
      </c>
      <c r="K229" s="364">
        <v>0</v>
      </c>
      <c r="L229" s="364" t="s">
        <v>128</v>
      </c>
      <c r="M229" s="364">
        <v>0</v>
      </c>
      <c r="N229" s="364">
        <v>0</v>
      </c>
      <c r="O229" s="365">
        <v>275</v>
      </c>
      <c r="P229" s="365">
        <v>1</v>
      </c>
      <c r="Q229" s="366">
        <v>1</v>
      </c>
      <c r="R229" s="367"/>
      <c r="S229" s="367"/>
      <c r="T229" s="368">
        <v>1</v>
      </c>
      <c r="U229" s="369">
        <v>1</v>
      </c>
      <c r="V229" s="370">
        <v>49.5</v>
      </c>
      <c r="W229" s="371">
        <v>1515.06</v>
      </c>
      <c r="X229" s="372">
        <v>187747.19999999998</v>
      </c>
      <c r="Y229" s="373" t="s">
        <v>122</v>
      </c>
      <c r="Z229" s="374"/>
      <c r="AA229" s="375"/>
      <c r="AB229" s="364"/>
      <c r="AC229" s="135"/>
      <c r="AD229" s="376"/>
      <c r="AE229" s="377"/>
      <c r="AF229" s="378">
        <f t="shared" si="18"/>
        <v>49.5</v>
      </c>
      <c r="AG229" s="379">
        <f t="shared" si="19"/>
        <v>0</v>
      </c>
      <c r="AH229" s="380">
        <f t="shared" si="20"/>
        <v>0</v>
      </c>
      <c r="AI229" s="359"/>
      <c r="AJ229" s="381">
        <f t="shared" si="21"/>
        <v>0</v>
      </c>
      <c r="AK229" s="365"/>
      <c r="AL229" s="372">
        <f t="shared" si="22"/>
        <v>0</v>
      </c>
      <c r="AM229" s="382"/>
      <c r="AN229" s="383"/>
      <c r="AO229" s="382"/>
      <c r="AP229" s="383"/>
      <c r="AQ229" s="382"/>
      <c r="AR229" s="383"/>
      <c r="AS229" s="382"/>
      <c r="AT229" s="384"/>
      <c r="AU229" s="385">
        <f t="shared" si="23"/>
        <v>0</v>
      </c>
    </row>
    <row r="230" spans="2:47" ht="22.5" customHeight="1">
      <c r="B230" s="359">
        <v>120</v>
      </c>
      <c r="C230" s="360" t="s">
        <v>248</v>
      </c>
      <c r="D230" s="361"/>
      <c r="E230" s="362"/>
      <c r="F230" s="363"/>
      <c r="G230" s="340" t="s">
        <v>119</v>
      </c>
      <c r="H230" s="341">
        <v>1</v>
      </c>
      <c r="I230" s="364" t="s">
        <v>133</v>
      </c>
      <c r="J230" s="364">
        <v>0</v>
      </c>
      <c r="K230" s="364">
        <v>0</v>
      </c>
      <c r="L230" s="364" t="s">
        <v>128</v>
      </c>
      <c r="M230" s="364">
        <v>0</v>
      </c>
      <c r="N230" s="364">
        <v>0</v>
      </c>
      <c r="O230" s="365">
        <v>275</v>
      </c>
      <c r="P230" s="365">
        <v>1</v>
      </c>
      <c r="Q230" s="366">
        <v>1</v>
      </c>
      <c r="R230" s="367"/>
      <c r="S230" s="367"/>
      <c r="T230" s="368">
        <v>1</v>
      </c>
      <c r="U230" s="369">
        <v>1</v>
      </c>
      <c r="V230" s="370">
        <v>49.5</v>
      </c>
      <c r="W230" s="371">
        <v>1515.06</v>
      </c>
      <c r="X230" s="372">
        <v>187747.19999999998</v>
      </c>
      <c r="Y230" s="373" t="s">
        <v>122</v>
      </c>
      <c r="Z230" s="374"/>
      <c r="AA230" s="375"/>
      <c r="AB230" s="364"/>
      <c r="AC230" s="135"/>
      <c r="AD230" s="376"/>
      <c r="AE230" s="377"/>
      <c r="AF230" s="378">
        <f t="shared" si="18"/>
        <v>49.5</v>
      </c>
      <c r="AG230" s="379">
        <f t="shared" si="19"/>
        <v>0</v>
      </c>
      <c r="AH230" s="380">
        <f t="shared" si="20"/>
        <v>0</v>
      </c>
      <c r="AI230" s="359"/>
      <c r="AJ230" s="381">
        <f t="shared" si="21"/>
        <v>0</v>
      </c>
      <c r="AK230" s="365"/>
      <c r="AL230" s="372">
        <f t="shared" si="22"/>
        <v>0</v>
      </c>
      <c r="AM230" s="382"/>
      <c r="AN230" s="383"/>
      <c r="AO230" s="382"/>
      <c r="AP230" s="383"/>
      <c r="AQ230" s="382"/>
      <c r="AR230" s="383"/>
      <c r="AS230" s="382"/>
      <c r="AT230" s="384"/>
      <c r="AU230" s="385">
        <f t="shared" si="23"/>
        <v>0</v>
      </c>
    </row>
    <row r="231" spans="2:47" ht="22.5" customHeight="1">
      <c r="B231" s="359">
        <v>120</v>
      </c>
      <c r="C231" s="360" t="s">
        <v>248</v>
      </c>
      <c r="D231" s="361"/>
      <c r="E231" s="362"/>
      <c r="F231" s="363"/>
      <c r="G231" s="340" t="s">
        <v>119</v>
      </c>
      <c r="H231" s="341">
        <v>1</v>
      </c>
      <c r="I231" s="364" t="s">
        <v>133</v>
      </c>
      <c r="J231" s="364">
        <v>0</v>
      </c>
      <c r="K231" s="364">
        <v>0</v>
      </c>
      <c r="L231" s="364" t="s">
        <v>121</v>
      </c>
      <c r="M231" s="364">
        <v>0</v>
      </c>
      <c r="N231" s="364">
        <v>0</v>
      </c>
      <c r="O231" s="365">
        <v>275</v>
      </c>
      <c r="P231" s="365">
        <v>1</v>
      </c>
      <c r="Q231" s="366">
        <v>1</v>
      </c>
      <c r="R231" s="367"/>
      <c r="S231" s="367"/>
      <c r="T231" s="368">
        <v>1</v>
      </c>
      <c r="U231" s="369">
        <v>1</v>
      </c>
      <c r="V231" s="370">
        <v>49.5</v>
      </c>
      <c r="W231" s="371">
        <v>1515.06</v>
      </c>
      <c r="X231" s="372">
        <v>187747.19999999998</v>
      </c>
      <c r="Y231" s="373" t="s">
        <v>122</v>
      </c>
      <c r="Z231" s="374"/>
      <c r="AA231" s="375"/>
      <c r="AB231" s="364"/>
      <c r="AC231" s="135"/>
      <c r="AD231" s="376"/>
      <c r="AE231" s="377"/>
      <c r="AF231" s="378">
        <f t="shared" si="18"/>
        <v>49.5</v>
      </c>
      <c r="AG231" s="379">
        <f t="shared" si="19"/>
        <v>0</v>
      </c>
      <c r="AH231" s="380">
        <f t="shared" si="20"/>
        <v>0</v>
      </c>
      <c r="AI231" s="359"/>
      <c r="AJ231" s="381">
        <f t="shared" si="21"/>
        <v>0</v>
      </c>
      <c r="AK231" s="365"/>
      <c r="AL231" s="372">
        <f t="shared" si="22"/>
        <v>0</v>
      </c>
      <c r="AM231" s="382"/>
      <c r="AN231" s="383"/>
      <c r="AO231" s="382"/>
      <c r="AP231" s="383"/>
      <c r="AQ231" s="382"/>
      <c r="AR231" s="383"/>
      <c r="AS231" s="382"/>
      <c r="AT231" s="384"/>
      <c r="AU231" s="385">
        <f t="shared" si="23"/>
        <v>0</v>
      </c>
    </row>
    <row r="232" spans="2:47" ht="22.5" customHeight="1">
      <c r="B232" s="359">
        <v>120</v>
      </c>
      <c r="C232" s="360" t="s">
        <v>248</v>
      </c>
      <c r="D232" s="361"/>
      <c r="E232" s="362"/>
      <c r="F232" s="363"/>
      <c r="G232" s="340" t="s">
        <v>119</v>
      </c>
      <c r="H232" s="341">
        <v>1</v>
      </c>
      <c r="I232" s="364" t="s">
        <v>133</v>
      </c>
      <c r="J232" s="364">
        <v>0</v>
      </c>
      <c r="K232" s="364">
        <v>0</v>
      </c>
      <c r="L232" s="364" t="s">
        <v>121</v>
      </c>
      <c r="M232" s="364">
        <v>0</v>
      </c>
      <c r="N232" s="364">
        <v>0</v>
      </c>
      <c r="O232" s="365">
        <v>275</v>
      </c>
      <c r="P232" s="365">
        <v>1</v>
      </c>
      <c r="Q232" s="366">
        <v>1</v>
      </c>
      <c r="R232" s="367"/>
      <c r="S232" s="367"/>
      <c r="T232" s="368">
        <v>1</v>
      </c>
      <c r="U232" s="369">
        <v>1</v>
      </c>
      <c r="V232" s="370">
        <v>49.5</v>
      </c>
      <c r="W232" s="371">
        <v>1515.06</v>
      </c>
      <c r="X232" s="372">
        <v>187747.19999999998</v>
      </c>
      <c r="Y232" s="373" t="s">
        <v>122</v>
      </c>
      <c r="Z232" s="374"/>
      <c r="AA232" s="375"/>
      <c r="AB232" s="364"/>
      <c r="AC232" s="135"/>
      <c r="AD232" s="376"/>
      <c r="AE232" s="377"/>
      <c r="AF232" s="378">
        <f t="shared" si="18"/>
        <v>49.5</v>
      </c>
      <c r="AG232" s="379">
        <f t="shared" si="19"/>
        <v>0</v>
      </c>
      <c r="AH232" s="380">
        <f t="shared" si="20"/>
        <v>0</v>
      </c>
      <c r="AI232" s="359"/>
      <c r="AJ232" s="381">
        <f t="shared" si="21"/>
        <v>0</v>
      </c>
      <c r="AK232" s="365"/>
      <c r="AL232" s="372">
        <f t="shared" si="22"/>
        <v>0</v>
      </c>
      <c r="AM232" s="382"/>
      <c r="AN232" s="383"/>
      <c r="AO232" s="382"/>
      <c r="AP232" s="383"/>
      <c r="AQ232" s="382"/>
      <c r="AR232" s="383"/>
      <c r="AS232" s="382"/>
      <c r="AT232" s="384"/>
      <c r="AU232" s="385">
        <f t="shared" si="23"/>
        <v>0</v>
      </c>
    </row>
    <row r="233" spans="2:47" ht="22.5" customHeight="1">
      <c r="B233" s="359">
        <v>120</v>
      </c>
      <c r="C233" s="360" t="s">
        <v>248</v>
      </c>
      <c r="D233" s="361"/>
      <c r="E233" s="362"/>
      <c r="F233" s="363"/>
      <c r="G233" s="340" t="s">
        <v>119</v>
      </c>
      <c r="H233" s="341">
        <v>1</v>
      </c>
      <c r="I233" s="364" t="s">
        <v>133</v>
      </c>
      <c r="J233" s="364">
        <v>0</v>
      </c>
      <c r="K233" s="364">
        <v>0</v>
      </c>
      <c r="L233" s="364" t="s">
        <v>121</v>
      </c>
      <c r="M233" s="364">
        <v>0</v>
      </c>
      <c r="N233" s="364">
        <v>0</v>
      </c>
      <c r="O233" s="365">
        <v>275</v>
      </c>
      <c r="P233" s="365">
        <v>1</v>
      </c>
      <c r="Q233" s="366">
        <v>1</v>
      </c>
      <c r="R233" s="367"/>
      <c r="S233" s="367"/>
      <c r="T233" s="368">
        <v>1</v>
      </c>
      <c r="U233" s="369">
        <v>1</v>
      </c>
      <c r="V233" s="370">
        <v>49.5</v>
      </c>
      <c r="W233" s="371">
        <v>1515.06</v>
      </c>
      <c r="X233" s="372">
        <v>187747.19999999998</v>
      </c>
      <c r="Y233" s="373" t="s">
        <v>122</v>
      </c>
      <c r="Z233" s="374"/>
      <c r="AA233" s="375"/>
      <c r="AB233" s="364"/>
      <c r="AC233" s="135"/>
      <c r="AD233" s="376"/>
      <c r="AE233" s="377"/>
      <c r="AF233" s="378">
        <f t="shared" si="18"/>
        <v>49.5</v>
      </c>
      <c r="AG233" s="379">
        <f t="shared" si="19"/>
        <v>0</v>
      </c>
      <c r="AH233" s="380">
        <f t="shared" si="20"/>
        <v>0</v>
      </c>
      <c r="AI233" s="359"/>
      <c r="AJ233" s="381">
        <f t="shared" si="21"/>
        <v>0</v>
      </c>
      <c r="AK233" s="365"/>
      <c r="AL233" s="372">
        <f t="shared" si="22"/>
        <v>0</v>
      </c>
      <c r="AM233" s="382"/>
      <c r="AN233" s="383"/>
      <c r="AO233" s="382"/>
      <c r="AP233" s="383"/>
      <c r="AQ233" s="382"/>
      <c r="AR233" s="383"/>
      <c r="AS233" s="382"/>
      <c r="AT233" s="384"/>
      <c r="AU233" s="385">
        <f t="shared" si="23"/>
        <v>0</v>
      </c>
    </row>
    <row r="234" spans="2:47" ht="22.5" customHeight="1">
      <c r="B234" s="359">
        <v>120</v>
      </c>
      <c r="C234" s="360" t="s">
        <v>248</v>
      </c>
      <c r="D234" s="361"/>
      <c r="E234" s="362"/>
      <c r="F234" s="363"/>
      <c r="G234" s="340" t="s">
        <v>119</v>
      </c>
      <c r="H234" s="341">
        <v>1</v>
      </c>
      <c r="I234" s="364" t="s">
        <v>133</v>
      </c>
      <c r="J234" s="364">
        <v>0</v>
      </c>
      <c r="K234" s="364">
        <v>0</v>
      </c>
      <c r="L234" s="364" t="s">
        <v>121</v>
      </c>
      <c r="M234" s="364">
        <v>0</v>
      </c>
      <c r="N234" s="364">
        <v>0</v>
      </c>
      <c r="O234" s="365">
        <v>275</v>
      </c>
      <c r="P234" s="365">
        <v>1</v>
      </c>
      <c r="Q234" s="366">
        <v>1</v>
      </c>
      <c r="R234" s="367"/>
      <c r="S234" s="367"/>
      <c r="T234" s="368">
        <v>1</v>
      </c>
      <c r="U234" s="369">
        <v>1</v>
      </c>
      <c r="V234" s="370">
        <v>49.5</v>
      </c>
      <c r="W234" s="371">
        <v>1515.06</v>
      </c>
      <c r="X234" s="372">
        <v>187747.19999999998</v>
      </c>
      <c r="Y234" s="373" t="s">
        <v>122</v>
      </c>
      <c r="Z234" s="374"/>
      <c r="AA234" s="375"/>
      <c r="AB234" s="364"/>
      <c r="AC234" s="135"/>
      <c r="AD234" s="376"/>
      <c r="AE234" s="377"/>
      <c r="AF234" s="378">
        <f t="shared" si="18"/>
        <v>49.5</v>
      </c>
      <c r="AG234" s="379">
        <f t="shared" si="19"/>
        <v>0</v>
      </c>
      <c r="AH234" s="380">
        <f t="shared" si="20"/>
        <v>0</v>
      </c>
      <c r="AI234" s="359"/>
      <c r="AJ234" s="381">
        <f t="shared" si="21"/>
        <v>0</v>
      </c>
      <c r="AK234" s="365"/>
      <c r="AL234" s="372">
        <f t="shared" si="22"/>
        <v>0</v>
      </c>
      <c r="AM234" s="382"/>
      <c r="AN234" s="383"/>
      <c r="AO234" s="382"/>
      <c r="AP234" s="383"/>
      <c r="AQ234" s="382"/>
      <c r="AR234" s="383"/>
      <c r="AS234" s="382"/>
      <c r="AT234" s="384"/>
      <c r="AU234" s="385">
        <f t="shared" si="23"/>
        <v>0</v>
      </c>
    </row>
    <row r="235" spans="2:47" ht="22.5" customHeight="1">
      <c r="B235" s="359">
        <v>120</v>
      </c>
      <c r="C235" s="360" t="s">
        <v>248</v>
      </c>
      <c r="D235" s="361"/>
      <c r="E235" s="362"/>
      <c r="F235" s="363"/>
      <c r="G235" s="340" t="s">
        <v>119</v>
      </c>
      <c r="H235" s="341">
        <v>1</v>
      </c>
      <c r="I235" s="364" t="s">
        <v>133</v>
      </c>
      <c r="J235" s="364">
        <v>0</v>
      </c>
      <c r="K235" s="364">
        <v>0</v>
      </c>
      <c r="L235" s="364" t="s">
        <v>121</v>
      </c>
      <c r="M235" s="364">
        <v>0</v>
      </c>
      <c r="N235" s="364">
        <v>0</v>
      </c>
      <c r="O235" s="365">
        <v>275</v>
      </c>
      <c r="P235" s="365">
        <v>1</v>
      </c>
      <c r="Q235" s="366">
        <v>1</v>
      </c>
      <c r="R235" s="367"/>
      <c r="S235" s="367"/>
      <c r="T235" s="368">
        <v>1</v>
      </c>
      <c r="U235" s="369">
        <v>1</v>
      </c>
      <c r="V235" s="370">
        <v>49.5</v>
      </c>
      <c r="W235" s="371">
        <v>1515.06</v>
      </c>
      <c r="X235" s="372">
        <v>187747.19999999998</v>
      </c>
      <c r="Y235" s="387" t="s">
        <v>122</v>
      </c>
      <c r="Z235" s="374"/>
      <c r="AA235" s="375"/>
      <c r="AB235" s="364"/>
      <c r="AC235" s="135"/>
      <c r="AD235" s="376"/>
      <c r="AE235" s="377"/>
      <c r="AF235" s="378">
        <f t="shared" si="18"/>
        <v>49.5</v>
      </c>
      <c r="AG235" s="379">
        <f t="shared" si="19"/>
        <v>0</v>
      </c>
      <c r="AH235" s="380">
        <f t="shared" si="20"/>
        <v>0</v>
      </c>
      <c r="AI235" s="359"/>
      <c r="AJ235" s="381">
        <f t="shared" si="21"/>
        <v>0</v>
      </c>
      <c r="AK235" s="365"/>
      <c r="AL235" s="372">
        <f t="shared" si="22"/>
        <v>0</v>
      </c>
      <c r="AM235" s="382"/>
      <c r="AN235" s="383"/>
      <c r="AO235" s="382"/>
      <c r="AP235" s="383"/>
      <c r="AQ235" s="382"/>
      <c r="AR235" s="383"/>
      <c r="AS235" s="382"/>
      <c r="AT235" s="384"/>
      <c r="AU235" s="385">
        <f t="shared" si="23"/>
        <v>0</v>
      </c>
    </row>
    <row r="236" spans="2:47" ht="22.5" customHeight="1">
      <c r="B236" s="359">
        <v>120</v>
      </c>
      <c r="C236" s="360" t="s">
        <v>248</v>
      </c>
      <c r="D236" s="361"/>
      <c r="E236" s="362"/>
      <c r="F236" s="363"/>
      <c r="G236" s="340" t="s">
        <v>119</v>
      </c>
      <c r="H236" s="341">
        <v>1</v>
      </c>
      <c r="I236" s="364" t="s">
        <v>133</v>
      </c>
      <c r="J236" s="364">
        <v>0</v>
      </c>
      <c r="K236" s="364">
        <v>0</v>
      </c>
      <c r="L236" s="364" t="s">
        <v>121</v>
      </c>
      <c r="M236" s="364">
        <v>0</v>
      </c>
      <c r="N236" s="364">
        <v>0</v>
      </c>
      <c r="O236" s="365">
        <v>275</v>
      </c>
      <c r="P236" s="365">
        <v>1</v>
      </c>
      <c r="Q236" s="366">
        <v>1</v>
      </c>
      <c r="R236" s="367"/>
      <c r="S236" s="367"/>
      <c r="T236" s="368">
        <v>1</v>
      </c>
      <c r="U236" s="369">
        <v>1</v>
      </c>
      <c r="V236" s="370">
        <v>49.5</v>
      </c>
      <c r="W236" s="371">
        <v>1515.06</v>
      </c>
      <c r="X236" s="372">
        <v>187747.19999999998</v>
      </c>
      <c r="Y236" s="373" t="s">
        <v>122</v>
      </c>
      <c r="Z236" s="374"/>
      <c r="AA236" s="375"/>
      <c r="AB236" s="364"/>
      <c r="AC236" s="135"/>
      <c r="AD236" s="376"/>
      <c r="AE236" s="377"/>
      <c r="AF236" s="378">
        <f t="shared" si="18"/>
        <v>49.5</v>
      </c>
      <c r="AG236" s="379">
        <f t="shared" si="19"/>
        <v>0</v>
      </c>
      <c r="AH236" s="380">
        <f t="shared" si="20"/>
        <v>0</v>
      </c>
      <c r="AI236" s="359"/>
      <c r="AJ236" s="381">
        <f t="shared" si="21"/>
        <v>0</v>
      </c>
      <c r="AK236" s="365"/>
      <c r="AL236" s="372">
        <f t="shared" si="22"/>
        <v>0</v>
      </c>
      <c r="AM236" s="382"/>
      <c r="AN236" s="383"/>
      <c r="AO236" s="382"/>
      <c r="AP236" s="383"/>
      <c r="AQ236" s="382"/>
      <c r="AR236" s="383"/>
      <c r="AS236" s="382"/>
      <c r="AT236" s="384"/>
      <c r="AU236" s="385">
        <f t="shared" si="23"/>
        <v>0</v>
      </c>
    </row>
    <row r="237" spans="2:47" ht="22.5" customHeight="1">
      <c r="B237" s="359">
        <v>120</v>
      </c>
      <c r="C237" s="360" t="s">
        <v>248</v>
      </c>
      <c r="D237" s="361"/>
      <c r="E237" s="362"/>
      <c r="F237" s="363"/>
      <c r="G237" s="340" t="s">
        <v>119</v>
      </c>
      <c r="H237" s="341">
        <v>1</v>
      </c>
      <c r="I237" s="364" t="s">
        <v>133</v>
      </c>
      <c r="J237" s="364">
        <v>0</v>
      </c>
      <c r="K237" s="364">
        <v>0</v>
      </c>
      <c r="L237" s="364" t="s">
        <v>128</v>
      </c>
      <c r="M237" s="364">
        <v>0</v>
      </c>
      <c r="N237" s="364">
        <v>0</v>
      </c>
      <c r="O237" s="365">
        <v>275</v>
      </c>
      <c r="P237" s="365">
        <v>1</v>
      </c>
      <c r="Q237" s="366">
        <v>1</v>
      </c>
      <c r="R237" s="367"/>
      <c r="S237" s="367"/>
      <c r="T237" s="368">
        <v>1</v>
      </c>
      <c r="U237" s="369">
        <v>1</v>
      </c>
      <c r="V237" s="370">
        <v>49.5</v>
      </c>
      <c r="W237" s="371">
        <v>1515.06</v>
      </c>
      <c r="X237" s="372">
        <v>187747.19999999998</v>
      </c>
      <c r="Y237" s="373" t="s">
        <v>122</v>
      </c>
      <c r="Z237" s="374"/>
      <c r="AA237" s="375"/>
      <c r="AB237" s="364"/>
      <c r="AC237" s="135"/>
      <c r="AD237" s="376"/>
      <c r="AE237" s="377"/>
      <c r="AF237" s="378">
        <f t="shared" si="18"/>
        <v>49.5</v>
      </c>
      <c r="AG237" s="379">
        <f t="shared" si="19"/>
        <v>0</v>
      </c>
      <c r="AH237" s="380">
        <f t="shared" si="20"/>
        <v>0</v>
      </c>
      <c r="AI237" s="359"/>
      <c r="AJ237" s="381">
        <f t="shared" si="21"/>
        <v>0</v>
      </c>
      <c r="AK237" s="365"/>
      <c r="AL237" s="372">
        <f t="shared" si="22"/>
        <v>0</v>
      </c>
      <c r="AM237" s="382"/>
      <c r="AN237" s="383"/>
      <c r="AO237" s="382"/>
      <c r="AP237" s="383"/>
      <c r="AQ237" s="382"/>
      <c r="AR237" s="383"/>
      <c r="AS237" s="382"/>
      <c r="AT237" s="384"/>
      <c r="AU237" s="385">
        <f t="shared" si="23"/>
        <v>0</v>
      </c>
    </row>
    <row r="238" spans="2:47" ht="22.5" customHeight="1">
      <c r="B238" s="359">
        <v>120</v>
      </c>
      <c r="C238" s="360" t="s">
        <v>248</v>
      </c>
      <c r="D238" s="361"/>
      <c r="E238" s="362"/>
      <c r="F238" s="363"/>
      <c r="G238" s="340" t="s">
        <v>119</v>
      </c>
      <c r="H238" s="341">
        <v>1</v>
      </c>
      <c r="I238" s="364" t="s">
        <v>133</v>
      </c>
      <c r="J238" s="364">
        <v>0</v>
      </c>
      <c r="K238" s="364">
        <v>0</v>
      </c>
      <c r="L238" s="364" t="s">
        <v>128</v>
      </c>
      <c r="M238" s="364">
        <v>0</v>
      </c>
      <c r="N238" s="364">
        <v>0</v>
      </c>
      <c r="O238" s="365">
        <v>275</v>
      </c>
      <c r="P238" s="365">
        <v>1</v>
      </c>
      <c r="Q238" s="366">
        <v>1</v>
      </c>
      <c r="R238" s="367"/>
      <c r="S238" s="367"/>
      <c r="T238" s="368">
        <v>1</v>
      </c>
      <c r="U238" s="369">
        <v>1</v>
      </c>
      <c r="V238" s="370">
        <v>49.5</v>
      </c>
      <c r="W238" s="371">
        <v>1515.06</v>
      </c>
      <c r="X238" s="372">
        <v>187747.19999999998</v>
      </c>
      <c r="Y238" s="373" t="s">
        <v>122</v>
      </c>
      <c r="Z238" s="374"/>
      <c r="AA238" s="375"/>
      <c r="AB238" s="364"/>
      <c r="AC238" s="135"/>
      <c r="AD238" s="376"/>
      <c r="AE238" s="377"/>
      <c r="AF238" s="378">
        <f t="shared" si="18"/>
        <v>49.5</v>
      </c>
      <c r="AG238" s="379">
        <f t="shared" si="19"/>
        <v>0</v>
      </c>
      <c r="AH238" s="380">
        <f t="shared" si="20"/>
        <v>0</v>
      </c>
      <c r="AI238" s="359"/>
      <c r="AJ238" s="381">
        <f t="shared" si="21"/>
        <v>0</v>
      </c>
      <c r="AK238" s="365"/>
      <c r="AL238" s="372">
        <f t="shared" si="22"/>
        <v>0</v>
      </c>
      <c r="AM238" s="382"/>
      <c r="AN238" s="383"/>
      <c r="AO238" s="382"/>
      <c r="AP238" s="383"/>
      <c r="AQ238" s="382"/>
      <c r="AR238" s="383"/>
      <c r="AS238" s="382"/>
      <c r="AT238" s="384"/>
      <c r="AU238" s="385">
        <f t="shared" si="23"/>
        <v>0</v>
      </c>
    </row>
    <row r="239" spans="2:47" ht="22.5" customHeight="1">
      <c r="B239" s="359">
        <v>120</v>
      </c>
      <c r="C239" s="360" t="s">
        <v>248</v>
      </c>
      <c r="D239" s="361"/>
      <c r="E239" s="362"/>
      <c r="F239" s="363"/>
      <c r="G239" s="340" t="s">
        <v>119</v>
      </c>
      <c r="H239" s="341">
        <v>1</v>
      </c>
      <c r="I239" s="364" t="s">
        <v>133</v>
      </c>
      <c r="J239" s="364">
        <v>0</v>
      </c>
      <c r="K239" s="364">
        <v>0</v>
      </c>
      <c r="L239" s="364" t="s">
        <v>128</v>
      </c>
      <c r="M239" s="364">
        <v>0</v>
      </c>
      <c r="N239" s="364">
        <v>0</v>
      </c>
      <c r="O239" s="365">
        <v>275</v>
      </c>
      <c r="P239" s="365">
        <v>1</v>
      </c>
      <c r="Q239" s="366">
        <v>1</v>
      </c>
      <c r="R239" s="367"/>
      <c r="S239" s="367"/>
      <c r="T239" s="368">
        <v>1</v>
      </c>
      <c r="U239" s="369">
        <v>1</v>
      </c>
      <c r="V239" s="370">
        <v>49.5</v>
      </c>
      <c r="W239" s="371">
        <v>1515.06</v>
      </c>
      <c r="X239" s="372">
        <v>187747.19999999998</v>
      </c>
      <c r="Y239" s="373" t="s">
        <v>122</v>
      </c>
      <c r="Z239" s="374"/>
      <c r="AA239" s="375"/>
      <c r="AB239" s="364"/>
      <c r="AC239" s="135"/>
      <c r="AD239" s="376"/>
      <c r="AE239" s="377"/>
      <c r="AF239" s="378">
        <f t="shared" si="18"/>
        <v>49.5</v>
      </c>
      <c r="AG239" s="379">
        <f t="shared" si="19"/>
        <v>0</v>
      </c>
      <c r="AH239" s="380">
        <f t="shared" si="20"/>
        <v>0</v>
      </c>
      <c r="AI239" s="359"/>
      <c r="AJ239" s="381">
        <f t="shared" si="21"/>
        <v>0</v>
      </c>
      <c r="AK239" s="365"/>
      <c r="AL239" s="372">
        <f t="shared" si="22"/>
        <v>0</v>
      </c>
      <c r="AM239" s="382"/>
      <c r="AN239" s="383"/>
      <c r="AO239" s="382"/>
      <c r="AP239" s="383"/>
      <c r="AQ239" s="382"/>
      <c r="AR239" s="383"/>
      <c r="AS239" s="382"/>
      <c r="AT239" s="384"/>
      <c r="AU239" s="385">
        <f t="shared" si="23"/>
        <v>0</v>
      </c>
    </row>
    <row r="240" spans="2:47" ht="22.5" customHeight="1">
      <c r="B240" s="359">
        <v>120</v>
      </c>
      <c r="C240" s="360" t="s">
        <v>248</v>
      </c>
      <c r="D240" s="361"/>
      <c r="E240" s="362"/>
      <c r="F240" s="363"/>
      <c r="G240" s="340" t="s">
        <v>119</v>
      </c>
      <c r="H240" s="341">
        <v>1</v>
      </c>
      <c r="I240" s="364" t="s">
        <v>133</v>
      </c>
      <c r="J240" s="364">
        <v>0</v>
      </c>
      <c r="K240" s="364">
        <v>0</v>
      </c>
      <c r="L240" s="364" t="s">
        <v>128</v>
      </c>
      <c r="M240" s="364">
        <v>0</v>
      </c>
      <c r="N240" s="364">
        <v>0</v>
      </c>
      <c r="O240" s="365">
        <v>275</v>
      </c>
      <c r="P240" s="365">
        <v>1</v>
      </c>
      <c r="Q240" s="366">
        <v>1</v>
      </c>
      <c r="R240" s="367"/>
      <c r="S240" s="367"/>
      <c r="T240" s="368">
        <v>1</v>
      </c>
      <c r="U240" s="369">
        <v>1</v>
      </c>
      <c r="V240" s="370">
        <v>49.5</v>
      </c>
      <c r="W240" s="371">
        <v>1515.06</v>
      </c>
      <c r="X240" s="372">
        <v>187747.19999999998</v>
      </c>
      <c r="Y240" s="373" t="s">
        <v>122</v>
      </c>
      <c r="Z240" s="374"/>
      <c r="AA240" s="375"/>
      <c r="AB240" s="364"/>
      <c r="AC240" s="135"/>
      <c r="AD240" s="376"/>
      <c r="AE240" s="377"/>
      <c r="AF240" s="378">
        <f t="shared" si="18"/>
        <v>49.5</v>
      </c>
      <c r="AG240" s="379">
        <f t="shared" si="19"/>
        <v>0</v>
      </c>
      <c r="AH240" s="380">
        <f t="shared" si="20"/>
        <v>0</v>
      </c>
      <c r="AI240" s="359"/>
      <c r="AJ240" s="381">
        <f t="shared" si="21"/>
        <v>0</v>
      </c>
      <c r="AK240" s="365"/>
      <c r="AL240" s="372">
        <f t="shared" si="22"/>
        <v>0</v>
      </c>
      <c r="AM240" s="382"/>
      <c r="AN240" s="383"/>
      <c r="AO240" s="382"/>
      <c r="AP240" s="383"/>
      <c r="AQ240" s="382"/>
      <c r="AR240" s="383"/>
      <c r="AS240" s="382"/>
      <c r="AT240" s="384"/>
      <c r="AU240" s="385">
        <f t="shared" si="23"/>
        <v>0</v>
      </c>
    </row>
    <row r="241" spans="2:47" ht="22.5" customHeight="1">
      <c r="B241" s="359">
        <v>120</v>
      </c>
      <c r="C241" s="360" t="s">
        <v>248</v>
      </c>
      <c r="D241" s="361"/>
      <c r="E241" s="362"/>
      <c r="F241" s="363"/>
      <c r="G241" s="340" t="s">
        <v>119</v>
      </c>
      <c r="H241" s="341">
        <v>1</v>
      </c>
      <c r="I241" s="364" t="s">
        <v>133</v>
      </c>
      <c r="J241" s="364">
        <v>0</v>
      </c>
      <c r="K241" s="364">
        <v>0</v>
      </c>
      <c r="L241" s="364" t="s">
        <v>144</v>
      </c>
      <c r="M241" s="364">
        <v>0</v>
      </c>
      <c r="N241" s="364">
        <v>0</v>
      </c>
      <c r="O241" s="365">
        <v>275</v>
      </c>
      <c r="P241" s="365">
        <v>1</v>
      </c>
      <c r="Q241" s="366">
        <v>1</v>
      </c>
      <c r="R241" s="367"/>
      <c r="S241" s="367"/>
      <c r="T241" s="368">
        <v>1</v>
      </c>
      <c r="U241" s="369">
        <v>1</v>
      </c>
      <c r="V241" s="370">
        <v>49.5</v>
      </c>
      <c r="W241" s="371">
        <v>1515.06</v>
      </c>
      <c r="X241" s="372">
        <v>187747.19999999998</v>
      </c>
      <c r="Y241" s="373" t="s">
        <v>122</v>
      </c>
      <c r="Z241" s="374"/>
      <c r="AA241" s="375"/>
      <c r="AB241" s="364"/>
      <c r="AC241" s="135"/>
      <c r="AD241" s="376"/>
      <c r="AE241" s="377"/>
      <c r="AF241" s="378">
        <f t="shared" si="18"/>
        <v>49.5</v>
      </c>
      <c r="AG241" s="379">
        <f t="shared" si="19"/>
        <v>0</v>
      </c>
      <c r="AH241" s="380">
        <f t="shared" si="20"/>
        <v>0</v>
      </c>
      <c r="AI241" s="359"/>
      <c r="AJ241" s="381">
        <f t="shared" si="21"/>
        <v>0</v>
      </c>
      <c r="AK241" s="365"/>
      <c r="AL241" s="372">
        <f t="shared" si="22"/>
        <v>0</v>
      </c>
      <c r="AM241" s="382"/>
      <c r="AN241" s="383"/>
      <c r="AO241" s="382"/>
      <c r="AP241" s="383"/>
      <c r="AQ241" s="382"/>
      <c r="AR241" s="383"/>
      <c r="AS241" s="382"/>
      <c r="AT241" s="384"/>
      <c r="AU241" s="385">
        <f t="shared" si="23"/>
        <v>0</v>
      </c>
    </row>
    <row r="242" spans="2:47" ht="22.5" customHeight="1">
      <c r="B242" s="359">
        <v>120</v>
      </c>
      <c r="C242" s="360" t="s">
        <v>248</v>
      </c>
      <c r="D242" s="361"/>
      <c r="E242" s="362"/>
      <c r="F242" s="363"/>
      <c r="G242" s="340" t="s">
        <v>119</v>
      </c>
      <c r="H242" s="341">
        <v>1</v>
      </c>
      <c r="I242" s="364" t="s">
        <v>133</v>
      </c>
      <c r="J242" s="364">
        <v>0</v>
      </c>
      <c r="K242" s="364">
        <v>0</v>
      </c>
      <c r="L242" s="364" t="s">
        <v>144</v>
      </c>
      <c r="M242" s="364">
        <v>0</v>
      </c>
      <c r="N242" s="364">
        <v>0</v>
      </c>
      <c r="O242" s="365">
        <v>275</v>
      </c>
      <c r="P242" s="365">
        <v>1</v>
      </c>
      <c r="Q242" s="366">
        <v>1</v>
      </c>
      <c r="R242" s="367"/>
      <c r="S242" s="367"/>
      <c r="T242" s="368">
        <v>1</v>
      </c>
      <c r="U242" s="369">
        <v>1</v>
      </c>
      <c r="V242" s="370">
        <v>49.5</v>
      </c>
      <c r="W242" s="371">
        <v>1515.06</v>
      </c>
      <c r="X242" s="372">
        <v>187747.19999999998</v>
      </c>
      <c r="Y242" s="373" t="s">
        <v>122</v>
      </c>
      <c r="Z242" s="374"/>
      <c r="AA242" s="375"/>
      <c r="AB242" s="364"/>
      <c r="AC242" s="135"/>
      <c r="AD242" s="376"/>
      <c r="AE242" s="377"/>
      <c r="AF242" s="378">
        <f t="shared" si="18"/>
        <v>49.5</v>
      </c>
      <c r="AG242" s="379">
        <f t="shared" si="19"/>
        <v>0</v>
      </c>
      <c r="AH242" s="380">
        <f t="shared" si="20"/>
        <v>0</v>
      </c>
      <c r="AI242" s="359"/>
      <c r="AJ242" s="381">
        <f t="shared" si="21"/>
        <v>0</v>
      </c>
      <c r="AK242" s="365"/>
      <c r="AL242" s="372">
        <f t="shared" si="22"/>
        <v>0</v>
      </c>
      <c r="AM242" s="382"/>
      <c r="AN242" s="383"/>
      <c r="AO242" s="382"/>
      <c r="AP242" s="383"/>
      <c r="AQ242" s="382"/>
      <c r="AR242" s="383"/>
      <c r="AS242" s="382"/>
      <c r="AT242" s="384"/>
      <c r="AU242" s="385">
        <f t="shared" si="23"/>
        <v>0</v>
      </c>
    </row>
    <row r="243" spans="2:47" ht="22.5" customHeight="1">
      <c r="B243" s="359">
        <v>120</v>
      </c>
      <c r="C243" s="360" t="s">
        <v>248</v>
      </c>
      <c r="D243" s="361"/>
      <c r="E243" s="362"/>
      <c r="F243" s="363"/>
      <c r="G243" s="340" t="s">
        <v>119</v>
      </c>
      <c r="H243" s="341">
        <v>1</v>
      </c>
      <c r="I243" s="364" t="s">
        <v>133</v>
      </c>
      <c r="J243" s="364">
        <v>0</v>
      </c>
      <c r="K243" s="364">
        <v>0</v>
      </c>
      <c r="L243" s="364" t="s">
        <v>128</v>
      </c>
      <c r="M243" s="364">
        <v>0</v>
      </c>
      <c r="N243" s="364">
        <v>0</v>
      </c>
      <c r="O243" s="365">
        <v>275</v>
      </c>
      <c r="P243" s="365">
        <v>1</v>
      </c>
      <c r="Q243" s="366">
        <v>1</v>
      </c>
      <c r="R243" s="367"/>
      <c r="S243" s="367"/>
      <c r="T243" s="368">
        <v>1</v>
      </c>
      <c r="U243" s="369">
        <v>1</v>
      </c>
      <c r="V243" s="370">
        <v>49.5</v>
      </c>
      <c r="W243" s="371">
        <v>1515.06</v>
      </c>
      <c r="X243" s="372">
        <v>187747.19999999998</v>
      </c>
      <c r="Y243" s="373" t="s">
        <v>122</v>
      </c>
      <c r="Z243" s="374"/>
      <c r="AA243" s="375"/>
      <c r="AB243" s="364"/>
      <c r="AC243" s="135"/>
      <c r="AD243" s="376"/>
      <c r="AE243" s="377"/>
      <c r="AF243" s="378">
        <f t="shared" si="18"/>
        <v>49.5</v>
      </c>
      <c r="AG243" s="379">
        <f t="shared" si="19"/>
        <v>0</v>
      </c>
      <c r="AH243" s="380">
        <f t="shared" si="20"/>
        <v>0</v>
      </c>
      <c r="AI243" s="359"/>
      <c r="AJ243" s="381">
        <f t="shared" si="21"/>
        <v>0</v>
      </c>
      <c r="AK243" s="365"/>
      <c r="AL243" s="372">
        <f t="shared" si="22"/>
        <v>0</v>
      </c>
      <c r="AM243" s="382"/>
      <c r="AN243" s="383"/>
      <c r="AO243" s="382"/>
      <c r="AP243" s="383"/>
      <c r="AQ243" s="382"/>
      <c r="AR243" s="383"/>
      <c r="AS243" s="382"/>
      <c r="AT243" s="384"/>
      <c r="AU243" s="385">
        <f t="shared" si="23"/>
        <v>0</v>
      </c>
    </row>
    <row r="244" spans="2:47" ht="22.5" customHeight="1">
      <c r="B244" s="359">
        <v>120</v>
      </c>
      <c r="C244" s="360" t="s">
        <v>248</v>
      </c>
      <c r="D244" s="361"/>
      <c r="E244" s="362"/>
      <c r="F244" s="363"/>
      <c r="G244" s="340" t="s">
        <v>119</v>
      </c>
      <c r="H244" s="341">
        <v>1</v>
      </c>
      <c r="I244" s="364" t="s">
        <v>133</v>
      </c>
      <c r="J244" s="364">
        <v>0</v>
      </c>
      <c r="K244" s="364">
        <v>0</v>
      </c>
      <c r="L244" s="364" t="s">
        <v>128</v>
      </c>
      <c r="M244" s="364">
        <v>0</v>
      </c>
      <c r="N244" s="364">
        <v>0</v>
      </c>
      <c r="O244" s="365">
        <v>275</v>
      </c>
      <c r="P244" s="365">
        <v>1</v>
      </c>
      <c r="Q244" s="366">
        <v>1</v>
      </c>
      <c r="R244" s="367"/>
      <c r="S244" s="367"/>
      <c r="T244" s="368">
        <v>1</v>
      </c>
      <c r="U244" s="369">
        <v>1</v>
      </c>
      <c r="V244" s="370">
        <v>49.5</v>
      </c>
      <c r="W244" s="371">
        <v>1515.06</v>
      </c>
      <c r="X244" s="372">
        <v>187747.19999999998</v>
      </c>
      <c r="Y244" s="373" t="s">
        <v>122</v>
      </c>
      <c r="Z244" s="374"/>
      <c r="AA244" s="375"/>
      <c r="AB244" s="364"/>
      <c r="AC244" s="135"/>
      <c r="AD244" s="376"/>
      <c r="AE244" s="377"/>
      <c r="AF244" s="378">
        <f t="shared" si="18"/>
        <v>49.5</v>
      </c>
      <c r="AG244" s="379">
        <f t="shared" si="19"/>
        <v>0</v>
      </c>
      <c r="AH244" s="380">
        <f t="shared" si="20"/>
        <v>0</v>
      </c>
      <c r="AI244" s="359"/>
      <c r="AJ244" s="381">
        <f t="shared" si="21"/>
        <v>0</v>
      </c>
      <c r="AK244" s="365"/>
      <c r="AL244" s="372">
        <f t="shared" si="22"/>
        <v>0</v>
      </c>
      <c r="AM244" s="382"/>
      <c r="AN244" s="383"/>
      <c r="AO244" s="382"/>
      <c r="AP244" s="383"/>
      <c r="AQ244" s="382"/>
      <c r="AR244" s="383"/>
      <c r="AS244" s="382"/>
      <c r="AT244" s="384"/>
      <c r="AU244" s="385">
        <f t="shared" si="23"/>
        <v>0</v>
      </c>
    </row>
    <row r="245" spans="2:47" ht="22.5" customHeight="1">
      <c r="B245" s="359">
        <v>120</v>
      </c>
      <c r="C245" s="360" t="s">
        <v>248</v>
      </c>
      <c r="D245" s="361"/>
      <c r="E245" s="362"/>
      <c r="F245" s="363"/>
      <c r="G245" s="340" t="s">
        <v>119</v>
      </c>
      <c r="H245" s="341">
        <v>1</v>
      </c>
      <c r="I245" s="364" t="s">
        <v>133</v>
      </c>
      <c r="J245" s="364">
        <v>0</v>
      </c>
      <c r="K245" s="364">
        <v>0</v>
      </c>
      <c r="L245" s="364" t="s">
        <v>144</v>
      </c>
      <c r="M245" s="364">
        <v>0</v>
      </c>
      <c r="N245" s="364">
        <v>0</v>
      </c>
      <c r="O245" s="365">
        <v>275</v>
      </c>
      <c r="P245" s="365">
        <v>1</v>
      </c>
      <c r="Q245" s="366">
        <v>1</v>
      </c>
      <c r="R245" s="367"/>
      <c r="S245" s="367"/>
      <c r="T245" s="368">
        <v>1</v>
      </c>
      <c r="U245" s="369">
        <v>1</v>
      </c>
      <c r="V245" s="370">
        <v>49.5</v>
      </c>
      <c r="W245" s="371">
        <v>1515.06</v>
      </c>
      <c r="X245" s="372">
        <v>187747.19999999998</v>
      </c>
      <c r="Y245" s="373" t="s">
        <v>122</v>
      </c>
      <c r="Z245" s="374"/>
      <c r="AA245" s="375"/>
      <c r="AB245" s="364"/>
      <c r="AC245" s="135"/>
      <c r="AD245" s="376"/>
      <c r="AE245" s="377"/>
      <c r="AF245" s="378">
        <f t="shared" si="18"/>
        <v>49.5</v>
      </c>
      <c r="AG245" s="379">
        <f t="shared" si="19"/>
        <v>0</v>
      </c>
      <c r="AH245" s="380">
        <f t="shared" si="20"/>
        <v>0</v>
      </c>
      <c r="AI245" s="359"/>
      <c r="AJ245" s="381">
        <f t="shared" si="21"/>
        <v>0</v>
      </c>
      <c r="AK245" s="365"/>
      <c r="AL245" s="372">
        <f t="shared" si="22"/>
        <v>0</v>
      </c>
      <c r="AM245" s="382"/>
      <c r="AN245" s="383"/>
      <c r="AO245" s="382"/>
      <c r="AP245" s="383"/>
      <c r="AQ245" s="382"/>
      <c r="AR245" s="383"/>
      <c r="AS245" s="382"/>
      <c r="AT245" s="384"/>
      <c r="AU245" s="385">
        <f t="shared" si="23"/>
        <v>0</v>
      </c>
    </row>
    <row r="246" spans="2:47" ht="22.5" customHeight="1">
      <c r="B246" s="359">
        <v>120</v>
      </c>
      <c r="C246" s="360" t="s">
        <v>248</v>
      </c>
      <c r="D246" s="361"/>
      <c r="E246" s="362"/>
      <c r="F246" s="363"/>
      <c r="G246" s="340" t="s">
        <v>119</v>
      </c>
      <c r="H246" s="341">
        <v>1</v>
      </c>
      <c r="I246" s="364" t="s">
        <v>133</v>
      </c>
      <c r="J246" s="364">
        <v>0</v>
      </c>
      <c r="K246" s="364">
        <v>0</v>
      </c>
      <c r="L246" s="364" t="s">
        <v>144</v>
      </c>
      <c r="M246" s="364">
        <v>0</v>
      </c>
      <c r="N246" s="364">
        <v>0</v>
      </c>
      <c r="O246" s="365">
        <v>275</v>
      </c>
      <c r="P246" s="365">
        <v>1</v>
      </c>
      <c r="Q246" s="366">
        <v>1</v>
      </c>
      <c r="R246" s="367"/>
      <c r="S246" s="367"/>
      <c r="T246" s="368">
        <v>1</v>
      </c>
      <c r="U246" s="369">
        <v>1</v>
      </c>
      <c r="V246" s="370">
        <v>49.5</v>
      </c>
      <c r="W246" s="371">
        <v>1515.06</v>
      </c>
      <c r="X246" s="372">
        <v>187747.19999999998</v>
      </c>
      <c r="Y246" s="373" t="s">
        <v>122</v>
      </c>
      <c r="Z246" s="374"/>
      <c r="AA246" s="375"/>
      <c r="AB246" s="364"/>
      <c r="AC246" s="135"/>
      <c r="AD246" s="376"/>
      <c r="AE246" s="377"/>
      <c r="AF246" s="378">
        <f t="shared" si="18"/>
        <v>49.5</v>
      </c>
      <c r="AG246" s="379">
        <f t="shared" si="19"/>
        <v>0</v>
      </c>
      <c r="AH246" s="380">
        <f t="shared" si="20"/>
        <v>0</v>
      </c>
      <c r="AI246" s="359"/>
      <c r="AJ246" s="381">
        <f t="shared" si="21"/>
        <v>0</v>
      </c>
      <c r="AK246" s="365"/>
      <c r="AL246" s="372">
        <f t="shared" si="22"/>
        <v>0</v>
      </c>
      <c r="AM246" s="382"/>
      <c r="AN246" s="383"/>
      <c r="AO246" s="382"/>
      <c r="AP246" s="383"/>
      <c r="AQ246" s="382"/>
      <c r="AR246" s="383"/>
      <c r="AS246" s="382"/>
      <c r="AT246" s="384"/>
      <c r="AU246" s="385">
        <f t="shared" si="23"/>
        <v>0</v>
      </c>
    </row>
    <row r="247" spans="2:47" ht="22.5" customHeight="1">
      <c r="B247" s="359">
        <v>120</v>
      </c>
      <c r="C247" s="360" t="s">
        <v>248</v>
      </c>
      <c r="D247" s="361"/>
      <c r="E247" s="362"/>
      <c r="F247" s="363"/>
      <c r="G247" s="340" t="s">
        <v>119</v>
      </c>
      <c r="H247" s="341">
        <v>1</v>
      </c>
      <c r="I247" s="364" t="s">
        <v>133</v>
      </c>
      <c r="J247" s="364">
        <v>0</v>
      </c>
      <c r="K247" s="364">
        <v>0</v>
      </c>
      <c r="L247" s="364" t="s">
        <v>128</v>
      </c>
      <c r="M247" s="364">
        <v>0</v>
      </c>
      <c r="N247" s="364">
        <v>0</v>
      </c>
      <c r="O247" s="365">
        <v>275</v>
      </c>
      <c r="P247" s="365">
        <v>1</v>
      </c>
      <c r="Q247" s="366">
        <v>1</v>
      </c>
      <c r="R247" s="367"/>
      <c r="S247" s="367"/>
      <c r="T247" s="368">
        <v>1</v>
      </c>
      <c r="U247" s="369">
        <v>1</v>
      </c>
      <c r="V247" s="370">
        <v>49.5</v>
      </c>
      <c r="W247" s="371">
        <v>1515.06</v>
      </c>
      <c r="X247" s="372">
        <v>187747.19999999998</v>
      </c>
      <c r="Y247" s="373" t="s">
        <v>122</v>
      </c>
      <c r="Z247" s="374"/>
      <c r="AA247" s="375"/>
      <c r="AB247" s="364"/>
      <c r="AC247" s="135"/>
      <c r="AD247" s="376"/>
      <c r="AE247" s="377"/>
      <c r="AF247" s="378">
        <f t="shared" si="18"/>
        <v>49.5</v>
      </c>
      <c r="AG247" s="379">
        <f t="shared" si="19"/>
        <v>0</v>
      </c>
      <c r="AH247" s="380">
        <f t="shared" si="20"/>
        <v>0</v>
      </c>
      <c r="AI247" s="359"/>
      <c r="AJ247" s="381">
        <f t="shared" si="21"/>
        <v>0</v>
      </c>
      <c r="AK247" s="365"/>
      <c r="AL247" s="372">
        <f t="shared" si="22"/>
        <v>0</v>
      </c>
      <c r="AM247" s="382"/>
      <c r="AN247" s="383"/>
      <c r="AO247" s="382"/>
      <c r="AP247" s="383"/>
      <c r="AQ247" s="382"/>
      <c r="AR247" s="383"/>
      <c r="AS247" s="382"/>
      <c r="AT247" s="384"/>
      <c r="AU247" s="385">
        <f t="shared" si="23"/>
        <v>0</v>
      </c>
    </row>
    <row r="248" spans="2:47" ht="22.5" customHeight="1">
      <c r="B248" s="359">
        <v>120</v>
      </c>
      <c r="C248" s="360" t="s">
        <v>248</v>
      </c>
      <c r="D248" s="361"/>
      <c r="E248" s="362"/>
      <c r="F248" s="363"/>
      <c r="G248" s="340" t="s">
        <v>119</v>
      </c>
      <c r="H248" s="341">
        <v>1</v>
      </c>
      <c r="I248" s="364" t="s">
        <v>133</v>
      </c>
      <c r="J248" s="364">
        <v>0</v>
      </c>
      <c r="K248" s="364">
        <v>0</v>
      </c>
      <c r="L248" s="364" t="s">
        <v>128</v>
      </c>
      <c r="M248" s="364">
        <v>0</v>
      </c>
      <c r="N248" s="364">
        <v>0</v>
      </c>
      <c r="O248" s="365">
        <v>275</v>
      </c>
      <c r="P248" s="365">
        <v>1</v>
      </c>
      <c r="Q248" s="366">
        <v>1</v>
      </c>
      <c r="R248" s="367"/>
      <c r="S248" s="367"/>
      <c r="T248" s="368">
        <v>1</v>
      </c>
      <c r="U248" s="369">
        <v>1</v>
      </c>
      <c r="V248" s="370">
        <v>49.5</v>
      </c>
      <c r="W248" s="371">
        <v>1515.06</v>
      </c>
      <c r="X248" s="372">
        <v>187747.19999999998</v>
      </c>
      <c r="Y248" s="387" t="s">
        <v>122</v>
      </c>
      <c r="Z248" s="374"/>
      <c r="AA248" s="375"/>
      <c r="AB248" s="364"/>
      <c r="AC248" s="135"/>
      <c r="AD248" s="376"/>
      <c r="AE248" s="377"/>
      <c r="AF248" s="378">
        <f t="shared" si="18"/>
        <v>49.5</v>
      </c>
      <c r="AG248" s="379">
        <f t="shared" si="19"/>
        <v>0</v>
      </c>
      <c r="AH248" s="380">
        <f t="shared" si="20"/>
        <v>0</v>
      </c>
      <c r="AI248" s="359"/>
      <c r="AJ248" s="381">
        <f t="shared" si="21"/>
        <v>0</v>
      </c>
      <c r="AK248" s="365"/>
      <c r="AL248" s="372">
        <f t="shared" si="22"/>
        <v>0</v>
      </c>
      <c r="AM248" s="382"/>
      <c r="AN248" s="383"/>
      <c r="AO248" s="382"/>
      <c r="AP248" s="383"/>
      <c r="AQ248" s="382"/>
      <c r="AR248" s="383"/>
      <c r="AS248" s="382"/>
      <c r="AT248" s="384"/>
      <c r="AU248" s="385">
        <f t="shared" si="23"/>
        <v>0</v>
      </c>
    </row>
    <row r="249" spans="2:47" ht="22.5" customHeight="1">
      <c r="B249" s="359">
        <v>120</v>
      </c>
      <c r="C249" s="360" t="s">
        <v>248</v>
      </c>
      <c r="D249" s="361"/>
      <c r="E249" s="362"/>
      <c r="F249" s="363"/>
      <c r="G249" s="340" t="s">
        <v>119</v>
      </c>
      <c r="H249" s="341">
        <v>1</v>
      </c>
      <c r="I249" s="364" t="s">
        <v>133</v>
      </c>
      <c r="J249" s="364">
        <v>0</v>
      </c>
      <c r="K249" s="364">
        <v>0</v>
      </c>
      <c r="L249" s="364" t="s">
        <v>144</v>
      </c>
      <c r="M249" s="364">
        <v>0</v>
      </c>
      <c r="N249" s="364">
        <v>0</v>
      </c>
      <c r="O249" s="365">
        <v>275</v>
      </c>
      <c r="P249" s="365">
        <v>1</v>
      </c>
      <c r="Q249" s="366">
        <v>1</v>
      </c>
      <c r="R249" s="367"/>
      <c r="S249" s="367"/>
      <c r="T249" s="368">
        <v>1</v>
      </c>
      <c r="U249" s="369">
        <v>1</v>
      </c>
      <c r="V249" s="370">
        <v>49.5</v>
      </c>
      <c r="W249" s="371">
        <v>1515.06</v>
      </c>
      <c r="X249" s="372">
        <v>187747.19999999998</v>
      </c>
      <c r="Y249" s="373" t="s">
        <v>122</v>
      </c>
      <c r="Z249" s="374"/>
      <c r="AA249" s="375"/>
      <c r="AB249" s="364"/>
      <c r="AC249" s="135"/>
      <c r="AD249" s="376"/>
      <c r="AE249" s="377"/>
      <c r="AF249" s="378">
        <f t="shared" si="18"/>
        <v>49.5</v>
      </c>
      <c r="AG249" s="379">
        <f t="shared" si="19"/>
        <v>0</v>
      </c>
      <c r="AH249" s="380">
        <f t="shared" si="20"/>
        <v>0</v>
      </c>
      <c r="AI249" s="359"/>
      <c r="AJ249" s="381">
        <f t="shared" si="21"/>
        <v>0</v>
      </c>
      <c r="AK249" s="365"/>
      <c r="AL249" s="372">
        <f t="shared" si="22"/>
        <v>0</v>
      </c>
      <c r="AM249" s="382"/>
      <c r="AN249" s="383"/>
      <c r="AO249" s="382"/>
      <c r="AP249" s="383"/>
      <c r="AQ249" s="382"/>
      <c r="AR249" s="383"/>
      <c r="AS249" s="382"/>
      <c r="AT249" s="384"/>
      <c r="AU249" s="385">
        <f t="shared" si="23"/>
        <v>0</v>
      </c>
    </row>
    <row r="250" spans="2:47" ht="22.5" customHeight="1">
      <c r="B250" s="359">
        <v>120</v>
      </c>
      <c r="C250" s="360" t="s">
        <v>248</v>
      </c>
      <c r="D250" s="361"/>
      <c r="E250" s="362"/>
      <c r="F250" s="363"/>
      <c r="G250" s="340" t="s">
        <v>119</v>
      </c>
      <c r="H250" s="341">
        <v>1</v>
      </c>
      <c r="I250" s="364" t="s">
        <v>133</v>
      </c>
      <c r="J250" s="364">
        <v>0</v>
      </c>
      <c r="K250" s="364">
        <v>0</v>
      </c>
      <c r="L250" s="364" t="s">
        <v>144</v>
      </c>
      <c r="M250" s="364">
        <v>0</v>
      </c>
      <c r="N250" s="364">
        <v>0</v>
      </c>
      <c r="O250" s="365">
        <v>275</v>
      </c>
      <c r="P250" s="365">
        <v>1</v>
      </c>
      <c r="Q250" s="366">
        <v>1</v>
      </c>
      <c r="R250" s="367"/>
      <c r="S250" s="367"/>
      <c r="T250" s="368">
        <v>1</v>
      </c>
      <c r="U250" s="369">
        <v>1</v>
      </c>
      <c r="V250" s="370">
        <v>49.5</v>
      </c>
      <c r="W250" s="371">
        <v>1515.06</v>
      </c>
      <c r="X250" s="372">
        <v>187747.19999999998</v>
      </c>
      <c r="Y250" s="373" t="s">
        <v>122</v>
      </c>
      <c r="Z250" s="374"/>
      <c r="AA250" s="375"/>
      <c r="AB250" s="364"/>
      <c r="AC250" s="135"/>
      <c r="AD250" s="376"/>
      <c r="AE250" s="377"/>
      <c r="AF250" s="378">
        <f t="shared" si="18"/>
        <v>49.5</v>
      </c>
      <c r="AG250" s="379">
        <f t="shared" si="19"/>
        <v>0</v>
      </c>
      <c r="AH250" s="380">
        <f t="shared" si="20"/>
        <v>0</v>
      </c>
      <c r="AI250" s="359"/>
      <c r="AJ250" s="381">
        <f t="shared" si="21"/>
        <v>0</v>
      </c>
      <c r="AK250" s="365"/>
      <c r="AL250" s="372">
        <f t="shared" si="22"/>
        <v>0</v>
      </c>
      <c r="AM250" s="382"/>
      <c r="AN250" s="383"/>
      <c r="AO250" s="382"/>
      <c r="AP250" s="383"/>
      <c r="AQ250" s="382"/>
      <c r="AR250" s="383"/>
      <c r="AS250" s="382"/>
      <c r="AT250" s="384"/>
      <c r="AU250" s="385">
        <f t="shared" si="23"/>
        <v>0</v>
      </c>
    </row>
    <row r="251" spans="2:47" ht="22.5" customHeight="1">
      <c r="B251" s="359">
        <v>120</v>
      </c>
      <c r="C251" s="360" t="s">
        <v>248</v>
      </c>
      <c r="D251" s="361"/>
      <c r="E251" s="362"/>
      <c r="F251" s="363"/>
      <c r="G251" s="340" t="s">
        <v>119</v>
      </c>
      <c r="H251" s="341">
        <v>1</v>
      </c>
      <c r="I251" s="364" t="s">
        <v>133</v>
      </c>
      <c r="J251" s="364">
        <v>0</v>
      </c>
      <c r="K251" s="364">
        <v>0</v>
      </c>
      <c r="L251" s="364" t="s">
        <v>128</v>
      </c>
      <c r="M251" s="364">
        <v>0</v>
      </c>
      <c r="N251" s="364">
        <v>0</v>
      </c>
      <c r="O251" s="365">
        <v>275</v>
      </c>
      <c r="P251" s="365">
        <v>1</v>
      </c>
      <c r="Q251" s="366">
        <v>1</v>
      </c>
      <c r="R251" s="367"/>
      <c r="S251" s="367"/>
      <c r="T251" s="368">
        <v>1</v>
      </c>
      <c r="U251" s="369">
        <v>1</v>
      </c>
      <c r="V251" s="370">
        <v>49.5</v>
      </c>
      <c r="W251" s="371">
        <v>1515.06</v>
      </c>
      <c r="X251" s="372">
        <v>187747.19999999998</v>
      </c>
      <c r="Y251" s="373" t="s">
        <v>122</v>
      </c>
      <c r="Z251" s="374"/>
      <c r="AA251" s="375"/>
      <c r="AB251" s="364"/>
      <c r="AC251" s="135"/>
      <c r="AD251" s="376"/>
      <c r="AE251" s="377"/>
      <c r="AF251" s="378">
        <f t="shared" si="18"/>
        <v>49.5</v>
      </c>
      <c r="AG251" s="379">
        <f t="shared" si="19"/>
        <v>0</v>
      </c>
      <c r="AH251" s="380">
        <f t="shared" si="20"/>
        <v>0</v>
      </c>
      <c r="AI251" s="359"/>
      <c r="AJ251" s="381">
        <f t="shared" si="21"/>
        <v>0</v>
      </c>
      <c r="AK251" s="365"/>
      <c r="AL251" s="372">
        <f t="shared" si="22"/>
        <v>0</v>
      </c>
      <c r="AM251" s="382"/>
      <c r="AN251" s="383"/>
      <c r="AO251" s="382"/>
      <c r="AP251" s="383"/>
      <c r="AQ251" s="382"/>
      <c r="AR251" s="383"/>
      <c r="AS251" s="382"/>
      <c r="AT251" s="384"/>
      <c r="AU251" s="385">
        <f t="shared" si="23"/>
        <v>0</v>
      </c>
    </row>
    <row r="252" spans="2:47" ht="22.5" customHeight="1">
      <c r="B252" s="359">
        <v>120</v>
      </c>
      <c r="C252" s="360" t="s">
        <v>248</v>
      </c>
      <c r="D252" s="361"/>
      <c r="E252" s="362"/>
      <c r="F252" s="363"/>
      <c r="G252" s="340" t="s">
        <v>119</v>
      </c>
      <c r="H252" s="341">
        <v>1</v>
      </c>
      <c r="I252" s="364" t="s">
        <v>133</v>
      </c>
      <c r="J252" s="364">
        <v>0</v>
      </c>
      <c r="K252" s="364">
        <v>0</v>
      </c>
      <c r="L252" s="364" t="s">
        <v>144</v>
      </c>
      <c r="M252" s="364">
        <v>0</v>
      </c>
      <c r="N252" s="364">
        <v>0</v>
      </c>
      <c r="O252" s="365">
        <v>275</v>
      </c>
      <c r="P252" s="365">
        <v>1</v>
      </c>
      <c r="Q252" s="366">
        <v>1</v>
      </c>
      <c r="R252" s="367"/>
      <c r="S252" s="367"/>
      <c r="T252" s="368">
        <v>1</v>
      </c>
      <c r="U252" s="369">
        <v>1</v>
      </c>
      <c r="V252" s="370">
        <v>49.5</v>
      </c>
      <c r="W252" s="371">
        <v>1515.06</v>
      </c>
      <c r="X252" s="372">
        <v>187747.19999999998</v>
      </c>
      <c r="Y252" s="373" t="s">
        <v>122</v>
      </c>
      <c r="Z252" s="374"/>
      <c r="AA252" s="375"/>
      <c r="AB252" s="364"/>
      <c r="AC252" s="135"/>
      <c r="AD252" s="376"/>
      <c r="AE252" s="377"/>
      <c r="AF252" s="378">
        <f t="shared" si="18"/>
        <v>49.5</v>
      </c>
      <c r="AG252" s="379">
        <f t="shared" si="19"/>
        <v>0</v>
      </c>
      <c r="AH252" s="380">
        <f t="shared" si="20"/>
        <v>0</v>
      </c>
      <c r="AI252" s="359"/>
      <c r="AJ252" s="381">
        <f t="shared" si="21"/>
        <v>0</v>
      </c>
      <c r="AK252" s="365"/>
      <c r="AL252" s="372">
        <f t="shared" si="22"/>
        <v>0</v>
      </c>
      <c r="AM252" s="382"/>
      <c r="AN252" s="383"/>
      <c r="AO252" s="382"/>
      <c r="AP252" s="383"/>
      <c r="AQ252" s="382"/>
      <c r="AR252" s="383"/>
      <c r="AS252" s="382"/>
      <c r="AT252" s="384"/>
      <c r="AU252" s="385">
        <f t="shared" si="23"/>
        <v>0</v>
      </c>
    </row>
    <row r="253" spans="2:47" ht="22.5" customHeight="1">
      <c r="B253" s="359">
        <v>120</v>
      </c>
      <c r="C253" s="360" t="s">
        <v>248</v>
      </c>
      <c r="D253" s="361"/>
      <c r="E253" s="362"/>
      <c r="F253" s="363"/>
      <c r="G253" s="340" t="s">
        <v>119</v>
      </c>
      <c r="H253" s="341">
        <v>1</v>
      </c>
      <c r="I253" s="364" t="s">
        <v>133</v>
      </c>
      <c r="J253" s="364">
        <v>0</v>
      </c>
      <c r="K253" s="364">
        <v>0</v>
      </c>
      <c r="L253" s="364" t="s">
        <v>144</v>
      </c>
      <c r="M253" s="364">
        <v>0</v>
      </c>
      <c r="N253" s="364">
        <v>0</v>
      </c>
      <c r="O253" s="365">
        <v>275</v>
      </c>
      <c r="P253" s="365">
        <v>1</v>
      </c>
      <c r="Q253" s="366">
        <v>1</v>
      </c>
      <c r="R253" s="367"/>
      <c r="S253" s="367"/>
      <c r="T253" s="368">
        <v>1</v>
      </c>
      <c r="U253" s="369">
        <v>1</v>
      </c>
      <c r="V253" s="370">
        <v>49.5</v>
      </c>
      <c r="W253" s="371">
        <v>1515.06</v>
      </c>
      <c r="X253" s="372">
        <v>187747.19999999998</v>
      </c>
      <c r="Y253" s="373" t="s">
        <v>122</v>
      </c>
      <c r="Z253" s="374"/>
      <c r="AA253" s="375"/>
      <c r="AB253" s="364"/>
      <c r="AC253" s="135"/>
      <c r="AD253" s="376"/>
      <c r="AE253" s="377"/>
      <c r="AF253" s="378">
        <f t="shared" si="18"/>
        <v>49.5</v>
      </c>
      <c r="AG253" s="379">
        <f t="shared" si="19"/>
        <v>0</v>
      </c>
      <c r="AH253" s="380">
        <f t="shared" si="20"/>
        <v>0</v>
      </c>
      <c r="AI253" s="359"/>
      <c r="AJ253" s="381">
        <f t="shared" si="21"/>
        <v>0</v>
      </c>
      <c r="AK253" s="365"/>
      <c r="AL253" s="372">
        <f t="shared" si="22"/>
        <v>0</v>
      </c>
      <c r="AM253" s="382"/>
      <c r="AN253" s="383"/>
      <c r="AO253" s="382"/>
      <c r="AP253" s="383"/>
      <c r="AQ253" s="382"/>
      <c r="AR253" s="383"/>
      <c r="AS253" s="382"/>
      <c r="AT253" s="384"/>
      <c r="AU253" s="385">
        <f t="shared" si="23"/>
        <v>0</v>
      </c>
    </row>
    <row r="254" spans="2:47" ht="22.5" customHeight="1">
      <c r="B254" s="359">
        <v>120</v>
      </c>
      <c r="C254" s="360" t="s">
        <v>248</v>
      </c>
      <c r="D254" s="361"/>
      <c r="E254" s="362"/>
      <c r="F254" s="363"/>
      <c r="G254" s="340" t="s">
        <v>119</v>
      </c>
      <c r="H254" s="341">
        <v>1</v>
      </c>
      <c r="I254" s="364" t="s">
        <v>133</v>
      </c>
      <c r="J254" s="364">
        <v>0</v>
      </c>
      <c r="K254" s="364">
        <v>0</v>
      </c>
      <c r="L254" s="364" t="s">
        <v>128</v>
      </c>
      <c r="M254" s="364">
        <v>0</v>
      </c>
      <c r="N254" s="364">
        <v>0</v>
      </c>
      <c r="O254" s="365">
        <v>275</v>
      </c>
      <c r="P254" s="365">
        <v>1</v>
      </c>
      <c r="Q254" s="366">
        <v>1</v>
      </c>
      <c r="R254" s="367"/>
      <c r="S254" s="367"/>
      <c r="T254" s="368">
        <v>1</v>
      </c>
      <c r="U254" s="369">
        <v>1</v>
      </c>
      <c r="V254" s="370">
        <v>49.5</v>
      </c>
      <c r="W254" s="371">
        <v>1515.06</v>
      </c>
      <c r="X254" s="372">
        <v>187747.19999999998</v>
      </c>
      <c r="Y254" s="373" t="s">
        <v>122</v>
      </c>
      <c r="Z254" s="374"/>
      <c r="AA254" s="375"/>
      <c r="AB254" s="364"/>
      <c r="AC254" s="135"/>
      <c r="AD254" s="376"/>
      <c r="AE254" s="377"/>
      <c r="AF254" s="378">
        <f t="shared" si="18"/>
        <v>49.5</v>
      </c>
      <c r="AG254" s="379">
        <f t="shared" si="19"/>
        <v>0</v>
      </c>
      <c r="AH254" s="380">
        <f t="shared" si="20"/>
        <v>0</v>
      </c>
      <c r="AI254" s="359"/>
      <c r="AJ254" s="381">
        <f t="shared" si="21"/>
        <v>0</v>
      </c>
      <c r="AK254" s="365"/>
      <c r="AL254" s="372">
        <f t="shared" si="22"/>
        <v>0</v>
      </c>
      <c r="AM254" s="382"/>
      <c r="AN254" s="383"/>
      <c r="AO254" s="382"/>
      <c r="AP254" s="383"/>
      <c r="AQ254" s="382"/>
      <c r="AR254" s="383"/>
      <c r="AS254" s="382"/>
      <c r="AT254" s="384"/>
      <c r="AU254" s="385">
        <f t="shared" si="23"/>
        <v>0</v>
      </c>
    </row>
    <row r="255" spans="2:47" ht="22.5" customHeight="1">
      <c r="B255" s="359">
        <v>120</v>
      </c>
      <c r="C255" s="360" t="s">
        <v>248</v>
      </c>
      <c r="D255" s="361"/>
      <c r="E255" s="362"/>
      <c r="F255" s="363"/>
      <c r="G255" s="340" t="s">
        <v>119</v>
      </c>
      <c r="H255" s="341">
        <v>1</v>
      </c>
      <c r="I255" s="364" t="s">
        <v>133</v>
      </c>
      <c r="J255" s="364">
        <v>0</v>
      </c>
      <c r="K255" s="364">
        <v>0</v>
      </c>
      <c r="L255" s="364" t="s">
        <v>144</v>
      </c>
      <c r="M255" s="364">
        <v>0</v>
      </c>
      <c r="N255" s="364">
        <v>0</v>
      </c>
      <c r="O255" s="365">
        <v>275</v>
      </c>
      <c r="P255" s="365">
        <v>1</v>
      </c>
      <c r="Q255" s="366">
        <v>1</v>
      </c>
      <c r="R255" s="367"/>
      <c r="S255" s="367"/>
      <c r="T255" s="368">
        <v>1</v>
      </c>
      <c r="U255" s="369">
        <v>1</v>
      </c>
      <c r="V255" s="370">
        <v>49.5</v>
      </c>
      <c r="W255" s="371">
        <v>1515.06</v>
      </c>
      <c r="X255" s="372">
        <v>187747.19999999998</v>
      </c>
      <c r="Y255" s="373" t="s">
        <v>122</v>
      </c>
      <c r="Z255" s="374"/>
      <c r="AA255" s="375"/>
      <c r="AB255" s="364"/>
      <c r="AC255" s="135"/>
      <c r="AD255" s="376"/>
      <c r="AE255" s="377"/>
      <c r="AF255" s="378">
        <f t="shared" si="18"/>
        <v>49.5</v>
      </c>
      <c r="AG255" s="379">
        <f t="shared" si="19"/>
        <v>0</v>
      </c>
      <c r="AH255" s="380">
        <f t="shared" si="20"/>
        <v>0</v>
      </c>
      <c r="AI255" s="359"/>
      <c r="AJ255" s="381">
        <f t="shared" si="21"/>
        <v>0</v>
      </c>
      <c r="AK255" s="365"/>
      <c r="AL255" s="372">
        <f t="shared" si="22"/>
        <v>0</v>
      </c>
      <c r="AM255" s="382"/>
      <c r="AN255" s="383"/>
      <c r="AO255" s="382"/>
      <c r="AP255" s="383"/>
      <c r="AQ255" s="382"/>
      <c r="AR255" s="383"/>
      <c r="AS255" s="382"/>
      <c r="AT255" s="384"/>
      <c r="AU255" s="385">
        <f t="shared" si="23"/>
        <v>0</v>
      </c>
    </row>
    <row r="256" spans="2:47" ht="22.5" customHeight="1">
      <c r="B256" s="359">
        <v>120</v>
      </c>
      <c r="C256" s="360" t="s">
        <v>248</v>
      </c>
      <c r="D256" s="361"/>
      <c r="E256" s="362"/>
      <c r="F256" s="363"/>
      <c r="G256" s="340" t="s">
        <v>119</v>
      </c>
      <c r="H256" s="341">
        <v>1</v>
      </c>
      <c r="I256" s="364" t="s">
        <v>133</v>
      </c>
      <c r="J256" s="364">
        <v>0</v>
      </c>
      <c r="K256" s="364">
        <v>0</v>
      </c>
      <c r="L256" s="364" t="s">
        <v>144</v>
      </c>
      <c r="M256" s="364">
        <v>0</v>
      </c>
      <c r="N256" s="364">
        <v>0</v>
      </c>
      <c r="O256" s="365">
        <v>275</v>
      </c>
      <c r="P256" s="365">
        <v>1</v>
      </c>
      <c r="Q256" s="366">
        <v>1</v>
      </c>
      <c r="R256" s="367"/>
      <c r="S256" s="367"/>
      <c r="T256" s="368">
        <v>1</v>
      </c>
      <c r="U256" s="369">
        <v>1</v>
      </c>
      <c r="V256" s="370">
        <v>49.5</v>
      </c>
      <c r="W256" s="371">
        <v>1515.06</v>
      </c>
      <c r="X256" s="372">
        <v>187747.19999999998</v>
      </c>
      <c r="Y256" s="373" t="s">
        <v>122</v>
      </c>
      <c r="Z256" s="374"/>
      <c r="AA256" s="375"/>
      <c r="AB256" s="364"/>
      <c r="AC256" s="135"/>
      <c r="AD256" s="376"/>
      <c r="AE256" s="377"/>
      <c r="AF256" s="378">
        <f t="shared" si="18"/>
        <v>49.5</v>
      </c>
      <c r="AG256" s="379">
        <f t="shared" si="19"/>
        <v>0</v>
      </c>
      <c r="AH256" s="380">
        <f t="shared" si="20"/>
        <v>0</v>
      </c>
      <c r="AI256" s="359"/>
      <c r="AJ256" s="381">
        <f t="shared" si="21"/>
        <v>0</v>
      </c>
      <c r="AK256" s="365"/>
      <c r="AL256" s="372">
        <f t="shared" si="22"/>
        <v>0</v>
      </c>
      <c r="AM256" s="382"/>
      <c r="AN256" s="383"/>
      <c r="AO256" s="382"/>
      <c r="AP256" s="383"/>
      <c r="AQ256" s="382"/>
      <c r="AR256" s="383"/>
      <c r="AS256" s="382"/>
      <c r="AT256" s="384"/>
      <c r="AU256" s="385">
        <f t="shared" si="23"/>
        <v>0</v>
      </c>
    </row>
    <row r="257" spans="2:47" ht="22.5" customHeight="1">
      <c r="B257" s="359">
        <v>120</v>
      </c>
      <c r="C257" s="360" t="s">
        <v>248</v>
      </c>
      <c r="D257" s="361"/>
      <c r="E257" s="362"/>
      <c r="F257" s="363"/>
      <c r="G257" s="340" t="s">
        <v>119</v>
      </c>
      <c r="H257" s="341">
        <v>1</v>
      </c>
      <c r="I257" s="364" t="s">
        <v>133</v>
      </c>
      <c r="J257" s="364">
        <v>0</v>
      </c>
      <c r="K257" s="364">
        <v>0</v>
      </c>
      <c r="L257" s="364" t="s">
        <v>144</v>
      </c>
      <c r="M257" s="364">
        <v>0</v>
      </c>
      <c r="N257" s="364">
        <v>0</v>
      </c>
      <c r="O257" s="365">
        <v>275</v>
      </c>
      <c r="P257" s="365">
        <v>1</v>
      </c>
      <c r="Q257" s="366">
        <v>1</v>
      </c>
      <c r="R257" s="367"/>
      <c r="S257" s="367"/>
      <c r="T257" s="368">
        <v>1</v>
      </c>
      <c r="U257" s="369">
        <v>1</v>
      </c>
      <c r="V257" s="370">
        <v>49.5</v>
      </c>
      <c r="W257" s="371">
        <v>1515.06</v>
      </c>
      <c r="X257" s="372">
        <v>187747.19999999998</v>
      </c>
      <c r="Y257" s="373" t="s">
        <v>122</v>
      </c>
      <c r="Z257" s="374"/>
      <c r="AA257" s="375"/>
      <c r="AB257" s="364"/>
      <c r="AC257" s="135"/>
      <c r="AD257" s="376"/>
      <c r="AE257" s="377"/>
      <c r="AF257" s="378">
        <f t="shared" si="18"/>
        <v>49.5</v>
      </c>
      <c r="AG257" s="379">
        <f t="shared" si="19"/>
        <v>0</v>
      </c>
      <c r="AH257" s="380">
        <f t="shared" si="20"/>
        <v>0</v>
      </c>
      <c r="AI257" s="359"/>
      <c r="AJ257" s="381">
        <f t="shared" si="21"/>
        <v>0</v>
      </c>
      <c r="AK257" s="365"/>
      <c r="AL257" s="372">
        <f t="shared" si="22"/>
        <v>0</v>
      </c>
      <c r="AM257" s="382"/>
      <c r="AN257" s="383"/>
      <c r="AO257" s="382"/>
      <c r="AP257" s="383"/>
      <c r="AQ257" s="382"/>
      <c r="AR257" s="383"/>
      <c r="AS257" s="382"/>
      <c r="AT257" s="384"/>
      <c r="AU257" s="385">
        <f t="shared" si="23"/>
        <v>0</v>
      </c>
    </row>
    <row r="258" spans="2:47" ht="22.5" customHeight="1">
      <c r="B258" s="359">
        <v>120</v>
      </c>
      <c r="C258" s="360" t="s">
        <v>248</v>
      </c>
      <c r="D258" s="361"/>
      <c r="E258" s="362"/>
      <c r="F258" s="363"/>
      <c r="G258" s="340" t="s">
        <v>119</v>
      </c>
      <c r="H258" s="341">
        <v>1</v>
      </c>
      <c r="I258" s="364" t="s">
        <v>133</v>
      </c>
      <c r="J258" s="364">
        <v>0</v>
      </c>
      <c r="K258" s="364">
        <v>0</v>
      </c>
      <c r="L258" s="364" t="s">
        <v>144</v>
      </c>
      <c r="M258" s="364">
        <v>0</v>
      </c>
      <c r="N258" s="364">
        <v>0</v>
      </c>
      <c r="O258" s="365">
        <v>275</v>
      </c>
      <c r="P258" s="365">
        <v>1</v>
      </c>
      <c r="Q258" s="366">
        <v>1</v>
      </c>
      <c r="R258" s="367"/>
      <c r="S258" s="367"/>
      <c r="T258" s="368">
        <v>1</v>
      </c>
      <c r="U258" s="369">
        <v>1</v>
      </c>
      <c r="V258" s="370">
        <v>49.5</v>
      </c>
      <c r="W258" s="371">
        <v>1515.06</v>
      </c>
      <c r="X258" s="372">
        <v>187747.19999999998</v>
      </c>
      <c r="Y258" s="373" t="s">
        <v>122</v>
      </c>
      <c r="Z258" s="374"/>
      <c r="AA258" s="375"/>
      <c r="AB258" s="364"/>
      <c r="AC258" s="135"/>
      <c r="AD258" s="376"/>
      <c r="AE258" s="377"/>
      <c r="AF258" s="378">
        <f t="shared" si="18"/>
        <v>49.5</v>
      </c>
      <c r="AG258" s="379">
        <f t="shared" si="19"/>
        <v>0</v>
      </c>
      <c r="AH258" s="380">
        <f t="shared" si="20"/>
        <v>0</v>
      </c>
      <c r="AI258" s="359"/>
      <c r="AJ258" s="381">
        <f t="shared" si="21"/>
        <v>0</v>
      </c>
      <c r="AK258" s="365"/>
      <c r="AL258" s="372">
        <f t="shared" si="22"/>
        <v>0</v>
      </c>
      <c r="AM258" s="382"/>
      <c r="AN258" s="383"/>
      <c r="AO258" s="382"/>
      <c r="AP258" s="383"/>
      <c r="AQ258" s="382"/>
      <c r="AR258" s="383"/>
      <c r="AS258" s="382"/>
      <c r="AT258" s="384"/>
      <c r="AU258" s="385">
        <f t="shared" si="23"/>
        <v>0</v>
      </c>
    </row>
    <row r="259" spans="2:47" ht="22.5" customHeight="1">
      <c r="B259" s="359">
        <v>120</v>
      </c>
      <c r="C259" s="360" t="s">
        <v>248</v>
      </c>
      <c r="D259" s="361"/>
      <c r="E259" s="362"/>
      <c r="F259" s="363"/>
      <c r="G259" s="340" t="s">
        <v>119</v>
      </c>
      <c r="H259" s="341">
        <v>1</v>
      </c>
      <c r="I259" s="364" t="s">
        <v>133</v>
      </c>
      <c r="J259" s="364">
        <v>0</v>
      </c>
      <c r="K259" s="364">
        <v>0</v>
      </c>
      <c r="L259" s="364" t="s">
        <v>144</v>
      </c>
      <c r="M259" s="364">
        <v>0</v>
      </c>
      <c r="N259" s="364">
        <v>0</v>
      </c>
      <c r="O259" s="365">
        <v>275</v>
      </c>
      <c r="P259" s="365">
        <v>1</v>
      </c>
      <c r="Q259" s="366">
        <v>1</v>
      </c>
      <c r="R259" s="367"/>
      <c r="S259" s="367"/>
      <c r="T259" s="368">
        <v>1</v>
      </c>
      <c r="U259" s="369">
        <v>1</v>
      </c>
      <c r="V259" s="370">
        <v>49.5</v>
      </c>
      <c r="W259" s="371">
        <v>1515.06</v>
      </c>
      <c r="X259" s="372">
        <v>187747.19999999998</v>
      </c>
      <c r="Y259" s="373" t="s">
        <v>122</v>
      </c>
      <c r="Z259" s="374"/>
      <c r="AA259" s="375"/>
      <c r="AB259" s="364"/>
      <c r="AC259" s="135"/>
      <c r="AD259" s="376"/>
      <c r="AE259" s="377"/>
      <c r="AF259" s="378">
        <f t="shared" si="18"/>
        <v>49.5</v>
      </c>
      <c r="AG259" s="379">
        <f t="shared" si="19"/>
        <v>0</v>
      </c>
      <c r="AH259" s="380">
        <f t="shared" si="20"/>
        <v>0</v>
      </c>
      <c r="AI259" s="359"/>
      <c r="AJ259" s="381">
        <f t="shared" si="21"/>
        <v>0</v>
      </c>
      <c r="AK259" s="365"/>
      <c r="AL259" s="372">
        <f t="shared" si="22"/>
        <v>0</v>
      </c>
      <c r="AM259" s="382"/>
      <c r="AN259" s="383"/>
      <c r="AO259" s="382"/>
      <c r="AP259" s="383"/>
      <c r="AQ259" s="382"/>
      <c r="AR259" s="383"/>
      <c r="AS259" s="382"/>
      <c r="AT259" s="384"/>
      <c r="AU259" s="385">
        <f t="shared" si="23"/>
        <v>0</v>
      </c>
    </row>
    <row r="260" spans="2:47" ht="22.5" customHeight="1">
      <c r="B260" s="359">
        <v>120</v>
      </c>
      <c r="C260" s="360" t="s">
        <v>248</v>
      </c>
      <c r="D260" s="361"/>
      <c r="E260" s="362"/>
      <c r="F260" s="363"/>
      <c r="G260" s="340" t="s">
        <v>119</v>
      </c>
      <c r="H260" s="341">
        <v>1</v>
      </c>
      <c r="I260" s="364" t="s">
        <v>133</v>
      </c>
      <c r="J260" s="364">
        <v>0</v>
      </c>
      <c r="K260" s="364">
        <v>0</v>
      </c>
      <c r="L260" s="364" t="s">
        <v>144</v>
      </c>
      <c r="M260" s="364">
        <v>0</v>
      </c>
      <c r="N260" s="364">
        <v>0</v>
      </c>
      <c r="O260" s="365">
        <v>275</v>
      </c>
      <c r="P260" s="365">
        <v>1</v>
      </c>
      <c r="Q260" s="366">
        <v>1</v>
      </c>
      <c r="R260" s="367"/>
      <c r="S260" s="367"/>
      <c r="T260" s="368">
        <v>1</v>
      </c>
      <c r="U260" s="369">
        <v>1</v>
      </c>
      <c r="V260" s="370">
        <v>49.5</v>
      </c>
      <c r="W260" s="371">
        <v>1515.06</v>
      </c>
      <c r="X260" s="372">
        <v>187747.19999999998</v>
      </c>
      <c r="Y260" s="373" t="s">
        <v>122</v>
      </c>
      <c r="Z260" s="374"/>
      <c r="AA260" s="375"/>
      <c r="AB260" s="364"/>
      <c r="AC260" s="135"/>
      <c r="AD260" s="376"/>
      <c r="AE260" s="377"/>
      <c r="AF260" s="378">
        <f t="shared" si="18"/>
        <v>49.5</v>
      </c>
      <c r="AG260" s="379">
        <f t="shared" si="19"/>
        <v>0</v>
      </c>
      <c r="AH260" s="380">
        <f t="shared" si="20"/>
        <v>0</v>
      </c>
      <c r="AI260" s="359"/>
      <c r="AJ260" s="381">
        <f t="shared" si="21"/>
        <v>0</v>
      </c>
      <c r="AK260" s="365"/>
      <c r="AL260" s="372">
        <f t="shared" si="22"/>
        <v>0</v>
      </c>
      <c r="AM260" s="382"/>
      <c r="AN260" s="383"/>
      <c r="AO260" s="382"/>
      <c r="AP260" s="383"/>
      <c r="AQ260" s="382"/>
      <c r="AR260" s="383"/>
      <c r="AS260" s="382"/>
      <c r="AT260" s="384"/>
      <c r="AU260" s="385">
        <f t="shared" si="23"/>
        <v>0</v>
      </c>
    </row>
    <row r="261" spans="2:47" ht="22.5" customHeight="1">
      <c r="B261" s="359">
        <v>120</v>
      </c>
      <c r="C261" s="360" t="s">
        <v>248</v>
      </c>
      <c r="D261" s="361"/>
      <c r="E261" s="362"/>
      <c r="F261" s="363"/>
      <c r="G261" s="340" t="s">
        <v>119</v>
      </c>
      <c r="H261" s="341">
        <v>1</v>
      </c>
      <c r="I261" s="364" t="s">
        <v>133</v>
      </c>
      <c r="J261" s="364">
        <v>0</v>
      </c>
      <c r="K261" s="364">
        <v>0</v>
      </c>
      <c r="L261" s="364" t="s">
        <v>144</v>
      </c>
      <c r="M261" s="364">
        <v>0</v>
      </c>
      <c r="N261" s="364">
        <v>0</v>
      </c>
      <c r="O261" s="365">
        <v>275</v>
      </c>
      <c r="P261" s="365">
        <v>1</v>
      </c>
      <c r="Q261" s="366">
        <v>1</v>
      </c>
      <c r="R261" s="367"/>
      <c r="S261" s="367"/>
      <c r="T261" s="368">
        <v>1</v>
      </c>
      <c r="U261" s="369">
        <v>1</v>
      </c>
      <c r="V261" s="370">
        <v>49.5</v>
      </c>
      <c r="W261" s="371">
        <v>1515.06</v>
      </c>
      <c r="X261" s="372">
        <v>187747.19999999998</v>
      </c>
      <c r="Y261" s="387" t="s">
        <v>122</v>
      </c>
      <c r="Z261" s="374"/>
      <c r="AA261" s="375"/>
      <c r="AB261" s="364"/>
      <c r="AC261" s="135"/>
      <c r="AD261" s="376"/>
      <c r="AE261" s="377"/>
      <c r="AF261" s="378">
        <f t="shared" si="18"/>
        <v>49.5</v>
      </c>
      <c r="AG261" s="379">
        <f t="shared" si="19"/>
        <v>0</v>
      </c>
      <c r="AH261" s="380">
        <f t="shared" si="20"/>
        <v>0</v>
      </c>
      <c r="AI261" s="359"/>
      <c r="AJ261" s="381">
        <f t="shared" si="21"/>
        <v>0</v>
      </c>
      <c r="AK261" s="365"/>
      <c r="AL261" s="372">
        <f t="shared" si="22"/>
        <v>0</v>
      </c>
      <c r="AM261" s="382"/>
      <c r="AN261" s="383"/>
      <c r="AO261" s="382"/>
      <c r="AP261" s="383"/>
      <c r="AQ261" s="382"/>
      <c r="AR261" s="383"/>
      <c r="AS261" s="382"/>
      <c r="AT261" s="384"/>
      <c r="AU261" s="385">
        <f t="shared" si="23"/>
        <v>0</v>
      </c>
    </row>
    <row r="262" spans="2:47" ht="22.5" customHeight="1">
      <c r="B262" s="359">
        <v>120</v>
      </c>
      <c r="C262" s="360" t="s">
        <v>248</v>
      </c>
      <c r="D262" s="361"/>
      <c r="E262" s="362"/>
      <c r="F262" s="363"/>
      <c r="G262" s="340" t="s">
        <v>119</v>
      </c>
      <c r="H262" s="341">
        <v>1</v>
      </c>
      <c r="I262" s="364" t="s">
        <v>133</v>
      </c>
      <c r="J262" s="364">
        <v>0</v>
      </c>
      <c r="K262" s="364">
        <v>0</v>
      </c>
      <c r="L262" s="364" t="s">
        <v>144</v>
      </c>
      <c r="M262" s="364">
        <v>0</v>
      </c>
      <c r="N262" s="364">
        <v>0</v>
      </c>
      <c r="O262" s="365">
        <v>275</v>
      </c>
      <c r="P262" s="365">
        <v>1</v>
      </c>
      <c r="Q262" s="366">
        <v>1</v>
      </c>
      <c r="R262" s="367"/>
      <c r="S262" s="367"/>
      <c r="T262" s="368">
        <v>1</v>
      </c>
      <c r="U262" s="369">
        <v>1</v>
      </c>
      <c r="V262" s="370">
        <v>49.5</v>
      </c>
      <c r="W262" s="371">
        <v>1515.06</v>
      </c>
      <c r="X262" s="372">
        <v>187747.19999999998</v>
      </c>
      <c r="Y262" s="373" t="s">
        <v>122</v>
      </c>
      <c r="Z262" s="374"/>
      <c r="AA262" s="375"/>
      <c r="AB262" s="364"/>
      <c r="AC262" s="135"/>
      <c r="AD262" s="376"/>
      <c r="AE262" s="377"/>
      <c r="AF262" s="378">
        <f t="shared" si="18"/>
        <v>49.5</v>
      </c>
      <c r="AG262" s="379">
        <f t="shared" si="19"/>
        <v>0</v>
      </c>
      <c r="AH262" s="380">
        <f t="shared" si="20"/>
        <v>0</v>
      </c>
      <c r="AI262" s="359"/>
      <c r="AJ262" s="381">
        <f t="shared" si="21"/>
        <v>0</v>
      </c>
      <c r="AK262" s="365"/>
      <c r="AL262" s="372">
        <f t="shared" si="22"/>
        <v>0</v>
      </c>
      <c r="AM262" s="382"/>
      <c r="AN262" s="383"/>
      <c r="AO262" s="382"/>
      <c r="AP262" s="383"/>
      <c r="AQ262" s="382"/>
      <c r="AR262" s="383"/>
      <c r="AS262" s="382"/>
      <c r="AT262" s="384"/>
      <c r="AU262" s="385">
        <f t="shared" si="23"/>
        <v>0</v>
      </c>
    </row>
    <row r="263" spans="2:47" ht="22.5" customHeight="1">
      <c r="B263" s="359">
        <v>120</v>
      </c>
      <c r="C263" s="360" t="s">
        <v>248</v>
      </c>
      <c r="D263" s="361"/>
      <c r="E263" s="362"/>
      <c r="F263" s="363"/>
      <c r="G263" s="340" t="s">
        <v>119</v>
      </c>
      <c r="H263" s="341">
        <v>1</v>
      </c>
      <c r="I263" s="364" t="s">
        <v>133</v>
      </c>
      <c r="J263" s="364">
        <v>0</v>
      </c>
      <c r="K263" s="364">
        <v>0</v>
      </c>
      <c r="L263" s="364" t="s">
        <v>128</v>
      </c>
      <c r="M263" s="364" t="s">
        <v>159</v>
      </c>
      <c r="N263" s="364">
        <v>0</v>
      </c>
      <c r="O263" s="365">
        <v>275</v>
      </c>
      <c r="P263" s="365">
        <v>1</v>
      </c>
      <c r="Q263" s="366">
        <v>1</v>
      </c>
      <c r="R263" s="367"/>
      <c r="S263" s="367"/>
      <c r="T263" s="368">
        <v>1</v>
      </c>
      <c r="U263" s="369">
        <v>1</v>
      </c>
      <c r="V263" s="370">
        <v>49.5</v>
      </c>
      <c r="W263" s="371">
        <v>1515.06</v>
      </c>
      <c r="X263" s="372">
        <v>187747.19999999998</v>
      </c>
      <c r="Y263" s="373" t="s">
        <v>122</v>
      </c>
      <c r="Z263" s="374"/>
      <c r="AA263" s="375"/>
      <c r="AB263" s="364"/>
      <c r="AC263" s="135"/>
      <c r="AD263" s="376"/>
      <c r="AE263" s="377"/>
      <c r="AF263" s="378">
        <f t="shared" si="18"/>
        <v>49.5</v>
      </c>
      <c r="AG263" s="379">
        <f t="shared" si="19"/>
        <v>0</v>
      </c>
      <c r="AH263" s="380">
        <f t="shared" si="20"/>
        <v>0</v>
      </c>
      <c r="AI263" s="359"/>
      <c r="AJ263" s="381">
        <f t="shared" si="21"/>
        <v>0</v>
      </c>
      <c r="AK263" s="365"/>
      <c r="AL263" s="372">
        <f t="shared" si="22"/>
        <v>0</v>
      </c>
      <c r="AM263" s="382"/>
      <c r="AN263" s="383"/>
      <c r="AO263" s="382"/>
      <c r="AP263" s="383"/>
      <c r="AQ263" s="382"/>
      <c r="AR263" s="383"/>
      <c r="AS263" s="382"/>
      <c r="AT263" s="384"/>
      <c r="AU263" s="385">
        <f t="shared" si="23"/>
        <v>0</v>
      </c>
    </row>
    <row r="264" spans="2:47" ht="22.5" customHeight="1">
      <c r="B264" s="359">
        <v>120</v>
      </c>
      <c r="C264" s="360" t="s">
        <v>248</v>
      </c>
      <c r="D264" s="361"/>
      <c r="E264" s="362"/>
      <c r="F264" s="363"/>
      <c r="G264" s="340" t="s">
        <v>119</v>
      </c>
      <c r="H264" s="341">
        <v>1</v>
      </c>
      <c r="I264" s="364" t="s">
        <v>133</v>
      </c>
      <c r="J264" s="364">
        <v>0</v>
      </c>
      <c r="K264" s="364">
        <v>0</v>
      </c>
      <c r="L264" s="364" t="s">
        <v>144</v>
      </c>
      <c r="M264" s="364">
        <v>0</v>
      </c>
      <c r="N264" s="364">
        <v>0</v>
      </c>
      <c r="O264" s="365">
        <v>275</v>
      </c>
      <c r="P264" s="365">
        <v>1</v>
      </c>
      <c r="Q264" s="366">
        <v>1</v>
      </c>
      <c r="R264" s="367"/>
      <c r="S264" s="367"/>
      <c r="T264" s="368">
        <v>1</v>
      </c>
      <c r="U264" s="369">
        <v>1</v>
      </c>
      <c r="V264" s="370">
        <v>49.5</v>
      </c>
      <c r="W264" s="371">
        <v>1515.06</v>
      </c>
      <c r="X264" s="372">
        <v>187747.19999999998</v>
      </c>
      <c r="Y264" s="373" t="s">
        <v>122</v>
      </c>
      <c r="Z264" s="374"/>
      <c r="AA264" s="375"/>
      <c r="AB264" s="364"/>
      <c r="AC264" s="135"/>
      <c r="AD264" s="376"/>
      <c r="AE264" s="377"/>
      <c r="AF264" s="378">
        <f t="shared" si="18"/>
        <v>49.5</v>
      </c>
      <c r="AG264" s="379">
        <f t="shared" si="19"/>
        <v>0</v>
      </c>
      <c r="AH264" s="380">
        <f t="shared" si="20"/>
        <v>0</v>
      </c>
      <c r="AI264" s="359"/>
      <c r="AJ264" s="381">
        <f t="shared" si="21"/>
        <v>0</v>
      </c>
      <c r="AK264" s="365"/>
      <c r="AL264" s="372">
        <f t="shared" si="22"/>
        <v>0</v>
      </c>
      <c r="AM264" s="382"/>
      <c r="AN264" s="383"/>
      <c r="AO264" s="382"/>
      <c r="AP264" s="383"/>
      <c r="AQ264" s="382"/>
      <c r="AR264" s="383"/>
      <c r="AS264" s="382"/>
      <c r="AT264" s="384"/>
      <c r="AU264" s="385">
        <f t="shared" si="23"/>
        <v>0</v>
      </c>
    </row>
    <row r="265" spans="2:47" ht="22.5" customHeight="1">
      <c r="B265" s="359">
        <v>120</v>
      </c>
      <c r="C265" s="360" t="s">
        <v>248</v>
      </c>
      <c r="D265" s="361"/>
      <c r="E265" s="362"/>
      <c r="F265" s="363"/>
      <c r="G265" s="340" t="s">
        <v>119</v>
      </c>
      <c r="H265" s="341">
        <v>1</v>
      </c>
      <c r="I265" s="364" t="s">
        <v>133</v>
      </c>
      <c r="J265" s="364">
        <v>0</v>
      </c>
      <c r="K265" s="364">
        <v>0</v>
      </c>
      <c r="L265" s="364" t="s">
        <v>144</v>
      </c>
      <c r="M265" s="364">
        <v>0</v>
      </c>
      <c r="N265" s="364">
        <v>0</v>
      </c>
      <c r="O265" s="365">
        <v>275</v>
      </c>
      <c r="P265" s="365">
        <v>1</v>
      </c>
      <c r="Q265" s="366">
        <v>1</v>
      </c>
      <c r="R265" s="367"/>
      <c r="S265" s="367"/>
      <c r="T265" s="368">
        <v>1</v>
      </c>
      <c r="U265" s="369">
        <v>1</v>
      </c>
      <c r="V265" s="370">
        <v>49.5</v>
      </c>
      <c r="W265" s="371">
        <v>1515.06</v>
      </c>
      <c r="X265" s="372">
        <v>187747.19999999998</v>
      </c>
      <c r="Y265" s="373" t="s">
        <v>122</v>
      </c>
      <c r="Z265" s="374"/>
      <c r="AA265" s="375"/>
      <c r="AB265" s="364"/>
      <c r="AC265" s="135"/>
      <c r="AD265" s="376"/>
      <c r="AE265" s="377"/>
      <c r="AF265" s="378">
        <f t="shared" si="18"/>
        <v>49.5</v>
      </c>
      <c r="AG265" s="379">
        <f t="shared" si="19"/>
        <v>0</v>
      </c>
      <c r="AH265" s="380">
        <f t="shared" si="20"/>
        <v>0</v>
      </c>
      <c r="AI265" s="359"/>
      <c r="AJ265" s="381">
        <f t="shared" si="21"/>
        <v>0</v>
      </c>
      <c r="AK265" s="365"/>
      <c r="AL265" s="372">
        <f t="shared" si="22"/>
        <v>0</v>
      </c>
      <c r="AM265" s="382"/>
      <c r="AN265" s="383"/>
      <c r="AO265" s="382"/>
      <c r="AP265" s="383"/>
      <c r="AQ265" s="382"/>
      <c r="AR265" s="383"/>
      <c r="AS265" s="382"/>
      <c r="AT265" s="384"/>
      <c r="AU265" s="385">
        <f t="shared" si="23"/>
        <v>0</v>
      </c>
    </row>
    <row r="266" spans="2:47" ht="22.5" customHeight="1">
      <c r="B266" s="359">
        <v>120</v>
      </c>
      <c r="C266" s="360" t="s">
        <v>248</v>
      </c>
      <c r="D266" s="361"/>
      <c r="E266" s="362"/>
      <c r="F266" s="363"/>
      <c r="G266" s="340" t="s">
        <v>119</v>
      </c>
      <c r="H266" s="341">
        <v>1</v>
      </c>
      <c r="I266" s="364" t="s">
        <v>133</v>
      </c>
      <c r="J266" s="364">
        <v>0</v>
      </c>
      <c r="K266" s="364">
        <v>0</v>
      </c>
      <c r="L266" s="364" t="s">
        <v>144</v>
      </c>
      <c r="M266" s="364">
        <v>0</v>
      </c>
      <c r="N266" s="364">
        <v>0</v>
      </c>
      <c r="O266" s="365">
        <v>275</v>
      </c>
      <c r="P266" s="365">
        <v>1</v>
      </c>
      <c r="Q266" s="366">
        <v>1</v>
      </c>
      <c r="R266" s="367"/>
      <c r="S266" s="367"/>
      <c r="T266" s="368">
        <v>1</v>
      </c>
      <c r="U266" s="369">
        <v>1</v>
      </c>
      <c r="V266" s="370">
        <v>49.5</v>
      </c>
      <c r="W266" s="371">
        <v>1515.06</v>
      </c>
      <c r="X266" s="372">
        <v>187747.19999999998</v>
      </c>
      <c r="Y266" s="373" t="s">
        <v>122</v>
      </c>
      <c r="Z266" s="374"/>
      <c r="AA266" s="375"/>
      <c r="AB266" s="364"/>
      <c r="AC266" s="135"/>
      <c r="AD266" s="376"/>
      <c r="AE266" s="377"/>
      <c r="AF266" s="378">
        <f t="shared" ref="AF266:AF329" si="24">V266</f>
        <v>49.5</v>
      </c>
      <c r="AG266" s="379">
        <f t="shared" ref="AG266:AG329" si="25">IF(AD266="",0,IF(AD266&lt;=10,90.1,IF(AD266&lt;=20,136.2,IF(AD266&lt;=40,228.4,IF(AD266&lt;=60,320.61,IF(AD266&lt;=100,505.02,IF(AD266&lt;=200,505.02*2,IF(AD266&lt;=300,505.02*3,IF(AD266&lt;=400,505.02*4,IF(AD266&lt;=500,505.02*5))))))))))</f>
        <v>0</v>
      </c>
      <c r="AH266" s="380">
        <f t="shared" ref="AH266:AH329" si="26">(AF266+AG266)*AE266*12*10</f>
        <v>0</v>
      </c>
      <c r="AI266" s="359"/>
      <c r="AJ266" s="381">
        <f t="shared" ref="AJ266:AJ329" si="27">AE266*AI266</f>
        <v>0</v>
      </c>
      <c r="AK266" s="365"/>
      <c r="AL266" s="372">
        <f t="shared" ref="AL266:AL329" si="28">AE266*AK266</f>
        <v>0</v>
      </c>
      <c r="AM266" s="382"/>
      <c r="AN266" s="383"/>
      <c r="AO266" s="382"/>
      <c r="AP266" s="383"/>
      <c r="AQ266" s="382"/>
      <c r="AR266" s="383"/>
      <c r="AS266" s="382"/>
      <c r="AT266" s="384"/>
      <c r="AU266" s="385">
        <f t="shared" ref="AU266:AU329" si="29">AJ266+AL266+AM266+AO266+AQ266+AS266</f>
        <v>0</v>
      </c>
    </row>
    <row r="267" spans="2:47" ht="22.5" customHeight="1">
      <c r="B267" s="359">
        <v>120</v>
      </c>
      <c r="C267" s="360" t="s">
        <v>248</v>
      </c>
      <c r="D267" s="361"/>
      <c r="E267" s="362"/>
      <c r="F267" s="363"/>
      <c r="G267" s="340" t="s">
        <v>119</v>
      </c>
      <c r="H267" s="341">
        <v>1</v>
      </c>
      <c r="I267" s="364" t="s">
        <v>133</v>
      </c>
      <c r="J267" s="364">
        <v>0</v>
      </c>
      <c r="K267" s="364">
        <v>0</v>
      </c>
      <c r="L267" s="364" t="s">
        <v>144</v>
      </c>
      <c r="M267" s="364">
        <v>0</v>
      </c>
      <c r="N267" s="364">
        <v>0</v>
      </c>
      <c r="O267" s="365">
        <v>275</v>
      </c>
      <c r="P267" s="365">
        <v>1</v>
      </c>
      <c r="Q267" s="366">
        <v>1</v>
      </c>
      <c r="R267" s="367"/>
      <c r="S267" s="367"/>
      <c r="T267" s="368">
        <v>1</v>
      </c>
      <c r="U267" s="369">
        <v>1</v>
      </c>
      <c r="V267" s="370">
        <v>49.5</v>
      </c>
      <c r="W267" s="371">
        <v>1515.06</v>
      </c>
      <c r="X267" s="372">
        <v>187747.19999999998</v>
      </c>
      <c r="Y267" s="373" t="s">
        <v>122</v>
      </c>
      <c r="Z267" s="374"/>
      <c r="AA267" s="375"/>
      <c r="AB267" s="364"/>
      <c r="AC267" s="135"/>
      <c r="AD267" s="376"/>
      <c r="AE267" s="377"/>
      <c r="AF267" s="378">
        <f t="shared" si="24"/>
        <v>49.5</v>
      </c>
      <c r="AG267" s="379">
        <f t="shared" si="25"/>
        <v>0</v>
      </c>
      <c r="AH267" s="380">
        <f t="shared" si="26"/>
        <v>0</v>
      </c>
      <c r="AI267" s="359"/>
      <c r="AJ267" s="381">
        <f t="shared" si="27"/>
        <v>0</v>
      </c>
      <c r="AK267" s="365"/>
      <c r="AL267" s="372">
        <f t="shared" si="28"/>
        <v>0</v>
      </c>
      <c r="AM267" s="382"/>
      <c r="AN267" s="383"/>
      <c r="AO267" s="382"/>
      <c r="AP267" s="383"/>
      <c r="AQ267" s="382"/>
      <c r="AR267" s="383"/>
      <c r="AS267" s="382"/>
      <c r="AT267" s="384"/>
      <c r="AU267" s="385">
        <f t="shared" si="29"/>
        <v>0</v>
      </c>
    </row>
    <row r="268" spans="2:47" ht="22.5" customHeight="1">
      <c r="B268" s="359">
        <v>120</v>
      </c>
      <c r="C268" s="360" t="s">
        <v>248</v>
      </c>
      <c r="D268" s="361"/>
      <c r="E268" s="362"/>
      <c r="F268" s="363"/>
      <c r="G268" s="340" t="s">
        <v>119</v>
      </c>
      <c r="H268" s="341">
        <v>1</v>
      </c>
      <c r="I268" s="364" t="s">
        <v>133</v>
      </c>
      <c r="J268" s="364">
        <v>0</v>
      </c>
      <c r="K268" s="364">
        <v>0</v>
      </c>
      <c r="L268" s="364" t="s">
        <v>144</v>
      </c>
      <c r="M268" s="364">
        <v>0</v>
      </c>
      <c r="N268" s="364">
        <v>0</v>
      </c>
      <c r="O268" s="365">
        <v>275</v>
      </c>
      <c r="P268" s="365">
        <v>1</v>
      </c>
      <c r="Q268" s="366">
        <v>1</v>
      </c>
      <c r="R268" s="367"/>
      <c r="S268" s="367"/>
      <c r="T268" s="368">
        <v>1</v>
      </c>
      <c r="U268" s="369">
        <v>1</v>
      </c>
      <c r="V268" s="370">
        <v>49.5</v>
      </c>
      <c r="W268" s="371">
        <v>1515.06</v>
      </c>
      <c r="X268" s="372">
        <v>187747.19999999998</v>
      </c>
      <c r="Y268" s="373" t="s">
        <v>122</v>
      </c>
      <c r="Z268" s="374"/>
      <c r="AA268" s="375"/>
      <c r="AB268" s="364"/>
      <c r="AC268" s="135"/>
      <c r="AD268" s="376"/>
      <c r="AE268" s="377"/>
      <c r="AF268" s="378">
        <f t="shared" si="24"/>
        <v>49.5</v>
      </c>
      <c r="AG268" s="379">
        <f t="shared" si="25"/>
        <v>0</v>
      </c>
      <c r="AH268" s="380">
        <f t="shared" si="26"/>
        <v>0</v>
      </c>
      <c r="AI268" s="359"/>
      <c r="AJ268" s="381">
        <f t="shared" si="27"/>
        <v>0</v>
      </c>
      <c r="AK268" s="365"/>
      <c r="AL268" s="372">
        <f t="shared" si="28"/>
        <v>0</v>
      </c>
      <c r="AM268" s="382"/>
      <c r="AN268" s="383"/>
      <c r="AO268" s="382"/>
      <c r="AP268" s="383"/>
      <c r="AQ268" s="382"/>
      <c r="AR268" s="383"/>
      <c r="AS268" s="382"/>
      <c r="AT268" s="384"/>
      <c r="AU268" s="385">
        <f t="shared" si="29"/>
        <v>0</v>
      </c>
    </row>
    <row r="269" spans="2:47" ht="22.5" customHeight="1">
      <c r="B269" s="359">
        <v>120</v>
      </c>
      <c r="C269" s="360" t="s">
        <v>248</v>
      </c>
      <c r="D269" s="361"/>
      <c r="E269" s="362"/>
      <c r="F269" s="363"/>
      <c r="G269" s="340" t="s">
        <v>119</v>
      </c>
      <c r="H269" s="341">
        <v>1</v>
      </c>
      <c r="I269" s="364" t="s">
        <v>133</v>
      </c>
      <c r="J269" s="364">
        <v>0</v>
      </c>
      <c r="K269" s="364">
        <v>0</v>
      </c>
      <c r="L269" s="364" t="s">
        <v>144</v>
      </c>
      <c r="M269" s="364">
        <v>0</v>
      </c>
      <c r="N269" s="364">
        <v>0</v>
      </c>
      <c r="O269" s="365">
        <v>275</v>
      </c>
      <c r="P269" s="365">
        <v>1</v>
      </c>
      <c r="Q269" s="366">
        <v>1</v>
      </c>
      <c r="R269" s="367"/>
      <c r="S269" s="367"/>
      <c r="T269" s="368">
        <v>1</v>
      </c>
      <c r="U269" s="369">
        <v>1</v>
      </c>
      <c r="V269" s="370">
        <v>49.5</v>
      </c>
      <c r="W269" s="371">
        <v>1515.06</v>
      </c>
      <c r="X269" s="372">
        <v>187747.19999999998</v>
      </c>
      <c r="Y269" s="387" t="s">
        <v>122</v>
      </c>
      <c r="Z269" s="374"/>
      <c r="AA269" s="375"/>
      <c r="AB269" s="364"/>
      <c r="AC269" s="135"/>
      <c r="AD269" s="376"/>
      <c r="AE269" s="377"/>
      <c r="AF269" s="378">
        <f t="shared" si="24"/>
        <v>49.5</v>
      </c>
      <c r="AG269" s="379">
        <f t="shared" si="25"/>
        <v>0</v>
      </c>
      <c r="AH269" s="380">
        <f t="shared" si="26"/>
        <v>0</v>
      </c>
      <c r="AI269" s="359"/>
      <c r="AJ269" s="381">
        <f t="shared" si="27"/>
        <v>0</v>
      </c>
      <c r="AK269" s="365"/>
      <c r="AL269" s="372">
        <f t="shared" si="28"/>
        <v>0</v>
      </c>
      <c r="AM269" s="382"/>
      <c r="AN269" s="383"/>
      <c r="AO269" s="382"/>
      <c r="AP269" s="383"/>
      <c r="AQ269" s="382"/>
      <c r="AR269" s="383"/>
      <c r="AS269" s="382"/>
      <c r="AT269" s="384"/>
      <c r="AU269" s="385">
        <f t="shared" si="29"/>
        <v>0</v>
      </c>
    </row>
    <row r="270" spans="2:47" ht="22.5" customHeight="1">
      <c r="B270" s="359">
        <v>120</v>
      </c>
      <c r="C270" s="360" t="s">
        <v>248</v>
      </c>
      <c r="D270" s="361"/>
      <c r="E270" s="362"/>
      <c r="F270" s="363"/>
      <c r="G270" s="340" t="s">
        <v>119</v>
      </c>
      <c r="H270" s="341">
        <v>1</v>
      </c>
      <c r="I270" s="364" t="s">
        <v>133</v>
      </c>
      <c r="J270" s="364">
        <v>0</v>
      </c>
      <c r="K270" s="364">
        <v>0</v>
      </c>
      <c r="L270" s="364" t="s">
        <v>128</v>
      </c>
      <c r="M270" s="364">
        <v>0</v>
      </c>
      <c r="N270" s="364">
        <v>0</v>
      </c>
      <c r="O270" s="365">
        <v>275</v>
      </c>
      <c r="P270" s="365">
        <v>1</v>
      </c>
      <c r="Q270" s="366">
        <v>1</v>
      </c>
      <c r="R270" s="367"/>
      <c r="S270" s="367"/>
      <c r="T270" s="368">
        <v>1</v>
      </c>
      <c r="U270" s="369">
        <v>1</v>
      </c>
      <c r="V270" s="370">
        <v>49.5</v>
      </c>
      <c r="W270" s="371">
        <v>1515.06</v>
      </c>
      <c r="X270" s="372">
        <v>187747.19999999998</v>
      </c>
      <c r="Y270" s="373" t="s">
        <v>122</v>
      </c>
      <c r="Z270" s="374"/>
      <c r="AA270" s="375"/>
      <c r="AB270" s="364"/>
      <c r="AC270" s="135"/>
      <c r="AD270" s="376"/>
      <c r="AE270" s="377"/>
      <c r="AF270" s="378">
        <f t="shared" si="24"/>
        <v>49.5</v>
      </c>
      <c r="AG270" s="379">
        <f t="shared" si="25"/>
        <v>0</v>
      </c>
      <c r="AH270" s="380">
        <f t="shared" si="26"/>
        <v>0</v>
      </c>
      <c r="AI270" s="359"/>
      <c r="AJ270" s="381">
        <f t="shared" si="27"/>
        <v>0</v>
      </c>
      <c r="AK270" s="365"/>
      <c r="AL270" s="372">
        <f t="shared" si="28"/>
        <v>0</v>
      </c>
      <c r="AM270" s="382"/>
      <c r="AN270" s="383"/>
      <c r="AO270" s="382"/>
      <c r="AP270" s="383"/>
      <c r="AQ270" s="382"/>
      <c r="AR270" s="383"/>
      <c r="AS270" s="382"/>
      <c r="AT270" s="384"/>
      <c r="AU270" s="385">
        <f t="shared" si="29"/>
        <v>0</v>
      </c>
    </row>
    <row r="271" spans="2:47" ht="22.5" customHeight="1">
      <c r="B271" s="359">
        <v>120</v>
      </c>
      <c r="C271" s="360" t="s">
        <v>248</v>
      </c>
      <c r="D271" s="361"/>
      <c r="E271" s="362"/>
      <c r="F271" s="363"/>
      <c r="G271" s="340" t="s">
        <v>119</v>
      </c>
      <c r="H271" s="341">
        <v>1</v>
      </c>
      <c r="I271" s="364" t="s">
        <v>133</v>
      </c>
      <c r="J271" s="364">
        <v>0</v>
      </c>
      <c r="K271" s="364">
        <v>0</v>
      </c>
      <c r="L271" s="364" t="s">
        <v>128</v>
      </c>
      <c r="M271" s="364">
        <v>0</v>
      </c>
      <c r="N271" s="364">
        <v>0</v>
      </c>
      <c r="O271" s="365">
        <v>275</v>
      </c>
      <c r="P271" s="365">
        <v>1</v>
      </c>
      <c r="Q271" s="366">
        <v>1</v>
      </c>
      <c r="R271" s="367"/>
      <c r="S271" s="367"/>
      <c r="T271" s="368">
        <v>1</v>
      </c>
      <c r="U271" s="369">
        <v>1</v>
      </c>
      <c r="V271" s="370">
        <v>49.5</v>
      </c>
      <c r="W271" s="371">
        <v>1515.06</v>
      </c>
      <c r="X271" s="372">
        <v>187747.19999999998</v>
      </c>
      <c r="Y271" s="373" t="s">
        <v>122</v>
      </c>
      <c r="Z271" s="374"/>
      <c r="AA271" s="375"/>
      <c r="AB271" s="364"/>
      <c r="AC271" s="135"/>
      <c r="AD271" s="376"/>
      <c r="AE271" s="377"/>
      <c r="AF271" s="378">
        <f t="shared" si="24"/>
        <v>49.5</v>
      </c>
      <c r="AG271" s="379">
        <f t="shared" si="25"/>
        <v>0</v>
      </c>
      <c r="AH271" s="380">
        <f t="shared" si="26"/>
        <v>0</v>
      </c>
      <c r="AI271" s="359"/>
      <c r="AJ271" s="381">
        <f t="shared" si="27"/>
        <v>0</v>
      </c>
      <c r="AK271" s="365"/>
      <c r="AL271" s="372">
        <f t="shared" si="28"/>
        <v>0</v>
      </c>
      <c r="AM271" s="382"/>
      <c r="AN271" s="383"/>
      <c r="AO271" s="382"/>
      <c r="AP271" s="383"/>
      <c r="AQ271" s="382"/>
      <c r="AR271" s="383"/>
      <c r="AS271" s="382"/>
      <c r="AT271" s="384"/>
      <c r="AU271" s="385">
        <f t="shared" si="29"/>
        <v>0</v>
      </c>
    </row>
    <row r="272" spans="2:47" ht="22.5" customHeight="1">
      <c r="B272" s="359">
        <v>120</v>
      </c>
      <c r="C272" s="360" t="s">
        <v>248</v>
      </c>
      <c r="D272" s="361"/>
      <c r="E272" s="362"/>
      <c r="F272" s="363"/>
      <c r="G272" s="340" t="s">
        <v>119</v>
      </c>
      <c r="H272" s="341">
        <v>1</v>
      </c>
      <c r="I272" s="364" t="s">
        <v>133</v>
      </c>
      <c r="J272" s="364">
        <v>0</v>
      </c>
      <c r="K272" s="364">
        <v>0</v>
      </c>
      <c r="L272" s="364" t="s">
        <v>128</v>
      </c>
      <c r="M272" s="364">
        <v>0</v>
      </c>
      <c r="N272" s="364">
        <v>0</v>
      </c>
      <c r="O272" s="365">
        <v>275</v>
      </c>
      <c r="P272" s="365">
        <v>1</v>
      </c>
      <c r="Q272" s="366">
        <v>1</v>
      </c>
      <c r="R272" s="367"/>
      <c r="S272" s="367"/>
      <c r="T272" s="368">
        <v>1</v>
      </c>
      <c r="U272" s="369">
        <v>1</v>
      </c>
      <c r="V272" s="370">
        <v>49.5</v>
      </c>
      <c r="W272" s="371">
        <v>1515.06</v>
      </c>
      <c r="X272" s="372">
        <v>187747.19999999998</v>
      </c>
      <c r="Y272" s="373" t="s">
        <v>122</v>
      </c>
      <c r="Z272" s="374"/>
      <c r="AA272" s="375"/>
      <c r="AB272" s="364"/>
      <c r="AC272" s="135"/>
      <c r="AD272" s="376"/>
      <c r="AE272" s="377"/>
      <c r="AF272" s="378">
        <f t="shared" si="24"/>
        <v>49.5</v>
      </c>
      <c r="AG272" s="379">
        <f t="shared" si="25"/>
        <v>0</v>
      </c>
      <c r="AH272" s="380">
        <f t="shared" si="26"/>
        <v>0</v>
      </c>
      <c r="AI272" s="359"/>
      <c r="AJ272" s="381">
        <f t="shared" si="27"/>
        <v>0</v>
      </c>
      <c r="AK272" s="365"/>
      <c r="AL272" s="372">
        <f t="shared" si="28"/>
        <v>0</v>
      </c>
      <c r="AM272" s="382"/>
      <c r="AN272" s="383"/>
      <c r="AO272" s="382"/>
      <c r="AP272" s="383"/>
      <c r="AQ272" s="382"/>
      <c r="AR272" s="383"/>
      <c r="AS272" s="382"/>
      <c r="AT272" s="384"/>
      <c r="AU272" s="385">
        <f t="shared" si="29"/>
        <v>0</v>
      </c>
    </row>
    <row r="273" spans="2:47" ht="22.5" customHeight="1">
      <c r="B273" s="359">
        <v>120</v>
      </c>
      <c r="C273" s="360" t="s">
        <v>248</v>
      </c>
      <c r="D273" s="361"/>
      <c r="E273" s="362"/>
      <c r="F273" s="363"/>
      <c r="G273" s="340" t="s">
        <v>119</v>
      </c>
      <c r="H273" s="341">
        <v>1</v>
      </c>
      <c r="I273" s="364" t="s">
        <v>133</v>
      </c>
      <c r="J273" s="364">
        <v>0</v>
      </c>
      <c r="K273" s="364">
        <v>0</v>
      </c>
      <c r="L273" s="364" t="s">
        <v>128</v>
      </c>
      <c r="M273" s="364">
        <v>0</v>
      </c>
      <c r="N273" s="364">
        <v>0</v>
      </c>
      <c r="O273" s="365">
        <v>275</v>
      </c>
      <c r="P273" s="365">
        <v>1</v>
      </c>
      <c r="Q273" s="366">
        <v>1</v>
      </c>
      <c r="R273" s="367"/>
      <c r="S273" s="367"/>
      <c r="T273" s="368">
        <v>1</v>
      </c>
      <c r="U273" s="369">
        <v>1</v>
      </c>
      <c r="V273" s="370">
        <v>49.5</v>
      </c>
      <c r="W273" s="371">
        <v>1515.06</v>
      </c>
      <c r="X273" s="372">
        <v>187747.19999999998</v>
      </c>
      <c r="Y273" s="373" t="s">
        <v>122</v>
      </c>
      <c r="Z273" s="374"/>
      <c r="AA273" s="375"/>
      <c r="AB273" s="364"/>
      <c r="AC273" s="135"/>
      <c r="AD273" s="376"/>
      <c r="AE273" s="377"/>
      <c r="AF273" s="378">
        <f t="shared" si="24"/>
        <v>49.5</v>
      </c>
      <c r="AG273" s="379">
        <f t="shared" si="25"/>
        <v>0</v>
      </c>
      <c r="AH273" s="380">
        <f t="shared" si="26"/>
        <v>0</v>
      </c>
      <c r="AI273" s="359"/>
      <c r="AJ273" s="381">
        <f t="shared" si="27"/>
        <v>0</v>
      </c>
      <c r="AK273" s="365"/>
      <c r="AL273" s="372">
        <f t="shared" si="28"/>
        <v>0</v>
      </c>
      <c r="AM273" s="382"/>
      <c r="AN273" s="383"/>
      <c r="AO273" s="382"/>
      <c r="AP273" s="383"/>
      <c r="AQ273" s="382"/>
      <c r="AR273" s="383"/>
      <c r="AS273" s="382"/>
      <c r="AT273" s="384"/>
      <c r="AU273" s="385">
        <f t="shared" si="29"/>
        <v>0</v>
      </c>
    </row>
    <row r="274" spans="2:47" ht="22.5" customHeight="1">
      <c r="B274" s="359">
        <v>120</v>
      </c>
      <c r="C274" s="360" t="s">
        <v>248</v>
      </c>
      <c r="D274" s="361"/>
      <c r="E274" s="362"/>
      <c r="F274" s="363"/>
      <c r="G274" s="340" t="s">
        <v>119</v>
      </c>
      <c r="H274" s="341">
        <v>1</v>
      </c>
      <c r="I274" s="364" t="s">
        <v>133</v>
      </c>
      <c r="J274" s="364">
        <v>0</v>
      </c>
      <c r="K274" s="364">
        <v>0</v>
      </c>
      <c r="L274" s="364" t="s">
        <v>128</v>
      </c>
      <c r="M274" s="364">
        <v>0</v>
      </c>
      <c r="N274" s="364">
        <v>0</v>
      </c>
      <c r="O274" s="365">
        <v>275</v>
      </c>
      <c r="P274" s="365">
        <v>1</v>
      </c>
      <c r="Q274" s="366">
        <v>1</v>
      </c>
      <c r="R274" s="367"/>
      <c r="S274" s="367"/>
      <c r="T274" s="368">
        <v>1</v>
      </c>
      <c r="U274" s="369">
        <v>1</v>
      </c>
      <c r="V274" s="370">
        <v>49.5</v>
      </c>
      <c r="W274" s="371">
        <v>1515.06</v>
      </c>
      <c r="X274" s="372">
        <v>187747.19999999998</v>
      </c>
      <c r="Y274" s="373" t="s">
        <v>122</v>
      </c>
      <c r="Z274" s="374"/>
      <c r="AA274" s="375"/>
      <c r="AB274" s="364"/>
      <c r="AC274" s="135"/>
      <c r="AD274" s="376"/>
      <c r="AE274" s="377"/>
      <c r="AF274" s="378">
        <f t="shared" si="24"/>
        <v>49.5</v>
      </c>
      <c r="AG274" s="379">
        <f t="shared" si="25"/>
        <v>0</v>
      </c>
      <c r="AH274" s="380">
        <f t="shared" si="26"/>
        <v>0</v>
      </c>
      <c r="AI274" s="359"/>
      <c r="AJ274" s="381">
        <f t="shared" si="27"/>
        <v>0</v>
      </c>
      <c r="AK274" s="365"/>
      <c r="AL274" s="372">
        <f t="shared" si="28"/>
        <v>0</v>
      </c>
      <c r="AM274" s="382"/>
      <c r="AN274" s="383"/>
      <c r="AO274" s="382"/>
      <c r="AP274" s="383"/>
      <c r="AQ274" s="382"/>
      <c r="AR274" s="383"/>
      <c r="AS274" s="382"/>
      <c r="AT274" s="384"/>
      <c r="AU274" s="385">
        <f t="shared" si="29"/>
        <v>0</v>
      </c>
    </row>
    <row r="275" spans="2:47" ht="22.5" customHeight="1">
      <c r="B275" s="359">
        <v>120</v>
      </c>
      <c r="C275" s="360" t="s">
        <v>248</v>
      </c>
      <c r="D275" s="361"/>
      <c r="E275" s="362"/>
      <c r="F275" s="363"/>
      <c r="G275" s="340" t="s">
        <v>119</v>
      </c>
      <c r="H275" s="341">
        <v>1</v>
      </c>
      <c r="I275" s="364" t="s">
        <v>133</v>
      </c>
      <c r="J275" s="364">
        <v>0</v>
      </c>
      <c r="K275" s="364">
        <v>0</v>
      </c>
      <c r="L275" s="364" t="s">
        <v>128</v>
      </c>
      <c r="M275" s="364">
        <v>0</v>
      </c>
      <c r="N275" s="364">
        <v>0</v>
      </c>
      <c r="O275" s="365">
        <v>275</v>
      </c>
      <c r="P275" s="365">
        <v>1</v>
      </c>
      <c r="Q275" s="366">
        <v>1</v>
      </c>
      <c r="R275" s="367"/>
      <c r="S275" s="367"/>
      <c r="T275" s="368">
        <v>1</v>
      </c>
      <c r="U275" s="369">
        <v>1</v>
      </c>
      <c r="V275" s="370">
        <v>49.5</v>
      </c>
      <c r="W275" s="371">
        <v>1515.06</v>
      </c>
      <c r="X275" s="372">
        <v>187747.19999999998</v>
      </c>
      <c r="Y275" s="373" t="s">
        <v>122</v>
      </c>
      <c r="Z275" s="374"/>
      <c r="AA275" s="375"/>
      <c r="AB275" s="364"/>
      <c r="AC275" s="135"/>
      <c r="AD275" s="376"/>
      <c r="AE275" s="377"/>
      <c r="AF275" s="378">
        <f t="shared" si="24"/>
        <v>49.5</v>
      </c>
      <c r="AG275" s="379">
        <f t="shared" si="25"/>
        <v>0</v>
      </c>
      <c r="AH275" s="380">
        <f t="shared" si="26"/>
        <v>0</v>
      </c>
      <c r="AI275" s="359"/>
      <c r="AJ275" s="381">
        <f t="shared" si="27"/>
        <v>0</v>
      </c>
      <c r="AK275" s="365"/>
      <c r="AL275" s="372">
        <f t="shared" si="28"/>
        <v>0</v>
      </c>
      <c r="AM275" s="382"/>
      <c r="AN275" s="383"/>
      <c r="AO275" s="382"/>
      <c r="AP275" s="383"/>
      <c r="AQ275" s="382"/>
      <c r="AR275" s="383"/>
      <c r="AS275" s="382"/>
      <c r="AT275" s="384"/>
      <c r="AU275" s="385">
        <f t="shared" si="29"/>
        <v>0</v>
      </c>
    </row>
    <row r="276" spans="2:47" ht="22.5" customHeight="1">
      <c r="B276" s="359">
        <v>120</v>
      </c>
      <c r="C276" s="360" t="s">
        <v>248</v>
      </c>
      <c r="D276" s="361"/>
      <c r="E276" s="362"/>
      <c r="F276" s="363"/>
      <c r="G276" s="340" t="s">
        <v>119</v>
      </c>
      <c r="H276" s="341">
        <v>1</v>
      </c>
      <c r="I276" s="364" t="s">
        <v>133</v>
      </c>
      <c r="J276" s="364">
        <v>0</v>
      </c>
      <c r="K276" s="364">
        <v>0</v>
      </c>
      <c r="L276" s="364" t="s">
        <v>144</v>
      </c>
      <c r="M276" s="364">
        <v>0</v>
      </c>
      <c r="N276" s="364">
        <v>0</v>
      </c>
      <c r="O276" s="365">
        <v>275</v>
      </c>
      <c r="P276" s="365">
        <v>1</v>
      </c>
      <c r="Q276" s="366">
        <v>1</v>
      </c>
      <c r="R276" s="367"/>
      <c r="S276" s="367"/>
      <c r="T276" s="368">
        <v>1</v>
      </c>
      <c r="U276" s="369">
        <v>1</v>
      </c>
      <c r="V276" s="370">
        <v>49.5</v>
      </c>
      <c r="W276" s="371">
        <v>1515.06</v>
      </c>
      <c r="X276" s="372">
        <v>187747.19999999998</v>
      </c>
      <c r="Y276" s="373" t="s">
        <v>122</v>
      </c>
      <c r="Z276" s="374"/>
      <c r="AA276" s="375"/>
      <c r="AB276" s="364"/>
      <c r="AC276" s="135"/>
      <c r="AD276" s="376"/>
      <c r="AE276" s="377"/>
      <c r="AF276" s="378">
        <f t="shared" si="24"/>
        <v>49.5</v>
      </c>
      <c r="AG276" s="379">
        <f t="shared" si="25"/>
        <v>0</v>
      </c>
      <c r="AH276" s="380">
        <f t="shared" si="26"/>
        <v>0</v>
      </c>
      <c r="AI276" s="359"/>
      <c r="AJ276" s="381">
        <f t="shared" si="27"/>
        <v>0</v>
      </c>
      <c r="AK276" s="365"/>
      <c r="AL276" s="372">
        <f t="shared" si="28"/>
        <v>0</v>
      </c>
      <c r="AM276" s="382"/>
      <c r="AN276" s="383"/>
      <c r="AO276" s="382"/>
      <c r="AP276" s="383"/>
      <c r="AQ276" s="382"/>
      <c r="AR276" s="383"/>
      <c r="AS276" s="382"/>
      <c r="AT276" s="384"/>
      <c r="AU276" s="385">
        <f t="shared" si="29"/>
        <v>0</v>
      </c>
    </row>
    <row r="277" spans="2:47" ht="22.5" customHeight="1">
      <c r="B277" s="359">
        <v>120</v>
      </c>
      <c r="C277" s="360" t="s">
        <v>248</v>
      </c>
      <c r="D277" s="361"/>
      <c r="E277" s="362"/>
      <c r="F277" s="363"/>
      <c r="G277" s="340" t="s">
        <v>119</v>
      </c>
      <c r="H277" s="341">
        <v>1</v>
      </c>
      <c r="I277" s="364" t="s">
        <v>133</v>
      </c>
      <c r="J277" s="364">
        <v>0</v>
      </c>
      <c r="K277" s="364">
        <v>0</v>
      </c>
      <c r="L277" s="364" t="s">
        <v>128</v>
      </c>
      <c r="M277" s="364" t="s">
        <v>228</v>
      </c>
      <c r="N277" s="364">
        <v>0</v>
      </c>
      <c r="O277" s="365">
        <v>275</v>
      </c>
      <c r="P277" s="365">
        <v>1</v>
      </c>
      <c r="Q277" s="366">
        <v>1</v>
      </c>
      <c r="R277" s="367"/>
      <c r="S277" s="367"/>
      <c r="T277" s="368">
        <v>1</v>
      </c>
      <c r="U277" s="369">
        <v>1</v>
      </c>
      <c r="V277" s="370">
        <v>49.5</v>
      </c>
      <c r="W277" s="371">
        <v>1515.06</v>
      </c>
      <c r="X277" s="372">
        <v>187747.19999999998</v>
      </c>
      <c r="Y277" s="373" t="s">
        <v>122</v>
      </c>
      <c r="Z277" s="374"/>
      <c r="AA277" s="375"/>
      <c r="AB277" s="364"/>
      <c r="AC277" s="135"/>
      <c r="AD277" s="376"/>
      <c r="AE277" s="377"/>
      <c r="AF277" s="378">
        <f t="shared" si="24"/>
        <v>49.5</v>
      </c>
      <c r="AG277" s="379">
        <f t="shared" si="25"/>
        <v>0</v>
      </c>
      <c r="AH277" s="380">
        <f t="shared" si="26"/>
        <v>0</v>
      </c>
      <c r="AI277" s="359"/>
      <c r="AJ277" s="381">
        <f t="shared" si="27"/>
        <v>0</v>
      </c>
      <c r="AK277" s="365"/>
      <c r="AL277" s="372">
        <f t="shared" si="28"/>
        <v>0</v>
      </c>
      <c r="AM277" s="382"/>
      <c r="AN277" s="383"/>
      <c r="AO277" s="382"/>
      <c r="AP277" s="383"/>
      <c r="AQ277" s="382"/>
      <c r="AR277" s="383"/>
      <c r="AS277" s="382"/>
      <c r="AT277" s="384"/>
      <c r="AU277" s="385">
        <f t="shared" si="29"/>
        <v>0</v>
      </c>
    </row>
    <row r="278" spans="2:47" ht="22.5" customHeight="1">
      <c r="B278" s="359">
        <v>120</v>
      </c>
      <c r="C278" s="360" t="s">
        <v>248</v>
      </c>
      <c r="D278" s="361"/>
      <c r="E278" s="362"/>
      <c r="F278" s="363"/>
      <c r="G278" s="340" t="s">
        <v>119</v>
      </c>
      <c r="H278" s="341">
        <v>1</v>
      </c>
      <c r="I278" s="364" t="s">
        <v>133</v>
      </c>
      <c r="J278" s="364">
        <v>0</v>
      </c>
      <c r="K278" s="364">
        <v>0</v>
      </c>
      <c r="L278" s="364" t="s">
        <v>128</v>
      </c>
      <c r="M278" s="364" t="s">
        <v>228</v>
      </c>
      <c r="N278" s="364">
        <v>0</v>
      </c>
      <c r="O278" s="365">
        <v>275</v>
      </c>
      <c r="P278" s="365">
        <v>1</v>
      </c>
      <c r="Q278" s="366">
        <v>1</v>
      </c>
      <c r="R278" s="367"/>
      <c r="S278" s="367"/>
      <c r="T278" s="368">
        <v>1</v>
      </c>
      <c r="U278" s="369">
        <v>1</v>
      </c>
      <c r="V278" s="370">
        <v>49.5</v>
      </c>
      <c r="W278" s="371">
        <v>1515.06</v>
      </c>
      <c r="X278" s="372">
        <v>187747.19999999998</v>
      </c>
      <c r="Y278" s="373" t="s">
        <v>122</v>
      </c>
      <c r="Z278" s="374"/>
      <c r="AA278" s="375"/>
      <c r="AB278" s="364"/>
      <c r="AC278" s="135"/>
      <c r="AD278" s="376"/>
      <c r="AE278" s="377"/>
      <c r="AF278" s="378">
        <f t="shared" si="24"/>
        <v>49.5</v>
      </c>
      <c r="AG278" s="379">
        <f t="shared" si="25"/>
        <v>0</v>
      </c>
      <c r="AH278" s="380">
        <f t="shared" si="26"/>
        <v>0</v>
      </c>
      <c r="AI278" s="359"/>
      <c r="AJ278" s="381">
        <f t="shared" si="27"/>
        <v>0</v>
      </c>
      <c r="AK278" s="365"/>
      <c r="AL278" s="372">
        <f t="shared" si="28"/>
        <v>0</v>
      </c>
      <c r="AM278" s="382"/>
      <c r="AN278" s="383"/>
      <c r="AO278" s="382"/>
      <c r="AP278" s="383"/>
      <c r="AQ278" s="382"/>
      <c r="AR278" s="383"/>
      <c r="AS278" s="382"/>
      <c r="AT278" s="384"/>
      <c r="AU278" s="385">
        <f t="shared" si="29"/>
        <v>0</v>
      </c>
    </row>
    <row r="279" spans="2:47" ht="22.5" customHeight="1">
      <c r="B279" s="359">
        <v>120</v>
      </c>
      <c r="C279" s="360" t="s">
        <v>248</v>
      </c>
      <c r="D279" s="361"/>
      <c r="E279" s="362"/>
      <c r="F279" s="363"/>
      <c r="G279" s="340" t="s">
        <v>119</v>
      </c>
      <c r="H279" s="341">
        <v>1</v>
      </c>
      <c r="I279" s="364" t="s">
        <v>133</v>
      </c>
      <c r="J279" s="364">
        <v>0</v>
      </c>
      <c r="K279" s="364">
        <v>0</v>
      </c>
      <c r="L279" s="364" t="s">
        <v>128</v>
      </c>
      <c r="M279" s="364" t="s">
        <v>228</v>
      </c>
      <c r="N279" s="364">
        <v>0</v>
      </c>
      <c r="O279" s="365">
        <v>275</v>
      </c>
      <c r="P279" s="365">
        <v>1</v>
      </c>
      <c r="Q279" s="366">
        <v>1</v>
      </c>
      <c r="R279" s="367"/>
      <c r="S279" s="367"/>
      <c r="T279" s="368">
        <v>1</v>
      </c>
      <c r="U279" s="369">
        <v>1</v>
      </c>
      <c r="V279" s="370">
        <v>49.5</v>
      </c>
      <c r="W279" s="371">
        <v>1515.06</v>
      </c>
      <c r="X279" s="372">
        <v>187747.19999999998</v>
      </c>
      <c r="Y279" s="373" t="s">
        <v>122</v>
      </c>
      <c r="Z279" s="374"/>
      <c r="AA279" s="375"/>
      <c r="AB279" s="364"/>
      <c r="AC279" s="135"/>
      <c r="AD279" s="376"/>
      <c r="AE279" s="377"/>
      <c r="AF279" s="378">
        <f t="shared" si="24"/>
        <v>49.5</v>
      </c>
      <c r="AG279" s="379">
        <f t="shared" si="25"/>
        <v>0</v>
      </c>
      <c r="AH279" s="380">
        <f t="shared" si="26"/>
        <v>0</v>
      </c>
      <c r="AI279" s="359"/>
      <c r="AJ279" s="381">
        <f t="shared" si="27"/>
        <v>0</v>
      </c>
      <c r="AK279" s="365"/>
      <c r="AL279" s="372">
        <f t="shared" si="28"/>
        <v>0</v>
      </c>
      <c r="AM279" s="382"/>
      <c r="AN279" s="383"/>
      <c r="AO279" s="382"/>
      <c r="AP279" s="383"/>
      <c r="AQ279" s="382"/>
      <c r="AR279" s="383"/>
      <c r="AS279" s="382"/>
      <c r="AT279" s="384"/>
      <c r="AU279" s="385">
        <f t="shared" si="29"/>
        <v>0</v>
      </c>
    </row>
    <row r="280" spans="2:47" ht="22.5" customHeight="1">
      <c r="B280" s="359">
        <v>120</v>
      </c>
      <c r="C280" s="360" t="s">
        <v>248</v>
      </c>
      <c r="D280" s="361"/>
      <c r="E280" s="362"/>
      <c r="F280" s="363"/>
      <c r="G280" s="340" t="s">
        <v>119</v>
      </c>
      <c r="H280" s="341">
        <v>1</v>
      </c>
      <c r="I280" s="364" t="s">
        <v>133</v>
      </c>
      <c r="J280" s="364">
        <v>0</v>
      </c>
      <c r="K280" s="364">
        <v>0</v>
      </c>
      <c r="L280" s="364" t="s">
        <v>128</v>
      </c>
      <c r="M280" s="364" t="s">
        <v>228</v>
      </c>
      <c r="N280" s="364">
        <v>0</v>
      </c>
      <c r="O280" s="365">
        <v>275</v>
      </c>
      <c r="P280" s="365">
        <v>1</v>
      </c>
      <c r="Q280" s="366">
        <v>1</v>
      </c>
      <c r="R280" s="367"/>
      <c r="S280" s="367"/>
      <c r="T280" s="368">
        <v>1</v>
      </c>
      <c r="U280" s="369">
        <v>1</v>
      </c>
      <c r="V280" s="370">
        <v>49.5</v>
      </c>
      <c r="W280" s="371">
        <v>1515.06</v>
      </c>
      <c r="X280" s="372">
        <v>187747.19999999998</v>
      </c>
      <c r="Y280" s="387" t="s">
        <v>122</v>
      </c>
      <c r="Z280" s="374"/>
      <c r="AA280" s="375"/>
      <c r="AB280" s="364"/>
      <c r="AC280" s="135"/>
      <c r="AD280" s="376"/>
      <c r="AE280" s="377"/>
      <c r="AF280" s="378">
        <f t="shared" si="24"/>
        <v>49.5</v>
      </c>
      <c r="AG280" s="379">
        <f t="shared" si="25"/>
        <v>0</v>
      </c>
      <c r="AH280" s="380">
        <f t="shared" si="26"/>
        <v>0</v>
      </c>
      <c r="AI280" s="359"/>
      <c r="AJ280" s="381">
        <f t="shared" si="27"/>
        <v>0</v>
      </c>
      <c r="AK280" s="365"/>
      <c r="AL280" s="372">
        <f t="shared" si="28"/>
        <v>0</v>
      </c>
      <c r="AM280" s="382"/>
      <c r="AN280" s="383"/>
      <c r="AO280" s="382"/>
      <c r="AP280" s="383"/>
      <c r="AQ280" s="382"/>
      <c r="AR280" s="383"/>
      <c r="AS280" s="382"/>
      <c r="AT280" s="384"/>
      <c r="AU280" s="385">
        <f t="shared" si="29"/>
        <v>0</v>
      </c>
    </row>
    <row r="281" spans="2:47" ht="22.5" customHeight="1">
      <c r="B281" s="359">
        <v>120</v>
      </c>
      <c r="C281" s="360" t="s">
        <v>248</v>
      </c>
      <c r="D281" s="361"/>
      <c r="E281" s="362"/>
      <c r="F281" s="363"/>
      <c r="G281" s="340" t="s">
        <v>124</v>
      </c>
      <c r="H281" s="341">
        <v>1</v>
      </c>
      <c r="I281" s="364" t="s">
        <v>120</v>
      </c>
      <c r="J281" s="364">
        <v>0</v>
      </c>
      <c r="K281" s="364">
        <v>0</v>
      </c>
      <c r="L281" s="364" t="s">
        <v>159</v>
      </c>
      <c r="M281" s="364">
        <v>0</v>
      </c>
      <c r="N281" s="364">
        <v>0</v>
      </c>
      <c r="O281" s="365">
        <v>120</v>
      </c>
      <c r="P281" s="365">
        <v>1</v>
      </c>
      <c r="Q281" s="366">
        <v>1</v>
      </c>
      <c r="R281" s="367"/>
      <c r="S281" s="367"/>
      <c r="T281" s="368">
        <v>1</v>
      </c>
      <c r="U281" s="369">
        <v>1</v>
      </c>
      <c r="V281" s="370">
        <v>49.5</v>
      </c>
      <c r="W281" s="371">
        <v>1010.04</v>
      </c>
      <c r="X281" s="372">
        <v>127144.79999999999</v>
      </c>
      <c r="Y281" s="373" t="s">
        <v>122</v>
      </c>
      <c r="Z281" s="374"/>
      <c r="AA281" s="375"/>
      <c r="AB281" s="364"/>
      <c r="AC281" s="135"/>
      <c r="AD281" s="376"/>
      <c r="AE281" s="377"/>
      <c r="AF281" s="378">
        <f t="shared" si="24"/>
        <v>49.5</v>
      </c>
      <c r="AG281" s="379">
        <f t="shared" si="25"/>
        <v>0</v>
      </c>
      <c r="AH281" s="380">
        <f t="shared" si="26"/>
        <v>0</v>
      </c>
      <c r="AI281" s="359"/>
      <c r="AJ281" s="381">
        <f t="shared" si="27"/>
        <v>0</v>
      </c>
      <c r="AK281" s="365"/>
      <c r="AL281" s="372">
        <f t="shared" si="28"/>
        <v>0</v>
      </c>
      <c r="AM281" s="382"/>
      <c r="AN281" s="383"/>
      <c r="AO281" s="382"/>
      <c r="AP281" s="383"/>
      <c r="AQ281" s="382"/>
      <c r="AR281" s="383"/>
      <c r="AS281" s="382"/>
      <c r="AT281" s="384"/>
      <c r="AU281" s="385">
        <f t="shared" si="29"/>
        <v>0</v>
      </c>
    </row>
    <row r="282" spans="2:47" ht="22.5" customHeight="1">
      <c r="B282" s="359">
        <v>120</v>
      </c>
      <c r="C282" s="360" t="s">
        <v>248</v>
      </c>
      <c r="D282" s="361"/>
      <c r="E282" s="362"/>
      <c r="F282" s="363"/>
      <c r="G282" s="340" t="s">
        <v>124</v>
      </c>
      <c r="H282" s="341">
        <v>1</v>
      </c>
      <c r="I282" s="364" t="s">
        <v>120</v>
      </c>
      <c r="J282" s="364">
        <v>0</v>
      </c>
      <c r="K282" s="364">
        <v>0</v>
      </c>
      <c r="L282" s="364" t="s">
        <v>159</v>
      </c>
      <c r="M282" s="364">
        <v>0</v>
      </c>
      <c r="N282" s="364">
        <v>0</v>
      </c>
      <c r="O282" s="365">
        <v>120</v>
      </c>
      <c r="P282" s="365">
        <v>1</v>
      </c>
      <c r="Q282" s="366">
        <v>1</v>
      </c>
      <c r="R282" s="367"/>
      <c r="S282" s="367"/>
      <c r="T282" s="368">
        <v>1</v>
      </c>
      <c r="U282" s="369">
        <v>1</v>
      </c>
      <c r="V282" s="370">
        <v>49.5</v>
      </c>
      <c r="W282" s="371">
        <v>1010.04</v>
      </c>
      <c r="X282" s="372">
        <v>127144.79999999999</v>
      </c>
      <c r="Y282" s="373" t="s">
        <v>122</v>
      </c>
      <c r="Z282" s="374"/>
      <c r="AA282" s="375"/>
      <c r="AB282" s="364"/>
      <c r="AC282" s="135"/>
      <c r="AD282" s="376"/>
      <c r="AE282" s="377"/>
      <c r="AF282" s="378">
        <f t="shared" si="24"/>
        <v>49.5</v>
      </c>
      <c r="AG282" s="379">
        <f t="shared" si="25"/>
        <v>0</v>
      </c>
      <c r="AH282" s="380">
        <f t="shared" si="26"/>
        <v>0</v>
      </c>
      <c r="AI282" s="359"/>
      <c r="AJ282" s="381">
        <f t="shared" si="27"/>
        <v>0</v>
      </c>
      <c r="AK282" s="365"/>
      <c r="AL282" s="372">
        <f t="shared" si="28"/>
        <v>0</v>
      </c>
      <c r="AM282" s="382"/>
      <c r="AN282" s="383"/>
      <c r="AO282" s="382"/>
      <c r="AP282" s="383"/>
      <c r="AQ282" s="382"/>
      <c r="AR282" s="383"/>
      <c r="AS282" s="382"/>
      <c r="AT282" s="384"/>
      <c r="AU282" s="385">
        <f t="shared" si="29"/>
        <v>0</v>
      </c>
    </row>
    <row r="283" spans="2:47" ht="22.5" customHeight="1">
      <c r="B283" s="359">
        <v>120</v>
      </c>
      <c r="C283" s="360" t="s">
        <v>248</v>
      </c>
      <c r="D283" s="361"/>
      <c r="E283" s="362"/>
      <c r="F283" s="363"/>
      <c r="G283" s="340" t="s">
        <v>119</v>
      </c>
      <c r="H283" s="341">
        <v>1</v>
      </c>
      <c r="I283" s="364" t="s">
        <v>133</v>
      </c>
      <c r="J283" s="364">
        <v>0</v>
      </c>
      <c r="K283" s="364">
        <v>0</v>
      </c>
      <c r="L283" s="364">
        <v>0</v>
      </c>
      <c r="M283" s="364">
        <v>0</v>
      </c>
      <c r="N283" s="364">
        <v>0</v>
      </c>
      <c r="O283" s="365">
        <v>275</v>
      </c>
      <c r="P283" s="365">
        <v>1</v>
      </c>
      <c r="Q283" s="366">
        <v>1</v>
      </c>
      <c r="R283" s="367"/>
      <c r="S283" s="367"/>
      <c r="T283" s="368">
        <v>1</v>
      </c>
      <c r="U283" s="369">
        <v>1</v>
      </c>
      <c r="V283" s="370">
        <v>49.5</v>
      </c>
      <c r="W283" s="371">
        <v>1515.06</v>
      </c>
      <c r="X283" s="372">
        <v>187747.19999999998</v>
      </c>
      <c r="Y283" s="373" t="s">
        <v>122</v>
      </c>
      <c r="Z283" s="374"/>
      <c r="AA283" s="375"/>
      <c r="AB283" s="364"/>
      <c r="AC283" s="135"/>
      <c r="AD283" s="376"/>
      <c r="AE283" s="377"/>
      <c r="AF283" s="378">
        <f t="shared" si="24"/>
        <v>49.5</v>
      </c>
      <c r="AG283" s="379">
        <f t="shared" si="25"/>
        <v>0</v>
      </c>
      <c r="AH283" s="380">
        <f t="shared" si="26"/>
        <v>0</v>
      </c>
      <c r="AI283" s="359"/>
      <c r="AJ283" s="381">
        <f t="shared" si="27"/>
        <v>0</v>
      </c>
      <c r="AK283" s="365"/>
      <c r="AL283" s="372">
        <f t="shared" si="28"/>
        <v>0</v>
      </c>
      <c r="AM283" s="382"/>
      <c r="AN283" s="383"/>
      <c r="AO283" s="382"/>
      <c r="AP283" s="383"/>
      <c r="AQ283" s="382"/>
      <c r="AR283" s="383"/>
      <c r="AS283" s="382"/>
      <c r="AT283" s="384"/>
      <c r="AU283" s="385">
        <f t="shared" si="29"/>
        <v>0</v>
      </c>
    </row>
    <row r="284" spans="2:47" ht="22.5" customHeight="1">
      <c r="B284" s="359">
        <v>120</v>
      </c>
      <c r="C284" s="360" t="s">
        <v>248</v>
      </c>
      <c r="D284" s="361"/>
      <c r="E284" s="362"/>
      <c r="F284" s="363"/>
      <c r="G284" s="340" t="s">
        <v>119</v>
      </c>
      <c r="H284" s="341">
        <v>1</v>
      </c>
      <c r="I284" s="364" t="s">
        <v>133</v>
      </c>
      <c r="J284" s="364">
        <v>0</v>
      </c>
      <c r="K284" s="364">
        <v>0</v>
      </c>
      <c r="L284" s="364" t="s">
        <v>121</v>
      </c>
      <c r="M284" s="364">
        <v>0</v>
      </c>
      <c r="N284" s="364">
        <v>0</v>
      </c>
      <c r="O284" s="365">
        <v>275</v>
      </c>
      <c r="P284" s="365">
        <v>1</v>
      </c>
      <c r="Q284" s="366">
        <v>1</v>
      </c>
      <c r="R284" s="367"/>
      <c r="S284" s="367"/>
      <c r="T284" s="368">
        <v>1</v>
      </c>
      <c r="U284" s="369">
        <v>1</v>
      </c>
      <c r="V284" s="370">
        <v>49.5</v>
      </c>
      <c r="W284" s="371">
        <v>1515.06</v>
      </c>
      <c r="X284" s="372">
        <v>187747.19999999998</v>
      </c>
      <c r="Y284" s="373" t="s">
        <v>122</v>
      </c>
      <c r="Z284" s="374"/>
      <c r="AA284" s="375"/>
      <c r="AB284" s="364"/>
      <c r="AC284" s="135"/>
      <c r="AD284" s="376"/>
      <c r="AE284" s="377"/>
      <c r="AF284" s="378">
        <f t="shared" si="24"/>
        <v>49.5</v>
      </c>
      <c r="AG284" s="379">
        <f t="shared" si="25"/>
        <v>0</v>
      </c>
      <c r="AH284" s="380">
        <f t="shared" si="26"/>
        <v>0</v>
      </c>
      <c r="AI284" s="359"/>
      <c r="AJ284" s="381">
        <f t="shared" si="27"/>
        <v>0</v>
      </c>
      <c r="AK284" s="365"/>
      <c r="AL284" s="372">
        <f t="shared" si="28"/>
        <v>0</v>
      </c>
      <c r="AM284" s="382"/>
      <c r="AN284" s="383"/>
      <c r="AO284" s="382"/>
      <c r="AP284" s="383"/>
      <c r="AQ284" s="382"/>
      <c r="AR284" s="383"/>
      <c r="AS284" s="382"/>
      <c r="AT284" s="384"/>
      <c r="AU284" s="385">
        <f t="shared" si="29"/>
        <v>0</v>
      </c>
    </row>
    <row r="285" spans="2:47" ht="22.5" customHeight="1">
      <c r="B285" s="359">
        <v>120</v>
      </c>
      <c r="C285" s="360" t="s">
        <v>248</v>
      </c>
      <c r="D285" s="361"/>
      <c r="E285" s="362"/>
      <c r="F285" s="363"/>
      <c r="G285" s="340" t="s">
        <v>124</v>
      </c>
      <c r="H285" s="341">
        <v>1</v>
      </c>
      <c r="I285" s="364" t="s">
        <v>120</v>
      </c>
      <c r="J285" s="364">
        <v>0</v>
      </c>
      <c r="K285" s="364">
        <v>0</v>
      </c>
      <c r="L285" s="364" t="s">
        <v>159</v>
      </c>
      <c r="M285" s="364">
        <v>0</v>
      </c>
      <c r="N285" s="364">
        <v>0</v>
      </c>
      <c r="O285" s="365">
        <v>120</v>
      </c>
      <c r="P285" s="365">
        <v>1</v>
      </c>
      <c r="Q285" s="366">
        <v>1</v>
      </c>
      <c r="R285" s="367"/>
      <c r="S285" s="367"/>
      <c r="T285" s="368">
        <v>1</v>
      </c>
      <c r="U285" s="369">
        <v>1</v>
      </c>
      <c r="V285" s="370">
        <v>49.5</v>
      </c>
      <c r="W285" s="371">
        <v>1010.04</v>
      </c>
      <c r="X285" s="372">
        <v>127144.79999999999</v>
      </c>
      <c r="Y285" s="373" t="s">
        <v>122</v>
      </c>
      <c r="Z285" s="374"/>
      <c r="AA285" s="375"/>
      <c r="AB285" s="364"/>
      <c r="AC285" s="135"/>
      <c r="AD285" s="376"/>
      <c r="AE285" s="377"/>
      <c r="AF285" s="378">
        <f t="shared" si="24"/>
        <v>49.5</v>
      </c>
      <c r="AG285" s="379">
        <f t="shared" si="25"/>
        <v>0</v>
      </c>
      <c r="AH285" s="380">
        <f t="shared" si="26"/>
        <v>0</v>
      </c>
      <c r="AI285" s="359"/>
      <c r="AJ285" s="381">
        <f t="shared" si="27"/>
        <v>0</v>
      </c>
      <c r="AK285" s="365"/>
      <c r="AL285" s="372">
        <f t="shared" si="28"/>
        <v>0</v>
      </c>
      <c r="AM285" s="382"/>
      <c r="AN285" s="383"/>
      <c r="AO285" s="382"/>
      <c r="AP285" s="383"/>
      <c r="AQ285" s="382"/>
      <c r="AR285" s="383"/>
      <c r="AS285" s="382"/>
      <c r="AT285" s="384"/>
      <c r="AU285" s="385">
        <f t="shared" si="29"/>
        <v>0</v>
      </c>
    </row>
    <row r="286" spans="2:47" ht="22.5" customHeight="1">
      <c r="B286" s="359">
        <v>120</v>
      </c>
      <c r="C286" s="360" t="s">
        <v>248</v>
      </c>
      <c r="D286" s="361"/>
      <c r="E286" s="362"/>
      <c r="F286" s="363"/>
      <c r="G286" s="340" t="s">
        <v>119</v>
      </c>
      <c r="H286" s="341">
        <v>1</v>
      </c>
      <c r="I286" s="364" t="s">
        <v>133</v>
      </c>
      <c r="J286" s="364">
        <v>0</v>
      </c>
      <c r="K286" s="364">
        <v>0</v>
      </c>
      <c r="L286" s="364" t="s">
        <v>128</v>
      </c>
      <c r="M286" s="364">
        <v>0</v>
      </c>
      <c r="N286" s="364">
        <v>0</v>
      </c>
      <c r="O286" s="365">
        <v>275</v>
      </c>
      <c r="P286" s="365">
        <v>1</v>
      </c>
      <c r="Q286" s="366">
        <v>1</v>
      </c>
      <c r="R286" s="367"/>
      <c r="S286" s="367"/>
      <c r="T286" s="368">
        <v>1</v>
      </c>
      <c r="U286" s="369">
        <v>1</v>
      </c>
      <c r="V286" s="370">
        <v>49.5</v>
      </c>
      <c r="W286" s="371">
        <v>1515.06</v>
      </c>
      <c r="X286" s="372">
        <v>187747.19999999998</v>
      </c>
      <c r="Y286" s="373" t="s">
        <v>122</v>
      </c>
      <c r="Z286" s="374"/>
      <c r="AA286" s="375"/>
      <c r="AB286" s="364"/>
      <c r="AC286" s="135"/>
      <c r="AD286" s="376"/>
      <c r="AE286" s="377"/>
      <c r="AF286" s="378">
        <f t="shared" si="24"/>
        <v>49.5</v>
      </c>
      <c r="AG286" s="379">
        <f t="shared" si="25"/>
        <v>0</v>
      </c>
      <c r="AH286" s="380">
        <f t="shared" si="26"/>
        <v>0</v>
      </c>
      <c r="AI286" s="359"/>
      <c r="AJ286" s="381">
        <f t="shared" si="27"/>
        <v>0</v>
      </c>
      <c r="AK286" s="365"/>
      <c r="AL286" s="372">
        <f t="shared" si="28"/>
        <v>0</v>
      </c>
      <c r="AM286" s="382"/>
      <c r="AN286" s="383"/>
      <c r="AO286" s="382"/>
      <c r="AP286" s="383"/>
      <c r="AQ286" s="382"/>
      <c r="AR286" s="383"/>
      <c r="AS286" s="382"/>
      <c r="AT286" s="384"/>
      <c r="AU286" s="385">
        <f t="shared" si="29"/>
        <v>0</v>
      </c>
    </row>
    <row r="287" spans="2:47" ht="22.5" customHeight="1">
      <c r="B287" s="359">
        <v>120</v>
      </c>
      <c r="C287" s="360" t="s">
        <v>248</v>
      </c>
      <c r="D287" s="361"/>
      <c r="E287" s="362"/>
      <c r="F287" s="363"/>
      <c r="G287" s="340" t="s">
        <v>119</v>
      </c>
      <c r="H287" s="341">
        <v>1</v>
      </c>
      <c r="I287" s="364" t="s">
        <v>133</v>
      </c>
      <c r="J287" s="364">
        <v>0</v>
      </c>
      <c r="K287" s="364">
        <v>0</v>
      </c>
      <c r="L287" s="364" t="s">
        <v>128</v>
      </c>
      <c r="M287" s="364">
        <v>0</v>
      </c>
      <c r="N287" s="364">
        <v>0</v>
      </c>
      <c r="O287" s="365">
        <v>275</v>
      </c>
      <c r="P287" s="365">
        <v>1</v>
      </c>
      <c r="Q287" s="366">
        <v>1</v>
      </c>
      <c r="R287" s="367"/>
      <c r="S287" s="367"/>
      <c r="T287" s="368">
        <v>1</v>
      </c>
      <c r="U287" s="369">
        <v>1</v>
      </c>
      <c r="V287" s="370">
        <v>49.5</v>
      </c>
      <c r="W287" s="371">
        <v>1515.06</v>
      </c>
      <c r="X287" s="372">
        <v>187747.19999999998</v>
      </c>
      <c r="Y287" s="373" t="s">
        <v>122</v>
      </c>
      <c r="Z287" s="374"/>
      <c r="AA287" s="375"/>
      <c r="AB287" s="364"/>
      <c r="AC287" s="135"/>
      <c r="AD287" s="376"/>
      <c r="AE287" s="377"/>
      <c r="AF287" s="378">
        <f t="shared" si="24"/>
        <v>49.5</v>
      </c>
      <c r="AG287" s="379">
        <f t="shared" si="25"/>
        <v>0</v>
      </c>
      <c r="AH287" s="380">
        <f t="shared" si="26"/>
        <v>0</v>
      </c>
      <c r="AI287" s="359"/>
      <c r="AJ287" s="381">
        <f t="shared" si="27"/>
        <v>0</v>
      </c>
      <c r="AK287" s="365"/>
      <c r="AL287" s="372">
        <f t="shared" si="28"/>
        <v>0</v>
      </c>
      <c r="AM287" s="382"/>
      <c r="AN287" s="383"/>
      <c r="AO287" s="382"/>
      <c r="AP287" s="383"/>
      <c r="AQ287" s="382"/>
      <c r="AR287" s="383"/>
      <c r="AS287" s="382"/>
      <c r="AT287" s="384"/>
      <c r="AU287" s="385">
        <f t="shared" si="29"/>
        <v>0</v>
      </c>
    </row>
    <row r="288" spans="2:47" ht="22.5" customHeight="1">
      <c r="B288" s="359">
        <v>120</v>
      </c>
      <c r="C288" s="360" t="s">
        <v>248</v>
      </c>
      <c r="D288" s="361"/>
      <c r="E288" s="362"/>
      <c r="F288" s="363"/>
      <c r="G288" s="340" t="s">
        <v>119</v>
      </c>
      <c r="H288" s="341">
        <v>1</v>
      </c>
      <c r="I288" s="364" t="s">
        <v>133</v>
      </c>
      <c r="J288" s="364">
        <v>0</v>
      </c>
      <c r="K288" s="364">
        <v>0</v>
      </c>
      <c r="L288" s="364" t="s">
        <v>128</v>
      </c>
      <c r="M288" s="364">
        <v>0</v>
      </c>
      <c r="N288" s="364">
        <v>0</v>
      </c>
      <c r="O288" s="365">
        <v>275</v>
      </c>
      <c r="P288" s="365">
        <v>1</v>
      </c>
      <c r="Q288" s="366">
        <v>1</v>
      </c>
      <c r="R288" s="367"/>
      <c r="S288" s="367"/>
      <c r="T288" s="368">
        <v>1</v>
      </c>
      <c r="U288" s="369">
        <v>1</v>
      </c>
      <c r="V288" s="370">
        <v>49.5</v>
      </c>
      <c r="W288" s="371">
        <v>1515.06</v>
      </c>
      <c r="X288" s="372">
        <v>187747.19999999998</v>
      </c>
      <c r="Y288" s="373" t="s">
        <v>122</v>
      </c>
      <c r="Z288" s="374"/>
      <c r="AA288" s="375"/>
      <c r="AB288" s="364"/>
      <c r="AC288" s="135"/>
      <c r="AD288" s="376"/>
      <c r="AE288" s="377"/>
      <c r="AF288" s="378">
        <f t="shared" si="24"/>
        <v>49.5</v>
      </c>
      <c r="AG288" s="379">
        <f t="shared" si="25"/>
        <v>0</v>
      </c>
      <c r="AH288" s="380">
        <f t="shared" si="26"/>
        <v>0</v>
      </c>
      <c r="AI288" s="359"/>
      <c r="AJ288" s="381">
        <f t="shared" si="27"/>
        <v>0</v>
      </c>
      <c r="AK288" s="365"/>
      <c r="AL288" s="372">
        <f t="shared" si="28"/>
        <v>0</v>
      </c>
      <c r="AM288" s="382"/>
      <c r="AN288" s="383"/>
      <c r="AO288" s="382"/>
      <c r="AP288" s="383"/>
      <c r="AQ288" s="382"/>
      <c r="AR288" s="383"/>
      <c r="AS288" s="382"/>
      <c r="AT288" s="384"/>
      <c r="AU288" s="385">
        <f t="shared" si="29"/>
        <v>0</v>
      </c>
    </row>
    <row r="289" spans="2:47" ht="22.5" customHeight="1">
      <c r="B289" s="359">
        <v>120</v>
      </c>
      <c r="C289" s="360" t="s">
        <v>248</v>
      </c>
      <c r="D289" s="361" t="s">
        <v>123</v>
      </c>
      <c r="E289" s="362"/>
      <c r="F289" s="363"/>
      <c r="G289" s="340" t="s">
        <v>119</v>
      </c>
      <c r="H289" s="341">
        <v>1</v>
      </c>
      <c r="I289" s="364" t="s">
        <v>73</v>
      </c>
      <c r="J289" s="364">
        <v>0</v>
      </c>
      <c r="K289" s="364">
        <v>0</v>
      </c>
      <c r="L289" s="364" t="s">
        <v>228</v>
      </c>
      <c r="M289" s="364">
        <v>0</v>
      </c>
      <c r="N289" s="364">
        <v>0</v>
      </c>
      <c r="O289" s="365" t="s">
        <v>51</v>
      </c>
      <c r="P289" s="365">
        <v>1</v>
      </c>
      <c r="Q289" s="366">
        <v>1</v>
      </c>
      <c r="R289" s="367"/>
      <c r="S289" s="367"/>
      <c r="T289" s="368">
        <v>1</v>
      </c>
      <c r="U289" s="369" t="s">
        <v>98</v>
      </c>
      <c r="V289" s="370"/>
      <c r="W289" s="371" t="s">
        <v>98</v>
      </c>
      <c r="X289" s="372" t="s">
        <v>98</v>
      </c>
      <c r="Y289" s="373" t="s">
        <v>125</v>
      </c>
      <c r="Z289" s="374"/>
      <c r="AA289" s="375"/>
      <c r="AB289" s="364"/>
      <c r="AC289" s="135"/>
      <c r="AD289" s="376"/>
      <c r="AE289" s="377"/>
      <c r="AF289" s="378"/>
      <c r="AG289" s="379"/>
      <c r="AH289" s="380"/>
      <c r="AI289" s="359"/>
      <c r="AJ289" s="381"/>
      <c r="AK289" s="365"/>
      <c r="AL289" s="372"/>
      <c r="AM289" s="382"/>
      <c r="AN289" s="383"/>
      <c r="AO289" s="382"/>
      <c r="AP289" s="383"/>
      <c r="AQ289" s="382"/>
      <c r="AR289" s="383"/>
      <c r="AS289" s="382"/>
      <c r="AT289" s="384"/>
      <c r="AU289" s="385"/>
    </row>
    <row r="290" spans="2:47" ht="22.5" customHeight="1">
      <c r="B290" s="359">
        <v>120</v>
      </c>
      <c r="C290" s="360" t="s">
        <v>248</v>
      </c>
      <c r="D290" s="361" t="s">
        <v>123</v>
      </c>
      <c r="E290" s="362"/>
      <c r="F290" s="363"/>
      <c r="G290" s="340" t="s">
        <v>119</v>
      </c>
      <c r="H290" s="341">
        <v>1</v>
      </c>
      <c r="I290" s="364" t="s">
        <v>73</v>
      </c>
      <c r="J290" s="364">
        <v>0</v>
      </c>
      <c r="K290" s="364">
        <v>0</v>
      </c>
      <c r="L290" s="364" t="s">
        <v>228</v>
      </c>
      <c r="M290" s="364">
        <v>0</v>
      </c>
      <c r="N290" s="364">
        <v>0</v>
      </c>
      <c r="O290" s="365" t="s">
        <v>51</v>
      </c>
      <c r="P290" s="365">
        <v>1</v>
      </c>
      <c r="Q290" s="366">
        <v>1</v>
      </c>
      <c r="R290" s="367"/>
      <c r="S290" s="367"/>
      <c r="T290" s="368">
        <v>1</v>
      </c>
      <c r="U290" s="369" t="s">
        <v>98</v>
      </c>
      <c r="V290" s="370"/>
      <c r="W290" s="371" t="s">
        <v>98</v>
      </c>
      <c r="X290" s="372" t="s">
        <v>98</v>
      </c>
      <c r="Y290" s="373" t="s">
        <v>125</v>
      </c>
      <c r="Z290" s="374"/>
      <c r="AA290" s="375"/>
      <c r="AB290" s="364"/>
      <c r="AC290" s="135"/>
      <c r="AD290" s="376"/>
      <c r="AE290" s="377"/>
      <c r="AF290" s="378"/>
      <c r="AG290" s="379"/>
      <c r="AH290" s="380"/>
      <c r="AI290" s="359"/>
      <c r="AJ290" s="381"/>
      <c r="AK290" s="365"/>
      <c r="AL290" s="372"/>
      <c r="AM290" s="382"/>
      <c r="AN290" s="383"/>
      <c r="AO290" s="382"/>
      <c r="AP290" s="383"/>
      <c r="AQ290" s="382"/>
      <c r="AR290" s="383"/>
      <c r="AS290" s="382"/>
      <c r="AT290" s="384"/>
      <c r="AU290" s="385"/>
    </row>
    <row r="291" spans="2:47" ht="22.5" customHeight="1">
      <c r="B291" s="359">
        <v>120</v>
      </c>
      <c r="C291" s="360" t="s">
        <v>248</v>
      </c>
      <c r="D291" s="361" t="s">
        <v>123</v>
      </c>
      <c r="E291" s="362"/>
      <c r="F291" s="363"/>
      <c r="G291" s="340" t="s">
        <v>119</v>
      </c>
      <c r="H291" s="341">
        <v>1</v>
      </c>
      <c r="I291" s="364" t="s">
        <v>73</v>
      </c>
      <c r="J291" s="364">
        <v>0</v>
      </c>
      <c r="K291" s="364">
        <v>0</v>
      </c>
      <c r="L291" s="364" t="s">
        <v>228</v>
      </c>
      <c r="M291" s="364">
        <v>0</v>
      </c>
      <c r="N291" s="364">
        <v>0</v>
      </c>
      <c r="O291" s="365" t="s">
        <v>51</v>
      </c>
      <c r="P291" s="365">
        <v>1</v>
      </c>
      <c r="Q291" s="366">
        <v>1</v>
      </c>
      <c r="R291" s="367"/>
      <c r="S291" s="367"/>
      <c r="T291" s="368">
        <v>1</v>
      </c>
      <c r="U291" s="369" t="s">
        <v>98</v>
      </c>
      <c r="V291" s="370"/>
      <c r="W291" s="371" t="s">
        <v>98</v>
      </c>
      <c r="X291" s="372" t="s">
        <v>98</v>
      </c>
      <c r="Y291" s="373" t="s">
        <v>125</v>
      </c>
      <c r="Z291" s="374"/>
      <c r="AA291" s="375"/>
      <c r="AB291" s="364"/>
      <c r="AC291" s="135"/>
      <c r="AD291" s="376"/>
      <c r="AE291" s="377"/>
      <c r="AF291" s="378"/>
      <c r="AG291" s="379"/>
      <c r="AH291" s="380"/>
      <c r="AI291" s="359"/>
      <c r="AJ291" s="381"/>
      <c r="AK291" s="365"/>
      <c r="AL291" s="372"/>
      <c r="AM291" s="382"/>
      <c r="AN291" s="383"/>
      <c r="AO291" s="382"/>
      <c r="AP291" s="383"/>
      <c r="AQ291" s="382"/>
      <c r="AR291" s="383"/>
      <c r="AS291" s="382"/>
      <c r="AT291" s="384"/>
      <c r="AU291" s="385"/>
    </row>
    <row r="292" spans="2:47" ht="22.5" customHeight="1">
      <c r="B292" s="359">
        <v>120</v>
      </c>
      <c r="C292" s="360" t="s">
        <v>248</v>
      </c>
      <c r="D292" s="361"/>
      <c r="E292" s="362"/>
      <c r="F292" s="363"/>
      <c r="G292" s="340" t="s">
        <v>119</v>
      </c>
      <c r="H292" s="341">
        <v>1</v>
      </c>
      <c r="I292" s="364" t="s">
        <v>133</v>
      </c>
      <c r="J292" s="364">
        <v>0</v>
      </c>
      <c r="K292" s="364">
        <v>0</v>
      </c>
      <c r="L292" s="364" t="s">
        <v>121</v>
      </c>
      <c r="M292" s="364">
        <v>0</v>
      </c>
      <c r="N292" s="364">
        <v>0</v>
      </c>
      <c r="O292" s="365">
        <v>275</v>
      </c>
      <c r="P292" s="365">
        <v>1</v>
      </c>
      <c r="Q292" s="366">
        <v>1</v>
      </c>
      <c r="R292" s="367"/>
      <c r="S292" s="367"/>
      <c r="T292" s="368">
        <v>1</v>
      </c>
      <c r="U292" s="369">
        <v>1</v>
      </c>
      <c r="V292" s="370">
        <v>49.5</v>
      </c>
      <c r="W292" s="371">
        <v>1515.06</v>
      </c>
      <c r="X292" s="372">
        <v>187747.19999999998</v>
      </c>
      <c r="Y292" s="373" t="s">
        <v>122</v>
      </c>
      <c r="Z292" s="374"/>
      <c r="AA292" s="375"/>
      <c r="AB292" s="364"/>
      <c r="AC292" s="135"/>
      <c r="AD292" s="376"/>
      <c r="AE292" s="377"/>
      <c r="AF292" s="378">
        <f t="shared" si="24"/>
        <v>49.5</v>
      </c>
      <c r="AG292" s="379">
        <f t="shared" si="25"/>
        <v>0</v>
      </c>
      <c r="AH292" s="380">
        <f t="shared" si="26"/>
        <v>0</v>
      </c>
      <c r="AI292" s="359"/>
      <c r="AJ292" s="381">
        <f t="shared" si="27"/>
        <v>0</v>
      </c>
      <c r="AK292" s="365"/>
      <c r="AL292" s="372">
        <f t="shared" si="28"/>
        <v>0</v>
      </c>
      <c r="AM292" s="382"/>
      <c r="AN292" s="383"/>
      <c r="AO292" s="382"/>
      <c r="AP292" s="383"/>
      <c r="AQ292" s="382"/>
      <c r="AR292" s="383"/>
      <c r="AS292" s="382"/>
      <c r="AT292" s="384"/>
      <c r="AU292" s="385">
        <f t="shared" si="29"/>
        <v>0</v>
      </c>
    </row>
    <row r="293" spans="2:47" ht="22.5" customHeight="1">
      <c r="B293" s="359">
        <v>122</v>
      </c>
      <c r="C293" s="360" t="s">
        <v>249</v>
      </c>
      <c r="D293" s="361"/>
      <c r="E293" s="362"/>
      <c r="F293" s="363"/>
      <c r="G293" s="340" t="s">
        <v>119</v>
      </c>
      <c r="H293" s="341">
        <v>1</v>
      </c>
      <c r="I293" s="364" t="s">
        <v>120</v>
      </c>
      <c r="J293" s="364">
        <v>0</v>
      </c>
      <c r="K293" s="364">
        <v>0</v>
      </c>
      <c r="L293" s="364" t="s">
        <v>128</v>
      </c>
      <c r="M293" s="364">
        <v>0</v>
      </c>
      <c r="N293" s="364">
        <v>0</v>
      </c>
      <c r="O293" s="365">
        <v>120</v>
      </c>
      <c r="P293" s="365">
        <v>1</v>
      </c>
      <c r="Q293" s="366">
        <v>1</v>
      </c>
      <c r="R293" s="367"/>
      <c r="S293" s="367"/>
      <c r="T293" s="368">
        <v>1</v>
      </c>
      <c r="U293" s="369">
        <v>1</v>
      </c>
      <c r="V293" s="370">
        <v>49.5</v>
      </c>
      <c r="W293" s="371">
        <v>1010.04</v>
      </c>
      <c r="X293" s="372">
        <v>127144.79999999999</v>
      </c>
      <c r="Y293" s="387" t="s">
        <v>122</v>
      </c>
      <c r="Z293" s="374"/>
      <c r="AA293" s="375"/>
      <c r="AB293" s="364"/>
      <c r="AC293" s="135"/>
      <c r="AD293" s="376"/>
      <c r="AE293" s="377"/>
      <c r="AF293" s="378">
        <f t="shared" si="24"/>
        <v>49.5</v>
      </c>
      <c r="AG293" s="379">
        <f t="shared" si="25"/>
        <v>0</v>
      </c>
      <c r="AH293" s="380">
        <f t="shared" si="26"/>
        <v>0</v>
      </c>
      <c r="AI293" s="359"/>
      <c r="AJ293" s="381">
        <f t="shared" si="27"/>
        <v>0</v>
      </c>
      <c r="AK293" s="365"/>
      <c r="AL293" s="372">
        <f t="shared" si="28"/>
        <v>0</v>
      </c>
      <c r="AM293" s="382"/>
      <c r="AN293" s="383"/>
      <c r="AO293" s="382"/>
      <c r="AP293" s="383"/>
      <c r="AQ293" s="382"/>
      <c r="AR293" s="383"/>
      <c r="AS293" s="382"/>
      <c r="AT293" s="384"/>
      <c r="AU293" s="385">
        <f t="shared" si="29"/>
        <v>0</v>
      </c>
    </row>
    <row r="294" spans="2:47" ht="22.5" customHeight="1">
      <c r="B294" s="359">
        <v>123</v>
      </c>
      <c r="C294" s="360" t="s">
        <v>250</v>
      </c>
      <c r="D294" s="361"/>
      <c r="E294" s="362"/>
      <c r="F294" s="363"/>
      <c r="G294" s="340" t="s">
        <v>119</v>
      </c>
      <c r="H294" s="341">
        <v>1</v>
      </c>
      <c r="I294" s="364" t="s">
        <v>133</v>
      </c>
      <c r="J294" s="364">
        <v>0</v>
      </c>
      <c r="K294" s="364">
        <v>0</v>
      </c>
      <c r="L294" s="364" t="s">
        <v>128</v>
      </c>
      <c r="M294" s="364">
        <v>0</v>
      </c>
      <c r="N294" s="364">
        <v>0</v>
      </c>
      <c r="O294" s="365">
        <v>275</v>
      </c>
      <c r="P294" s="365">
        <v>1</v>
      </c>
      <c r="Q294" s="366">
        <v>1</v>
      </c>
      <c r="R294" s="367"/>
      <c r="S294" s="367"/>
      <c r="T294" s="368">
        <v>1</v>
      </c>
      <c r="U294" s="369">
        <v>1</v>
      </c>
      <c r="V294" s="370">
        <v>49.5</v>
      </c>
      <c r="W294" s="371">
        <v>1515.06</v>
      </c>
      <c r="X294" s="372">
        <v>187747.19999999998</v>
      </c>
      <c r="Y294" s="373" t="s">
        <v>122</v>
      </c>
      <c r="Z294" s="374"/>
      <c r="AA294" s="375"/>
      <c r="AB294" s="364"/>
      <c r="AC294" s="135"/>
      <c r="AD294" s="376"/>
      <c r="AE294" s="377"/>
      <c r="AF294" s="378">
        <f t="shared" si="24"/>
        <v>49.5</v>
      </c>
      <c r="AG294" s="379">
        <f t="shared" si="25"/>
        <v>0</v>
      </c>
      <c r="AH294" s="380">
        <f t="shared" si="26"/>
        <v>0</v>
      </c>
      <c r="AI294" s="359"/>
      <c r="AJ294" s="381">
        <f t="shared" si="27"/>
        <v>0</v>
      </c>
      <c r="AK294" s="365"/>
      <c r="AL294" s="372">
        <f t="shared" si="28"/>
        <v>0</v>
      </c>
      <c r="AM294" s="382"/>
      <c r="AN294" s="383"/>
      <c r="AO294" s="382"/>
      <c r="AP294" s="383"/>
      <c r="AQ294" s="382"/>
      <c r="AR294" s="383"/>
      <c r="AS294" s="382"/>
      <c r="AT294" s="384"/>
      <c r="AU294" s="385">
        <f t="shared" si="29"/>
        <v>0</v>
      </c>
    </row>
    <row r="295" spans="2:47" ht="22.5" customHeight="1">
      <c r="B295" s="359">
        <v>124</v>
      </c>
      <c r="C295" s="360" t="s">
        <v>251</v>
      </c>
      <c r="D295" s="361"/>
      <c r="E295" s="362"/>
      <c r="F295" s="363"/>
      <c r="G295" s="340" t="s">
        <v>119</v>
      </c>
      <c r="H295" s="341">
        <v>1</v>
      </c>
      <c r="I295" s="388" t="s">
        <v>120</v>
      </c>
      <c r="J295" s="364">
        <v>0</v>
      </c>
      <c r="K295" s="364">
        <v>0</v>
      </c>
      <c r="L295" s="364" t="s">
        <v>121</v>
      </c>
      <c r="M295" s="364">
        <v>0</v>
      </c>
      <c r="N295" s="364">
        <v>0</v>
      </c>
      <c r="O295" s="365">
        <v>120</v>
      </c>
      <c r="P295" s="365">
        <v>1</v>
      </c>
      <c r="Q295" s="366">
        <v>1</v>
      </c>
      <c r="R295" s="367"/>
      <c r="S295" s="367"/>
      <c r="T295" s="368">
        <v>1</v>
      </c>
      <c r="U295" s="369">
        <v>1</v>
      </c>
      <c r="V295" s="370">
        <v>49.5</v>
      </c>
      <c r="W295" s="371">
        <v>1010.04</v>
      </c>
      <c r="X295" s="372">
        <v>127144.79999999999</v>
      </c>
      <c r="Y295" s="373" t="s">
        <v>122</v>
      </c>
      <c r="Z295" s="374"/>
      <c r="AA295" s="375"/>
      <c r="AB295" s="364"/>
      <c r="AC295" s="135"/>
      <c r="AD295" s="376"/>
      <c r="AE295" s="377"/>
      <c r="AF295" s="378">
        <f t="shared" si="24"/>
        <v>49.5</v>
      </c>
      <c r="AG295" s="379">
        <f t="shared" si="25"/>
        <v>0</v>
      </c>
      <c r="AH295" s="380">
        <f t="shared" si="26"/>
        <v>0</v>
      </c>
      <c r="AI295" s="359"/>
      <c r="AJ295" s="381">
        <f t="shared" si="27"/>
        <v>0</v>
      </c>
      <c r="AK295" s="365"/>
      <c r="AL295" s="372">
        <f t="shared" si="28"/>
        <v>0</v>
      </c>
      <c r="AM295" s="382"/>
      <c r="AN295" s="383"/>
      <c r="AO295" s="382"/>
      <c r="AP295" s="383"/>
      <c r="AQ295" s="382"/>
      <c r="AR295" s="383"/>
      <c r="AS295" s="382"/>
      <c r="AT295" s="384"/>
      <c r="AU295" s="385">
        <f t="shared" si="29"/>
        <v>0</v>
      </c>
    </row>
    <row r="296" spans="2:47" ht="22.5" customHeight="1">
      <c r="B296" s="359">
        <v>125</v>
      </c>
      <c r="C296" s="360" t="s">
        <v>252</v>
      </c>
      <c r="D296" s="361"/>
      <c r="E296" s="362"/>
      <c r="F296" s="363"/>
      <c r="G296" s="340" t="s">
        <v>119</v>
      </c>
      <c r="H296" s="341">
        <v>1</v>
      </c>
      <c r="I296" s="364" t="s">
        <v>133</v>
      </c>
      <c r="J296" s="364">
        <v>0</v>
      </c>
      <c r="K296" s="364">
        <v>0</v>
      </c>
      <c r="L296" s="364" t="s">
        <v>121</v>
      </c>
      <c r="M296" s="364">
        <v>0</v>
      </c>
      <c r="N296" s="364">
        <v>0</v>
      </c>
      <c r="O296" s="365">
        <v>275</v>
      </c>
      <c r="P296" s="365">
        <v>1</v>
      </c>
      <c r="Q296" s="366">
        <v>1</v>
      </c>
      <c r="R296" s="367"/>
      <c r="S296" s="367"/>
      <c r="T296" s="368">
        <v>1</v>
      </c>
      <c r="U296" s="369">
        <v>1</v>
      </c>
      <c r="V296" s="370">
        <v>49.5</v>
      </c>
      <c r="W296" s="371">
        <v>1515.06</v>
      </c>
      <c r="X296" s="372">
        <v>187747.19999999998</v>
      </c>
      <c r="Y296" s="373" t="s">
        <v>122</v>
      </c>
      <c r="Z296" s="374"/>
      <c r="AA296" s="375"/>
      <c r="AB296" s="364"/>
      <c r="AC296" s="135"/>
      <c r="AD296" s="376"/>
      <c r="AE296" s="377"/>
      <c r="AF296" s="378">
        <f t="shared" si="24"/>
        <v>49.5</v>
      </c>
      <c r="AG296" s="379">
        <f t="shared" si="25"/>
        <v>0</v>
      </c>
      <c r="AH296" s="380">
        <f t="shared" si="26"/>
        <v>0</v>
      </c>
      <c r="AI296" s="359"/>
      <c r="AJ296" s="381">
        <f t="shared" si="27"/>
        <v>0</v>
      </c>
      <c r="AK296" s="365"/>
      <c r="AL296" s="372">
        <f t="shared" si="28"/>
        <v>0</v>
      </c>
      <c r="AM296" s="382"/>
      <c r="AN296" s="383"/>
      <c r="AO296" s="382"/>
      <c r="AP296" s="383"/>
      <c r="AQ296" s="382"/>
      <c r="AR296" s="383"/>
      <c r="AS296" s="382"/>
      <c r="AT296" s="384"/>
      <c r="AU296" s="385">
        <f t="shared" si="29"/>
        <v>0</v>
      </c>
    </row>
    <row r="297" spans="2:47" ht="22.5" customHeight="1">
      <c r="B297" s="359">
        <v>127</v>
      </c>
      <c r="C297" s="360" t="s">
        <v>253</v>
      </c>
      <c r="D297" s="361"/>
      <c r="E297" s="362"/>
      <c r="F297" s="363"/>
      <c r="G297" s="340" t="s">
        <v>119</v>
      </c>
      <c r="H297" s="341">
        <v>1</v>
      </c>
      <c r="I297" s="364" t="s">
        <v>133</v>
      </c>
      <c r="J297" s="364">
        <v>0</v>
      </c>
      <c r="K297" s="364">
        <v>0</v>
      </c>
      <c r="L297" s="364" t="s">
        <v>128</v>
      </c>
      <c r="M297" s="364">
        <v>0</v>
      </c>
      <c r="N297" s="364">
        <v>0</v>
      </c>
      <c r="O297" s="365">
        <v>275</v>
      </c>
      <c r="P297" s="365">
        <v>1</v>
      </c>
      <c r="Q297" s="366">
        <v>1</v>
      </c>
      <c r="R297" s="367"/>
      <c r="S297" s="367"/>
      <c r="T297" s="368">
        <v>1</v>
      </c>
      <c r="U297" s="369">
        <v>1</v>
      </c>
      <c r="V297" s="370">
        <v>49.5</v>
      </c>
      <c r="W297" s="371">
        <v>1515.06</v>
      </c>
      <c r="X297" s="372">
        <v>187747.19999999998</v>
      </c>
      <c r="Y297" s="373" t="s">
        <v>122</v>
      </c>
      <c r="Z297" s="374"/>
      <c r="AA297" s="375"/>
      <c r="AB297" s="364"/>
      <c r="AC297" s="135"/>
      <c r="AD297" s="376"/>
      <c r="AE297" s="377"/>
      <c r="AF297" s="378">
        <f t="shared" si="24"/>
        <v>49.5</v>
      </c>
      <c r="AG297" s="379">
        <f t="shared" si="25"/>
        <v>0</v>
      </c>
      <c r="AH297" s="380">
        <f t="shared" si="26"/>
        <v>0</v>
      </c>
      <c r="AI297" s="359"/>
      <c r="AJ297" s="381">
        <f t="shared" si="27"/>
        <v>0</v>
      </c>
      <c r="AK297" s="365"/>
      <c r="AL297" s="372">
        <f t="shared" si="28"/>
        <v>0</v>
      </c>
      <c r="AM297" s="382"/>
      <c r="AN297" s="383"/>
      <c r="AO297" s="382"/>
      <c r="AP297" s="383"/>
      <c r="AQ297" s="382"/>
      <c r="AR297" s="383"/>
      <c r="AS297" s="382"/>
      <c r="AT297" s="384"/>
      <c r="AU297" s="385">
        <f t="shared" si="29"/>
        <v>0</v>
      </c>
    </row>
    <row r="298" spans="2:47" ht="22.5" customHeight="1">
      <c r="B298" s="359">
        <v>128</v>
      </c>
      <c r="C298" s="360" t="s">
        <v>254</v>
      </c>
      <c r="D298" s="361"/>
      <c r="E298" s="362"/>
      <c r="F298" s="363"/>
      <c r="G298" s="340" t="s">
        <v>119</v>
      </c>
      <c r="H298" s="341">
        <v>1</v>
      </c>
      <c r="I298" s="364" t="s">
        <v>133</v>
      </c>
      <c r="J298" s="364">
        <v>0</v>
      </c>
      <c r="K298" s="364">
        <v>0</v>
      </c>
      <c r="L298" s="364" t="s">
        <v>121</v>
      </c>
      <c r="M298" s="364">
        <v>0</v>
      </c>
      <c r="N298" s="364">
        <v>0</v>
      </c>
      <c r="O298" s="365">
        <v>275</v>
      </c>
      <c r="P298" s="365">
        <v>1</v>
      </c>
      <c r="Q298" s="366">
        <v>1</v>
      </c>
      <c r="R298" s="367"/>
      <c r="S298" s="367"/>
      <c r="T298" s="368">
        <v>1</v>
      </c>
      <c r="U298" s="369">
        <v>1</v>
      </c>
      <c r="V298" s="370">
        <v>49.5</v>
      </c>
      <c r="W298" s="371">
        <v>1515.06</v>
      </c>
      <c r="X298" s="372">
        <v>187747.19999999998</v>
      </c>
      <c r="Y298" s="373" t="s">
        <v>122</v>
      </c>
      <c r="Z298" s="374"/>
      <c r="AA298" s="375"/>
      <c r="AB298" s="364"/>
      <c r="AC298" s="135"/>
      <c r="AD298" s="376"/>
      <c r="AE298" s="377"/>
      <c r="AF298" s="378">
        <f t="shared" si="24"/>
        <v>49.5</v>
      </c>
      <c r="AG298" s="379">
        <f t="shared" si="25"/>
        <v>0</v>
      </c>
      <c r="AH298" s="380">
        <f t="shared" si="26"/>
        <v>0</v>
      </c>
      <c r="AI298" s="359"/>
      <c r="AJ298" s="381">
        <f t="shared" si="27"/>
        <v>0</v>
      </c>
      <c r="AK298" s="365"/>
      <c r="AL298" s="372">
        <f t="shared" si="28"/>
        <v>0</v>
      </c>
      <c r="AM298" s="382"/>
      <c r="AN298" s="383"/>
      <c r="AO298" s="382"/>
      <c r="AP298" s="383"/>
      <c r="AQ298" s="382"/>
      <c r="AR298" s="383"/>
      <c r="AS298" s="382"/>
      <c r="AT298" s="384"/>
      <c r="AU298" s="385">
        <f t="shared" si="29"/>
        <v>0</v>
      </c>
    </row>
    <row r="299" spans="2:47" ht="22.5" customHeight="1">
      <c r="B299" s="359">
        <v>130</v>
      </c>
      <c r="C299" s="360" t="s">
        <v>255</v>
      </c>
      <c r="D299" s="361"/>
      <c r="E299" s="362"/>
      <c r="F299" s="363"/>
      <c r="G299" s="340" t="s">
        <v>119</v>
      </c>
      <c r="H299" s="341">
        <v>1</v>
      </c>
      <c r="I299" s="364" t="s">
        <v>120</v>
      </c>
      <c r="J299" s="364">
        <v>0</v>
      </c>
      <c r="K299" s="364">
        <v>0</v>
      </c>
      <c r="L299" s="364" t="s">
        <v>128</v>
      </c>
      <c r="M299" s="364">
        <v>0</v>
      </c>
      <c r="N299" s="364">
        <v>0</v>
      </c>
      <c r="O299" s="365">
        <v>120</v>
      </c>
      <c r="P299" s="365">
        <v>1</v>
      </c>
      <c r="Q299" s="366">
        <v>1</v>
      </c>
      <c r="R299" s="367"/>
      <c r="S299" s="367"/>
      <c r="T299" s="368">
        <v>1</v>
      </c>
      <c r="U299" s="369">
        <v>1</v>
      </c>
      <c r="V299" s="370">
        <v>49.5</v>
      </c>
      <c r="W299" s="371">
        <v>1010.04</v>
      </c>
      <c r="X299" s="372">
        <v>127144.79999999999</v>
      </c>
      <c r="Y299" s="373" t="s">
        <v>122</v>
      </c>
      <c r="Z299" s="374"/>
      <c r="AA299" s="375"/>
      <c r="AB299" s="364"/>
      <c r="AC299" s="135"/>
      <c r="AD299" s="376"/>
      <c r="AE299" s="377"/>
      <c r="AF299" s="378">
        <f t="shared" si="24"/>
        <v>49.5</v>
      </c>
      <c r="AG299" s="379">
        <f t="shared" si="25"/>
        <v>0</v>
      </c>
      <c r="AH299" s="380">
        <f t="shared" si="26"/>
        <v>0</v>
      </c>
      <c r="AI299" s="359"/>
      <c r="AJ299" s="381">
        <f t="shared" si="27"/>
        <v>0</v>
      </c>
      <c r="AK299" s="365"/>
      <c r="AL299" s="372">
        <f t="shared" si="28"/>
        <v>0</v>
      </c>
      <c r="AM299" s="382"/>
      <c r="AN299" s="383"/>
      <c r="AO299" s="382"/>
      <c r="AP299" s="383"/>
      <c r="AQ299" s="382"/>
      <c r="AR299" s="383"/>
      <c r="AS299" s="382"/>
      <c r="AT299" s="384"/>
      <c r="AU299" s="385">
        <f t="shared" si="29"/>
        <v>0</v>
      </c>
    </row>
    <row r="300" spans="2:47" ht="22.5" customHeight="1">
      <c r="B300" s="359">
        <v>131</v>
      </c>
      <c r="C300" s="360" t="s">
        <v>256</v>
      </c>
      <c r="D300" s="361"/>
      <c r="E300" s="362"/>
      <c r="F300" s="363"/>
      <c r="G300" s="340" t="s">
        <v>119</v>
      </c>
      <c r="H300" s="341">
        <v>1</v>
      </c>
      <c r="I300" s="364" t="s">
        <v>133</v>
      </c>
      <c r="J300" s="364">
        <v>0</v>
      </c>
      <c r="K300" s="364">
        <v>0</v>
      </c>
      <c r="L300" s="364" t="s">
        <v>128</v>
      </c>
      <c r="M300" s="364">
        <v>0</v>
      </c>
      <c r="N300" s="364">
        <v>0</v>
      </c>
      <c r="O300" s="365">
        <v>275</v>
      </c>
      <c r="P300" s="365">
        <v>1</v>
      </c>
      <c r="Q300" s="366">
        <v>1</v>
      </c>
      <c r="R300" s="367"/>
      <c r="S300" s="367"/>
      <c r="T300" s="368">
        <v>1</v>
      </c>
      <c r="U300" s="369">
        <v>1</v>
      </c>
      <c r="V300" s="370">
        <v>49.5</v>
      </c>
      <c r="W300" s="371">
        <v>1515.06</v>
      </c>
      <c r="X300" s="372">
        <v>187747.19999999998</v>
      </c>
      <c r="Y300" s="373" t="s">
        <v>122</v>
      </c>
      <c r="Z300" s="374"/>
      <c r="AA300" s="375"/>
      <c r="AB300" s="364"/>
      <c r="AC300" s="135"/>
      <c r="AD300" s="376"/>
      <c r="AE300" s="377"/>
      <c r="AF300" s="378">
        <f t="shared" si="24"/>
        <v>49.5</v>
      </c>
      <c r="AG300" s="379">
        <f t="shared" si="25"/>
        <v>0</v>
      </c>
      <c r="AH300" s="380">
        <f t="shared" si="26"/>
        <v>0</v>
      </c>
      <c r="AI300" s="359"/>
      <c r="AJ300" s="381">
        <f t="shared" si="27"/>
        <v>0</v>
      </c>
      <c r="AK300" s="365"/>
      <c r="AL300" s="372">
        <f t="shared" si="28"/>
        <v>0</v>
      </c>
      <c r="AM300" s="382"/>
      <c r="AN300" s="383"/>
      <c r="AO300" s="382"/>
      <c r="AP300" s="383"/>
      <c r="AQ300" s="382"/>
      <c r="AR300" s="383"/>
      <c r="AS300" s="382"/>
      <c r="AT300" s="384"/>
      <c r="AU300" s="385">
        <f t="shared" si="29"/>
        <v>0</v>
      </c>
    </row>
    <row r="301" spans="2:47" ht="22.5" customHeight="1">
      <c r="B301" s="359">
        <v>132</v>
      </c>
      <c r="C301" s="360" t="s">
        <v>257</v>
      </c>
      <c r="D301" s="361"/>
      <c r="E301" s="362"/>
      <c r="F301" s="363"/>
      <c r="G301" s="340" t="s">
        <v>119</v>
      </c>
      <c r="H301" s="341">
        <v>1</v>
      </c>
      <c r="I301" s="364" t="s">
        <v>133</v>
      </c>
      <c r="J301" s="364">
        <v>0</v>
      </c>
      <c r="K301" s="364">
        <v>0</v>
      </c>
      <c r="L301" s="364" t="s">
        <v>121</v>
      </c>
      <c r="M301" s="364">
        <v>0</v>
      </c>
      <c r="N301" s="364">
        <v>0</v>
      </c>
      <c r="O301" s="365">
        <v>275</v>
      </c>
      <c r="P301" s="365">
        <v>1</v>
      </c>
      <c r="Q301" s="366">
        <v>1</v>
      </c>
      <c r="R301" s="367"/>
      <c r="S301" s="367"/>
      <c r="T301" s="368">
        <v>1</v>
      </c>
      <c r="U301" s="369">
        <v>1</v>
      </c>
      <c r="V301" s="370">
        <v>49.5</v>
      </c>
      <c r="W301" s="371">
        <v>1515.06</v>
      </c>
      <c r="X301" s="372">
        <v>187747.19999999998</v>
      </c>
      <c r="Y301" s="373" t="s">
        <v>122</v>
      </c>
      <c r="Z301" s="374"/>
      <c r="AA301" s="375"/>
      <c r="AB301" s="364"/>
      <c r="AC301" s="135"/>
      <c r="AD301" s="376"/>
      <c r="AE301" s="377"/>
      <c r="AF301" s="378">
        <f t="shared" si="24"/>
        <v>49.5</v>
      </c>
      <c r="AG301" s="379">
        <f t="shared" si="25"/>
        <v>0</v>
      </c>
      <c r="AH301" s="380">
        <f t="shared" si="26"/>
        <v>0</v>
      </c>
      <c r="AI301" s="359"/>
      <c r="AJ301" s="381">
        <f t="shared" si="27"/>
        <v>0</v>
      </c>
      <c r="AK301" s="365"/>
      <c r="AL301" s="372">
        <f t="shared" si="28"/>
        <v>0</v>
      </c>
      <c r="AM301" s="382"/>
      <c r="AN301" s="383"/>
      <c r="AO301" s="382"/>
      <c r="AP301" s="383"/>
      <c r="AQ301" s="382"/>
      <c r="AR301" s="383"/>
      <c r="AS301" s="382"/>
      <c r="AT301" s="384"/>
      <c r="AU301" s="385">
        <f t="shared" si="29"/>
        <v>0</v>
      </c>
    </row>
    <row r="302" spans="2:47" ht="22.5" customHeight="1">
      <c r="B302" s="359">
        <v>133</v>
      </c>
      <c r="C302" s="360" t="s">
        <v>258</v>
      </c>
      <c r="D302" s="361"/>
      <c r="E302" s="362"/>
      <c r="F302" s="363"/>
      <c r="G302" s="340" t="s">
        <v>119</v>
      </c>
      <c r="H302" s="341">
        <v>1</v>
      </c>
      <c r="I302" s="364" t="s">
        <v>120</v>
      </c>
      <c r="J302" s="364">
        <v>0</v>
      </c>
      <c r="K302" s="364">
        <v>0</v>
      </c>
      <c r="L302" s="364" t="s">
        <v>128</v>
      </c>
      <c r="M302" s="364">
        <v>0</v>
      </c>
      <c r="N302" s="364">
        <v>0</v>
      </c>
      <c r="O302" s="365">
        <v>120</v>
      </c>
      <c r="P302" s="365">
        <v>1</v>
      </c>
      <c r="Q302" s="366">
        <v>1</v>
      </c>
      <c r="R302" s="367"/>
      <c r="S302" s="367"/>
      <c r="T302" s="368">
        <v>1</v>
      </c>
      <c r="U302" s="369">
        <v>1</v>
      </c>
      <c r="V302" s="370">
        <v>49.5</v>
      </c>
      <c r="W302" s="371">
        <v>1010.04</v>
      </c>
      <c r="X302" s="372">
        <v>127144.79999999999</v>
      </c>
      <c r="Y302" s="373" t="s">
        <v>122</v>
      </c>
      <c r="Z302" s="374"/>
      <c r="AA302" s="375"/>
      <c r="AB302" s="364"/>
      <c r="AC302" s="135"/>
      <c r="AD302" s="376"/>
      <c r="AE302" s="377"/>
      <c r="AF302" s="378">
        <f t="shared" si="24"/>
        <v>49.5</v>
      </c>
      <c r="AG302" s="379">
        <f t="shared" si="25"/>
        <v>0</v>
      </c>
      <c r="AH302" s="380">
        <f t="shared" si="26"/>
        <v>0</v>
      </c>
      <c r="AI302" s="359"/>
      <c r="AJ302" s="381">
        <f t="shared" si="27"/>
        <v>0</v>
      </c>
      <c r="AK302" s="365"/>
      <c r="AL302" s="372">
        <f t="shared" si="28"/>
        <v>0</v>
      </c>
      <c r="AM302" s="382"/>
      <c r="AN302" s="383"/>
      <c r="AO302" s="382"/>
      <c r="AP302" s="383"/>
      <c r="AQ302" s="382"/>
      <c r="AR302" s="383"/>
      <c r="AS302" s="382"/>
      <c r="AT302" s="384"/>
      <c r="AU302" s="385">
        <f t="shared" si="29"/>
        <v>0</v>
      </c>
    </row>
    <row r="303" spans="2:47" ht="22.5" customHeight="1">
      <c r="B303" s="359">
        <v>134</v>
      </c>
      <c r="C303" s="360" t="s">
        <v>259</v>
      </c>
      <c r="D303" s="361"/>
      <c r="E303" s="362"/>
      <c r="F303" s="363"/>
      <c r="G303" s="340" t="s">
        <v>119</v>
      </c>
      <c r="H303" s="341">
        <v>1</v>
      </c>
      <c r="I303" s="364" t="s">
        <v>133</v>
      </c>
      <c r="J303" s="364">
        <v>0</v>
      </c>
      <c r="K303" s="364">
        <v>0</v>
      </c>
      <c r="L303" s="364" t="s">
        <v>128</v>
      </c>
      <c r="M303" s="364">
        <v>0</v>
      </c>
      <c r="N303" s="364">
        <v>0</v>
      </c>
      <c r="O303" s="365">
        <v>275</v>
      </c>
      <c r="P303" s="365">
        <v>1</v>
      </c>
      <c r="Q303" s="366">
        <v>1</v>
      </c>
      <c r="R303" s="367"/>
      <c r="S303" s="367"/>
      <c r="T303" s="368">
        <v>1</v>
      </c>
      <c r="U303" s="369">
        <v>1</v>
      </c>
      <c r="V303" s="370">
        <v>49.5</v>
      </c>
      <c r="W303" s="371">
        <v>1515.06</v>
      </c>
      <c r="X303" s="372">
        <v>187747.19999999998</v>
      </c>
      <c r="Y303" s="373" t="s">
        <v>122</v>
      </c>
      <c r="Z303" s="374"/>
      <c r="AA303" s="375"/>
      <c r="AB303" s="364"/>
      <c r="AC303" s="135"/>
      <c r="AD303" s="376"/>
      <c r="AE303" s="377"/>
      <c r="AF303" s="378">
        <f t="shared" si="24"/>
        <v>49.5</v>
      </c>
      <c r="AG303" s="379">
        <f t="shared" si="25"/>
        <v>0</v>
      </c>
      <c r="AH303" s="380">
        <f t="shared" si="26"/>
        <v>0</v>
      </c>
      <c r="AI303" s="359"/>
      <c r="AJ303" s="381">
        <f t="shared" si="27"/>
        <v>0</v>
      </c>
      <c r="AK303" s="365"/>
      <c r="AL303" s="372">
        <f t="shared" si="28"/>
        <v>0</v>
      </c>
      <c r="AM303" s="382"/>
      <c r="AN303" s="383"/>
      <c r="AO303" s="382"/>
      <c r="AP303" s="383"/>
      <c r="AQ303" s="382"/>
      <c r="AR303" s="383"/>
      <c r="AS303" s="382"/>
      <c r="AT303" s="384"/>
      <c r="AU303" s="385">
        <f t="shared" si="29"/>
        <v>0</v>
      </c>
    </row>
    <row r="304" spans="2:47" ht="22.5" customHeight="1">
      <c r="B304" s="359">
        <v>134</v>
      </c>
      <c r="C304" s="360" t="s">
        <v>259</v>
      </c>
      <c r="D304" s="361"/>
      <c r="E304" s="362"/>
      <c r="F304" s="363"/>
      <c r="G304" s="340" t="s">
        <v>119</v>
      </c>
      <c r="H304" s="341">
        <v>1</v>
      </c>
      <c r="I304" s="364" t="s">
        <v>133</v>
      </c>
      <c r="J304" s="364">
        <v>0</v>
      </c>
      <c r="K304" s="364">
        <v>0</v>
      </c>
      <c r="L304" s="364" t="s">
        <v>128</v>
      </c>
      <c r="M304" s="364">
        <v>0</v>
      </c>
      <c r="N304" s="364">
        <v>0</v>
      </c>
      <c r="O304" s="365">
        <v>275</v>
      </c>
      <c r="P304" s="365">
        <v>1</v>
      </c>
      <c r="Q304" s="366">
        <v>1</v>
      </c>
      <c r="R304" s="367"/>
      <c r="S304" s="367"/>
      <c r="T304" s="368">
        <v>1</v>
      </c>
      <c r="U304" s="369">
        <v>1</v>
      </c>
      <c r="V304" s="370">
        <v>49.5</v>
      </c>
      <c r="W304" s="371">
        <v>1515.06</v>
      </c>
      <c r="X304" s="372">
        <v>187747.19999999998</v>
      </c>
      <c r="Y304" s="373" t="s">
        <v>122</v>
      </c>
      <c r="Z304" s="374"/>
      <c r="AA304" s="375"/>
      <c r="AB304" s="364"/>
      <c r="AC304" s="135"/>
      <c r="AD304" s="376"/>
      <c r="AE304" s="377"/>
      <c r="AF304" s="378">
        <f t="shared" si="24"/>
        <v>49.5</v>
      </c>
      <c r="AG304" s="379">
        <f t="shared" si="25"/>
        <v>0</v>
      </c>
      <c r="AH304" s="380">
        <f t="shared" si="26"/>
        <v>0</v>
      </c>
      <c r="AI304" s="359"/>
      <c r="AJ304" s="381">
        <f t="shared" si="27"/>
        <v>0</v>
      </c>
      <c r="AK304" s="365"/>
      <c r="AL304" s="372">
        <f t="shared" si="28"/>
        <v>0</v>
      </c>
      <c r="AM304" s="382"/>
      <c r="AN304" s="383"/>
      <c r="AO304" s="382"/>
      <c r="AP304" s="383"/>
      <c r="AQ304" s="382"/>
      <c r="AR304" s="383"/>
      <c r="AS304" s="382"/>
      <c r="AT304" s="384"/>
      <c r="AU304" s="385">
        <f t="shared" si="29"/>
        <v>0</v>
      </c>
    </row>
    <row r="305" spans="2:47" ht="22.5" customHeight="1">
      <c r="B305" s="359">
        <v>135</v>
      </c>
      <c r="C305" s="360" t="s">
        <v>260</v>
      </c>
      <c r="D305" s="361"/>
      <c r="E305" s="362"/>
      <c r="F305" s="363"/>
      <c r="G305" s="340" t="s">
        <v>119</v>
      </c>
      <c r="H305" s="341">
        <v>1</v>
      </c>
      <c r="I305" s="364" t="s">
        <v>133</v>
      </c>
      <c r="J305" s="364">
        <v>0</v>
      </c>
      <c r="K305" s="364">
        <v>0</v>
      </c>
      <c r="L305" s="364" t="s">
        <v>121</v>
      </c>
      <c r="M305" s="364">
        <v>0</v>
      </c>
      <c r="N305" s="364">
        <v>0</v>
      </c>
      <c r="O305" s="365">
        <v>275</v>
      </c>
      <c r="P305" s="365">
        <v>1</v>
      </c>
      <c r="Q305" s="366">
        <v>1</v>
      </c>
      <c r="R305" s="367"/>
      <c r="S305" s="367"/>
      <c r="T305" s="368">
        <v>1</v>
      </c>
      <c r="U305" s="369">
        <v>1</v>
      </c>
      <c r="V305" s="370">
        <v>49.5</v>
      </c>
      <c r="W305" s="371">
        <v>1515.06</v>
      </c>
      <c r="X305" s="372">
        <v>187747.19999999998</v>
      </c>
      <c r="Y305" s="387" t="s">
        <v>122</v>
      </c>
      <c r="Z305" s="374"/>
      <c r="AA305" s="375"/>
      <c r="AB305" s="364"/>
      <c r="AC305" s="135"/>
      <c r="AD305" s="376"/>
      <c r="AE305" s="377"/>
      <c r="AF305" s="378">
        <f t="shared" si="24"/>
        <v>49.5</v>
      </c>
      <c r="AG305" s="379">
        <f t="shared" si="25"/>
        <v>0</v>
      </c>
      <c r="AH305" s="380">
        <f t="shared" si="26"/>
        <v>0</v>
      </c>
      <c r="AI305" s="359"/>
      <c r="AJ305" s="381">
        <f t="shared" si="27"/>
        <v>0</v>
      </c>
      <c r="AK305" s="365"/>
      <c r="AL305" s="372">
        <f t="shared" si="28"/>
        <v>0</v>
      </c>
      <c r="AM305" s="382"/>
      <c r="AN305" s="383"/>
      <c r="AO305" s="382"/>
      <c r="AP305" s="383"/>
      <c r="AQ305" s="382"/>
      <c r="AR305" s="383"/>
      <c r="AS305" s="382"/>
      <c r="AT305" s="384"/>
      <c r="AU305" s="385">
        <f t="shared" si="29"/>
        <v>0</v>
      </c>
    </row>
    <row r="306" spans="2:47" ht="22.5" customHeight="1">
      <c r="B306" s="359">
        <v>136</v>
      </c>
      <c r="C306" s="360" t="s">
        <v>261</v>
      </c>
      <c r="D306" s="361"/>
      <c r="E306" s="362"/>
      <c r="F306" s="363"/>
      <c r="G306" s="340" t="s">
        <v>124</v>
      </c>
      <c r="H306" s="341">
        <v>1</v>
      </c>
      <c r="I306" s="364" t="s">
        <v>29</v>
      </c>
      <c r="J306" s="364">
        <v>0</v>
      </c>
      <c r="K306" s="364">
        <v>0</v>
      </c>
      <c r="L306" s="364">
        <v>0</v>
      </c>
      <c r="M306" s="364">
        <v>0</v>
      </c>
      <c r="N306" s="364">
        <v>0</v>
      </c>
      <c r="O306" s="365">
        <v>28</v>
      </c>
      <c r="P306" s="365">
        <v>1</v>
      </c>
      <c r="Q306" s="366">
        <v>1</v>
      </c>
      <c r="R306" s="367"/>
      <c r="S306" s="367"/>
      <c r="T306" s="368">
        <v>1</v>
      </c>
      <c r="U306" s="369">
        <v>1</v>
      </c>
      <c r="V306" s="370">
        <v>49.5</v>
      </c>
      <c r="W306" s="371">
        <v>228.4</v>
      </c>
      <c r="X306" s="372">
        <v>33348</v>
      </c>
      <c r="Y306" s="373" t="s">
        <v>122</v>
      </c>
      <c r="Z306" s="374"/>
      <c r="AA306" s="375"/>
      <c r="AB306" s="364"/>
      <c r="AC306" s="135"/>
      <c r="AD306" s="376"/>
      <c r="AE306" s="377"/>
      <c r="AF306" s="378">
        <f t="shared" si="24"/>
        <v>49.5</v>
      </c>
      <c r="AG306" s="379">
        <f t="shared" si="25"/>
        <v>0</v>
      </c>
      <c r="AH306" s="380">
        <f t="shared" si="26"/>
        <v>0</v>
      </c>
      <c r="AI306" s="359"/>
      <c r="AJ306" s="381">
        <f t="shared" si="27"/>
        <v>0</v>
      </c>
      <c r="AK306" s="365"/>
      <c r="AL306" s="372">
        <f t="shared" si="28"/>
        <v>0</v>
      </c>
      <c r="AM306" s="382"/>
      <c r="AN306" s="383"/>
      <c r="AO306" s="382"/>
      <c r="AP306" s="383"/>
      <c r="AQ306" s="382"/>
      <c r="AR306" s="383"/>
      <c r="AS306" s="382"/>
      <c r="AT306" s="384"/>
      <c r="AU306" s="385">
        <f t="shared" si="29"/>
        <v>0</v>
      </c>
    </row>
    <row r="307" spans="2:47" ht="22.5" customHeight="1">
      <c r="B307" s="359">
        <v>136</v>
      </c>
      <c r="C307" s="360" t="s">
        <v>261</v>
      </c>
      <c r="D307" s="361"/>
      <c r="E307" s="362"/>
      <c r="F307" s="363"/>
      <c r="G307" s="340" t="s">
        <v>124</v>
      </c>
      <c r="H307" s="341">
        <v>1</v>
      </c>
      <c r="I307" s="364" t="s">
        <v>29</v>
      </c>
      <c r="J307" s="364">
        <v>0</v>
      </c>
      <c r="K307" s="364">
        <v>0</v>
      </c>
      <c r="L307" s="364">
        <v>0</v>
      </c>
      <c r="M307" s="364">
        <v>0</v>
      </c>
      <c r="N307" s="364">
        <v>0</v>
      </c>
      <c r="O307" s="365">
        <v>28</v>
      </c>
      <c r="P307" s="365">
        <v>1</v>
      </c>
      <c r="Q307" s="366">
        <v>1</v>
      </c>
      <c r="R307" s="367"/>
      <c r="S307" s="367"/>
      <c r="T307" s="368">
        <v>1</v>
      </c>
      <c r="U307" s="369">
        <v>1</v>
      </c>
      <c r="V307" s="370">
        <v>49.5</v>
      </c>
      <c r="W307" s="371">
        <v>228.4</v>
      </c>
      <c r="X307" s="372">
        <v>33348</v>
      </c>
      <c r="Y307" s="373" t="s">
        <v>122</v>
      </c>
      <c r="Z307" s="374"/>
      <c r="AA307" s="375"/>
      <c r="AB307" s="364"/>
      <c r="AC307" s="135"/>
      <c r="AD307" s="376"/>
      <c r="AE307" s="377"/>
      <c r="AF307" s="378">
        <f t="shared" si="24"/>
        <v>49.5</v>
      </c>
      <c r="AG307" s="379">
        <f t="shared" si="25"/>
        <v>0</v>
      </c>
      <c r="AH307" s="380">
        <f t="shared" si="26"/>
        <v>0</v>
      </c>
      <c r="AI307" s="359"/>
      <c r="AJ307" s="381">
        <f t="shared" si="27"/>
        <v>0</v>
      </c>
      <c r="AK307" s="365"/>
      <c r="AL307" s="372">
        <f t="shared" si="28"/>
        <v>0</v>
      </c>
      <c r="AM307" s="382"/>
      <c r="AN307" s="383"/>
      <c r="AO307" s="382"/>
      <c r="AP307" s="383"/>
      <c r="AQ307" s="382"/>
      <c r="AR307" s="383"/>
      <c r="AS307" s="382"/>
      <c r="AT307" s="384"/>
      <c r="AU307" s="385">
        <f t="shared" si="29"/>
        <v>0</v>
      </c>
    </row>
    <row r="308" spans="2:47" ht="22.5" customHeight="1">
      <c r="B308" s="359">
        <v>136</v>
      </c>
      <c r="C308" s="360" t="s">
        <v>261</v>
      </c>
      <c r="D308" s="361"/>
      <c r="E308" s="362"/>
      <c r="F308" s="363"/>
      <c r="G308" s="340" t="s">
        <v>124</v>
      </c>
      <c r="H308" s="341">
        <v>1</v>
      </c>
      <c r="I308" s="364" t="s">
        <v>29</v>
      </c>
      <c r="J308" s="364">
        <v>0</v>
      </c>
      <c r="K308" s="364">
        <v>0</v>
      </c>
      <c r="L308" s="364">
        <v>0</v>
      </c>
      <c r="M308" s="364">
        <v>0</v>
      </c>
      <c r="N308" s="364">
        <v>0</v>
      </c>
      <c r="O308" s="365">
        <v>28</v>
      </c>
      <c r="P308" s="365">
        <v>1</v>
      </c>
      <c r="Q308" s="366">
        <v>1</v>
      </c>
      <c r="R308" s="367"/>
      <c r="S308" s="367"/>
      <c r="T308" s="368">
        <v>1</v>
      </c>
      <c r="U308" s="369">
        <v>1</v>
      </c>
      <c r="V308" s="370">
        <v>49.5</v>
      </c>
      <c r="W308" s="371">
        <v>228.4</v>
      </c>
      <c r="X308" s="372">
        <v>33348</v>
      </c>
      <c r="Y308" s="373" t="s">
        <v>122</v>
      </c>
      <c r="Z308" s="374"/>
      <c r="AA308" s="375"/>
      <c r="AB308" s="364"/>
      <c r="AC308" s="135"/>
      <c r="AD308" s="376"/>
      <c r="AE308" s="377"/>
      <c r="AF308" s="378">
        <f t="shared" si="24"/>
        <v>49.5</v>
      </c>
      <c r="AG308" s="379">
        <f t="shared" si="25"/>
        <v>0</v>
      </c>
      <c r="AH308" s="380">
        <f t="shared" si="26"/>
        <v>0</v>
      </c>
      <c r="AI308" s="359"/>
      <c r="AJ308" s="381">
        <f t="shared" si="27"/>
        <v>0</v>
      </c>
      <c r="AK308" s="365"/>
      <c r="AL308" s="372">
        <f t="shared" si="28"/>
        <v>0</v>
      </c>
      <c r="AM308" s="382"/>
      <c r="AN308" s="383"/>
      <c r="AO308" s="382"/>
      <c r="AP308" s="383"/>
      <c r="AQ308" s="382"/>
      <c r="AR308" s="383"/>
      <c r="AS308" s="382"/>
      <c r="AT308" s="384"/>
      <c r="AU308" s="385">
        <f t="shared" si="29"/>
        <v>0</v>
      </c>
    </row>
    <row r="309" spans="2:47" ht="22.5" customHeight="1">
      <c r="B309" s="359">
        <v>136</v>
      </c>
      <c r="C309" s="360" t="s">
        <v>261</v>
      </c>
      <c r="D309" s="361"/>
      <c r="E309" s="362"/>
      <c r="F309" s="363"/>
      <c r="G309" s="340" t="s">
        <v>124</v>
      </c>
      <c r="H309" s="341">
        <v>1</v>
      </c>
      <c r="I309" s="364" t="s">
        <v>29</v>
      </c>
      <c r="J309" s="364">
        <v>0</v>
      </c>
      <c r="K309" s="364">
        <v>0</v>
      </c>
      <c r="L309" s="364">
        <v>0</v>
      </c>
      <c r="M309" s="364">
        <v>0</v>
      </c>
      <c r="N309" s="364">
        <v>0</v>
      </c>
      <c r="O309" s="365">
        <v>28</v>
      </c>
      <c r="P309" s="365">
        <v>1</v>
      </c>
      <c r="Q309" s="366">
        <v>1</v>
      </c>
      <c r="R309" s="367"/>
      <c r="S309" s="367"/>
      <c r="T309" s="368">
        <v>1</v>
      </c>
      <c r="U309" s="369">
        <v>1</v>
      </c>
      <c r="V309" s="370">
        <v>49.5</v>
      </c>
      <c r="W309" s="371">
        <v>228.4</v>
      </c>
      <c r="X309" s="372">
        <v>33348</v>
      </c>
      <c r="Y309" s="373" t="s">
        <v>122</v>
      </c>
      <c r="Z309" s="374"/>
      <c r="AA309" s="375"/>
      <c r="AB309" s="364"/>
      <c r="AC309" s="135"/>
      <c r="AD309" s="376"/>
      <c r="AE309" s="377"/>
      <c r="AF309" s="378">
        <f t="shared" si="24"/>
        <v>49.5</v>
      </c>
      <c r="AG309" s="379">
        <f t="shared" si="25"/>
        <v>0</v>
      </c>
      <c r="AH309" s="380">
        <f t="shared" si="26"/>
        <v>0</v>
      </c>
      <c r="AI309" s="359"/>
      <c r="AJ309" s="381">
        <f t="shared" si="27"/>
        <v>0</v>
      </c>
      <c r="AK309" s="365"/>
      <c r="AL309" s="372">
        <f t="shared" si="28"/>
        <v>0</v>
      </c>
      <c r="AM309" s="382"/>
      <c r="AN309" s="383"/>
      <c r="AO309" s="382"/>
      <c r="AP309" s="383"/>
      <c r="AQ309" s="382"/>
      <c r="AR309" s="383"/>
      <c r="AS309" s="382"/>
      <c r="AT309" s="384"/>
      <c r="AU309" s="385">
        <f t="shared" si="29"/>
        <v>0</v>
      </c>
    </row>
    <row r="310" spans="2:47" ht="22.5" customHeight="1">
      <c r="B310" s="359">
        <v>136</v>
      </c>
      <c r="C310" s="360" t="s">
        <v>261</v>
      </c>
      <c r="D310" s="361"/>
      <c r="E310" s="362"/>
      <c r="F310" s="363"/>
      <c r="G310" s="340" t="s">
        <v>119</v>
      </c>
      <c r="H310" s="341">
        <v>1</v>
      </c>
      <c r="I310" s="364" t="s">
        <v>133</v>
      </c>
      <c r="J310" s="364">
        <v>0</v>
      </c>
      <c r="K310" s="364">
        <v>0</v>
      </c>
      <c r="L310" s="364" t="s">
        <v>121</v>
      </c>
      <c r="M310" s="364">
        <v>0</v>
      </c>
      <c r="N310" s="364">
        <v>0</v>
      </c>
      <c r="O310" s="365">
        <v>275</v>
      </c>
      <c r="P310" s="365">
        <v>1</v>
      </c>
      <c r="Q310" s="366">
        <v>1</v>
      </c>
      <c r="R310" s="367"/>
      <c r="S310" s="367"/>
      <c r="T310" s="368">
        <v>1</v>
      </c>
      <c r="U310" s="369">
        <v>1</v>
      </c>
      <c r="V310" s="370">
        <v>49.5</v>
      </c>
      <c r="W310" s="371">
        <v>1515.06</v>
      </c>
      <c r="X310" s="372">
        <v>187747.19999999998</v>
      </c>
      <c r="Y310" s="373" t="s">
        <v>122</v>
      </c>
      <c r="Z310" s="374"/>
      <c r="AA310" s="375"/>
      <c r="AB310" s="364"/>
      <c r="AC310" s="135"/>
      <c r="AD310" s="376"/>
      <c r="AE310" s="377"/>
      <c r="AF310" s="378">
        <f t="shared" si="24"/>
        <v>49.5</v>
      </c>
      <c r="AG310" s="379">
        <f t="shared" si="25"/>
        <v>0</v>
      </c>
      <c r="AH310" s="380">
        <f t="shared" si="26"/>
        <v>0</v>
      </c>
      <c r="AI310" s="359"/>
      <c r="AJ310" s="381">
        <f t="shared" si="27"/>
        <v>0</v>
      </c>
      <c r="AK310" s="365"/>
      <c r="AL310" s="372">
        <f t="shared" si="28"/>
        <v>0</v>
      </c>
      <c r="AM310" s="382"/>
      <c r="AN310" s="383"/>
      <c r="AO310" s="382"/>
      <c r="AP310" s="383"/>
      <c r="AQ310" s="382"/>
      <c r="AR310" s="383"/>
      <c r="AS310" s="382"/>
      <c r="AT310" s="384"/>
      <c r="AU310" s="385">
        <f t="shared" si="29"/>
        <v>0</v>
      </c>
    </row>
    <row r="311" spans="2:47" ht="22.5" customHeight="1">
      <c r="B311" s="359">
        <v>136</v>
      </c>
      <c r="C311" s="360" t="s">
        <v>261</v>
      </c>
      <c r="D311" s="361"/>
      <c r="E311" s="362"/>
      <c r="F311" s="363"/>
      <c r="G311" s="340" t="s">
        <v>119</v>
      </c>
      <c r="H311" s="341">
        <v>1</v>
      </c>
      <c r="I311" s="364" t="s">
        <v>133</v>
      </c>
      <c r="J311" s="364">
        <v>0</v>
      </c>
      <c r="K311" s="364">
        <v>0</v>
      </c>
      <c r="L311" s="364" t="s">
        <v>262</v>
      </c>
      <c r="M311" s="364">
        <v>0</v>
      </c>
      <c r="N311" s="364">
        <v>0</v>
      </c>
      <c r="O311" s="365">
        <v>275</v>
      </c>
      <c r="P311" s="365">
        <v>1</v>
      </c>
      <c r="Q311" s="366">
        <v>1</v>
      </c>
      <c r="R311" s="367"/>
      <c r="S311" s="367"/>
      <c r="T311" s="368">
        <v>1</v>
      </c>
      <c r="U311" s="369">
        <v>1</v>
      </c>
      <c r="V311" s="370">
        <v>49.5</v>
      </c>
      <c r="W311" s="371">
        <v>1515.06</v>
      </c>
      <c r="X311" s="372">
        <v>187747.19999999998</v>
      </c>
      <c r="Y311" s="373" t="s">
        <v>122</v>
      </c>
      <c r="Z311" s="374"/>
      <c r="AA311" s="375"/>
      <c r="AB311" s="364"/>
      <c r="AC311" s="135"/>
      <c r="AD311" s="376"/>
      <c r="AE311" s="377"/>
      <c r="AF311" s="378">
        <f t="shared" si="24"/>
        <v>49.5</v>
      </c>
      <c r="AG311" s="379">
        <f t="shared" si="25"/>
        <v>0</v>
      </c>
      <c r="AH311" s="380">
        <f t="shared" si="26"/>
        <v>0</v>
      </c>
      <c r="AI311" s="359"/>
      <c r="AJ311" s="381">
        <f t="shared" si="27"/>
        <v>0</v>
      </c>
      <c r="AK311" s="365"/>
      <c r="AL311" s="372">
        <f t="shared" si="28"/>
        <v>0</v>
      </c>
      <c r="AM311" s="382"/>
      <c r="AN311" s="383"/>
      <c r="AO311" s="382"/>
      <c r="AP311" s="383"/>
      <c r="AQ311" s="382"/>
      <c r="AR311" s="383"/>
      <c r="AS311" s="382"/>
      <c r="AT311" s="384"/>
      <c r="AU311" s="385">
        <f t="shared" si="29"/>
        <v>0</v>
      </c>
    </row>
    <row r="312" spans="2:47" ht="22.5" customHeight="1">
      <c r="B312" s="359">
        <v>136</v>
      </c>
      <c r="C312" s="360" t="s">
        <v>261</v>
      </c>
      <c r="D312" s="361"/>
      <c r="E312" s="362"/>
      <c r="F312" s="363"/>
      <c r="G312" s="340" t="s">
        <v>119</v>
      </c>
      <c r="H312" s="341">
        <v>1</v>
      </c>
      <c r="I312" s="364" t="s">
        <v>133</v>
      </c>
      <c r="J312" s="364">
        <v>0</v>
      </c>
      <c r="K312" s="364">
        <v>0</v>
      </c>
      <c r="L312" s="364" t="s">
        <v>131</v>
      </c>
      <c r="M312" s="364">
        <v>0</v>
      </c>
      <c r="N312" s="364">
        <v>0</v>
      </c>
      <c r="O312" s="365">
        <v>275</v>
      </c>
      <c r="P312" s="365">
        <v>1</v>
      </c>
      <c r="Q312" s="366">
        <v>1</v>
      </c>
      <c r="R312" s="367"/>
      <c r="S312" s="367"/>
      <c r="T312" s="368">
        <v>1</v>
      </c>
      <c r="U312" s="369">
        <v>1</v>
      </c>
      <c r="V312" s="370">
        <v>49.5</v>
      </c>
      <c r="W312" s="371">
        <v>1515.06</v>
      </c>
      <c r="X312" s="372">
        <v>187747.19999999998</v>
      </c>
      <c r="Y312" s="373" t="s">
        <v>122</v>
      </c>
      <c r="Z312" s="374"/>
      <c r="AA312" s="375"/>
      <c r="AB312" s="364"/>
      <c r="AC312" s="135"/>
      <c r="AD312" s="376"/>
      <c r="AE312" s="377"/>
      <c r="AF312" s="378">
        <f t="shared" si="24"/>
        <v>49.5</v>
      </c>
      <c r="AG312" s="379">
        <f t="shared" si="25"/>
        <v>0</v>
      </c>
      <c r="AH312" s="380">
        <f t="shared" si="26"/>
        <v>0</v>
      </c>
      <c r="AI312" s="359"/>
      <c r="AJ312" s="381">
        <f t="shared" si="27"/>
        <v>0</v>
      </c>
      <c r="AK312" s="365"/>
      <c r="AL312" s="372">
        <f t="shared" si="28"/>
        <v>0</v>
      </c>
      <c r="AM312" s="382"/>
      <c r="AN312" s="383"/>
      <c r="AO312" s="382"/>
      <c r="AP312" s="383"/>
      <c r="AQ312" s="382"/>
      <c r="AR312" s="383"/>
      <c r="AS312" s="382"/>
      <c r="AT312" s="384"/>
      <c r="AU312" s="385">
        <f t="shared" si="29"/>
        <v>0</v>
      </c>
    </row>
    <row r="313" spans="2:47" ht="22.5" customHeight="1">
      <c r="B313" s="359">
        <v>136</v>
      </c>
      <c r="C313" s="360" t="s">
        <v>261</v>
      </c>
      <c r="D313" s="361"/>
      <c r="E313" s="362"/>
      <c r="F313" s="363"/>
      <c r="G313" s="340" t="s">
        <v>119</v>
      </c>
      <c r="H313" s="341">
        <v>1</v>
      </c>
      <c r="I313" s="364" t="s">
        <v>133</v>
      </c>
      <c r="J313" s="364">
        <v>0</v>
      </c>
      <c r="K313" s="364">
        <v>0</v>
      </c>
      <c r="L313" s="364" t="s">
        <v>131</v>
      </c>
      <c r="M313" s="364">
        <v>0</v>
      </c>
      <c r="N313" s="364">
        <v>0</v>
      </c>
      <c r="O313" s="365">
        <v>275</v>
      </c>
      <c r="P313" s="365">
        <v>1</v>
      </c>
      <c r="Q313" s="366">
        <v>1</v>
      </c>
      <c r="R313" s="367"/>
      <c r="S313" s="367"/>
      <c r="T313" s="368">
        <v>1</v>
      </c>
      <c r="U313" s="369">
        <v>1</v>
      </c>
      <c r="V313" s="370">
        <v>49.5</v>
      </c>
      <c r="W313" s="371">
        <v>1515.06</v>
      </c>
      <c r="X313" s="372">
        <v>187747.19999999998</v>
      </c>
      <c r="Y313" s="373" t="s">
        <v>122</v>
      </c>
      <c r="Z313" s="374"/>
      <c r="AA313" s="375"/>
      <c r="AB313" s="364"/>
      <c r="AC313" s="135"/>
      <c r="AD313" s="376"/>
      <c r="AE313" s="377"/>
      <c r="AF313" s="378">
        <f t="shared" si="24"/>
        <v>49.5</v>
      </c>
      <c r="AG313" s="379">
        <f t="shared" si="25"/>
        <v>0</v>
      </c>
      <c r="AH313" s="380">
        <f t="shared" si="26"/>
        <v>0</v>
      </c>
      <c r="AI313" s="359"/>
      <c r="AJ313" s="381">
        <f t="shared" si="27"/>
        <v>0</v>
      </c>
      <c r="AK313" s="365"/>
      <c r="AL313" s="372">
        <f t="shared" si="28"/>
        <v>0</v>
      </c>
      <c r="AM313" s="382"/>
      <c r="AN313" s="383"/>
      <c r="AO313" s="382"/>
      <c r="AP313" s="383"/>
      <c r="AQ313" s="382"/>
      <c r="AR313" s="383"/>
      <c r="AS313" s="382"/>
      <c r="AT313" s="384"/>
      <c r="AU313" s="385">
        <f t="shared" si="29"/>
        <v>0</v>
      </c>
    </row>
    <row r="314" spans="2:47" ht="22.5" customHeight="1">
      <c r="B314" s="359">
        <v>136</v>
      </c>
      <c r="C314" s="360" t="s">
        <v>261</v>
      </c>
      <c r="D314" s="361"/>
      <c r="E314" s="362"/>
      <c r="F314" s="363"/>
      <c r="G314" s="340" t="s">
        <v>119</v>
      </c>
      <c r="H314" s="341">
        <v>1</v>
      </c>
      <c r="I314" s="364" t="s">
        <v>133</v>
      </c>
      <c r="J314" s="364">
        <v>0</v>
      </c>
      <c r="K314" s="364">
        <v>0</v>
      </c>
      <c r="L314" s="364" t="s">
        <v>128</v>
      </c>
      <c r="M314" s="364">
        <v>0</v>
      </c>
      <c r="N314" s="364">
        <v>0</v>
      </c>
      <c r="O314" s="365">
        <v>275</v>
      </c>
      <c r="P314" s="365">
        <v>1</v>
      </c>
      <c r="Q314" s="366">
        <v>1</v>
      </c>
      <c r="R314" s="367"/>
      <c r="S314" s="367"/>
      <c r="T314" s="368">
        <v>1</v>
      </c>
      <c r="U314" s="369">
        <v>1</v>
      </c>
      <c r="V314" s="370">
        <v>49.5</v>
      </c>
      <c r="W314" s="371">
        <v>1515.06</v>
      </c>
      <c r="X314" s="372">
        <v>187747.19999999998</v>
      </c>
      <c r="Y314" s="373" t="s">
        <v>122</v>
      </c>
      <c r="Z314" s="374"/>
      <c r="AA314" s="375"/>
      <c r="AB314" s="364"/>
      <c r="AC314" s="135"/>
      <c r="AD314" s="376"/>
      <c r="AE314" s="377"/>
      <c r="AF314" s="378">
        <f t="shared" si="24"/>
        <v>49.5</v>
      </c>
      <c r="AG314" s="379">
        <f t="shared" si="25"/>
        <v>0</v>
      </c>
      <c r="AH314" s="380">
        <f t="shared" si="26"/>
        <v>0</v>
      </c>
      <c r="AI314" s="359"/>
      <c r="AJ314" s="381">
        <f t="shared" si="27"/>
        <v>0</v>
      </c>
      <c r="AK314" s="365"/>
      <c r="AL314" s="372">
        <f t="shared" si="28"/>
        <v>0</v>
      </c>
      <c r="AM314" s="382"/>
      <c r="AN314" s="383"/>
      <c r="AO314" s="382"/>
      <c r="AP314" s="383"/>
      <c r="AQ314" s="382"/>
      <c r="AR314" s="383"/>
      <c r="AS314" s="382"/>
      <c r="AT314" s="384"/>
      <c r="AU314" s="385">
        <f t="shared" si="29"/>
        <v>0</v>
      </c>
    </row>
    <row r="315" spans="2:47" ht="22.5" customHeight="1">
      <c r="B315" s="359">
        <v>136</v>
      </c>
      <c r="C315" s="360" t="s">
        <v>261</v>
      </c>
      <c r="D315" s="361"/>
      <c r="E315" s="362"/>
      <c r="F315" s="363"/>
      <c r="G315" s="340" t="s">
        <v>119</v>
      </c>
      <c r="H315" s="341">
        <v>1</v>
      </c>
      <c r="I315" s="364" t="s">
        <v>133</v>
      </c>
      <c r="J315" s="364">
        <v>0</v>
      </c>
      <c r="K315" s="364">
        <v>0</v>
      </c>
      <c r="L315" s="364" t="s">
        <v>262</v>
      </c>
      <c r="M315" s="364">
        <v>0</v>
      </c>
      <c r="N315" s="364">
        <v>0</v>
      </c>
      <c r="O315" s="365">
        <v>275</v>
      </c>
      <c r="P315" s="365">
        <v>1</v>
      </c>
      <c r="Q315" s="366">
        <v>1</v>
      </c>
      <c r="R315" s="367"/>
      <c r="S315" s="367"/>
      <c r="T315" s="368">
        <v>1</v>
      </c>
      <c r="U315" s="369">
        <v>1</v>
      </c>
      <c r="V315" s="370">
        <v>49.5</v>
      </c>
      <c r="W315" s="371">
        <v>1515.06</v>
      </c>
      <c r="X315" s="372">
        <v>187747.19999999998</v>
      </c>
      <c r="Y315" s="373" t="s">
        <v>122</v>
      </c>
      <c r="Z315" s="374"/>
      <c r="AA315" s="375"/>
      <c r="AB315" s="364"/>
      <c r="AC315" s="135"/>
      <c r="AD315" s="376"/>
      <c r="AE315" s="377"/>
      <c r="AF315" s="378">
        <f t="shared" si="24"/>
        <v>49.5</v>
      </c>
      <c r="AG315" s="379">
        <f t="shared" si="25"/>
        <v>0</v>
      </c>
      <c r="AH315" s="380">
        <f t="shared" si="26"/>
        <v>0</v>
      </c>
      <c r="AI315" s="359"/>
      <c r="AJ315" s="381">
        <f t="shared" si="27"/>
        <v>0</v>
      </c>
      <c r="AK315" s="365"/>
      <c r="AL315" s="372">
        <f t="shared" si="28"/>
        <v>0</v>
      </c>
      <c r="AM315" s="382"/>
      <c r="AN315" s="383"/>
      <c r="AO315" s="382"/>
      <c r="AP315" s="383"/>
      <c r="AQ315" s="382"/>
      <c r="AR315" s="383"/>
      <c r="AS315" s="382"/>
      <c r="AT315" s="384"/>
      <c r="AU315" s="385">
        <f t="shared" si="29"/>
        <v>0</v>
      </c>
    </row>
    <row r="316" spans="2:47" ht="22.5" customHeight="1">
      <c r="B316" s="359">
        <v>136</v>
      </c>
      <c r="C316" s="360" t="s">
        <v>261</v>
      </c>
      <c r="D316" s="361"/>
      <c r="E316" s="362"/>
      <c r="F316" s="363"/>
      <c r="G316" s="340" t="s">
        <v>119</v>
      </c>
      <c r="H316" s="341">
        <v>1</v>
      </c>
      <c r="I316" s="364" t="s">
        <v>133</v>
      </c>
      <c r="J316" s="364">
        <v>0</v>
      </c>
      <c r="K316" s="364">
        <v>0</v>
      </c>
      <c r="L316" s="364" t="s">
        <v>262</v>
      </c>
      <c r="M316" s="364">
        <v>0</v>
      </c>
      <c r="N316" s="364">
        <v>0</v>
      </c>
      <c r="O316" s="365">
        <v>275</v>
      </c>
      <c r="P316" s="365">
        <v>1</v>
      </c>
      <c r="Q316" s="366">
        <v>1</v>
      </c>
      <c r="R316" s="367"/>
      <c r="S316" s="367"/>
      <c r="T316" s="368">
        <v>1</v>
      </c>
      <c r="U316" s="369">
        <v>1</v>
      </c>
      <c r="V316" s="370">
        <v>49.5</v>
      </c>
      <c r="W316" s="371">
        <v>1515.06</v>
      </c>
      <c r="X316" s="372">
        <v>187747.19999999998</v>
      </c>
      <c r="Y316" s="373" t="s">
        <v>122</v>
      </c>
      <c r="Z316" s="374"/>
      <c r="AA316" s="375"/>
      <c r="AB316" s="364"/>
      <c r="AC316" s="135"/>
      <c r="AD316" s="376"/>
      <c r="AE316" s="377"/>
      <c r="AF316" s="378">
        <f t="shared" si="24"/>
        <v>49.5</v>
      </c>
      <c r="AG316" s="379">
        <f t="shared" si="25"/>
        <v>0</v>
      </c>
      <c r="AH316" s="380">
        <f t="shared" si="26"/>
        <v>0</v>
      </c>
      <c r="AI316" s="359"/>
      <c r="AJ316" s="381">
        <f t="shared" si="27"/>
        <v>0</v>
      </c>
      <c r="AK316" s="365"/>
      <c r="AL316" s="372">
        <f t="shared" si="28"/>
        <v>0</v>
      </c>
      <c r="AM316" s="382"/>
      <c r="AN316" s="383"/>
      <c r="AO316" s="382"/>
      <c r="AP316" s="383"/>
      <c r="AQ316" s="382"/>
      <c r="AR316" s="383"/>
      <c r="AS316" s="382"/>
      <c r="AT316" s="384"/>
      <c r="AU316" s="385">
        <f t="shared" si="29"/>
        <v>0</v>
      </c>
    </row>
    <row r="317" spans="2:47" ht="22.5" customHeight="1">
      <c r="B317" s="359">
        <v>136</v>
      </c>
      <c r="C317" s="360" t="s">
        <v>261</v>
      </c>
      <c r="D317" s="361"/>
      <c r="E317" s="362"/>
      <c r="F317" s="363"/>
      <c r="G317" s="340" t="s">
        <v>119</v>
      </c>
      <c r="H317" s="341">
        <v>1</v>
      </c>
      <c r="I317" s="364" t="s">
        <v>133</v>
      </c>
      <c r="J317" s="364">
        <v>0</v>
      </c>
      <c r="K317" s="364">
        <v>0</v>
      </c>
      <c r="L317" s="364" t="s">
        <v>147</v>
      </c>
      <c r="M317" s="364">
        <v>0</v>
      </c>
      <c r="N317" s="364">
        <v>0</v>
      </c>
      <c r="O317" s="365">
        <v>275</v>
      </c>
      <c r="P317" s="365">
        <v>1</v>
      </c>
      <c r="Q317" s="366">
        <v>1</v>
      </c>
      <c r="R317" s="367"/>
      <c r="S317" s="367"/>
      <c r="T317" s="368">
        <v>1</v>
      </c>
      <c r="U317" s="369">
        <v>1</v>
      </c>
      <c r="V317" s="370">
        <v>49.5</v>
      </c>
      <c r="W317" s="371">
        <v>1515.06</v>
      </c>
      <c r="X317" s="372">
        <v>187747.19999999998</v>
      </c>
      <c r="Y317" s="373" t="s">
        <v>122</v>
      </c>
      <c r="Z317" s="374"/>
      <c r="AA317" s="375"/>
      <c r="AB317" s="364"/>
      <c r="AC317" s="135"/>
      <c r="AD317" s="376"/>
      <c r="AE317" s="377"/>
      <c r="AF317" s="378">
        <f t="shared" si="24"/>
        <v>49.5</v>
      </c>
      <c r="AG317" s="379">
        <f t="shared" si="25"/>
        <v>0</v>
      </c>
      <c r="AH317" s="380">
        <f t="shared" si="26"/>
        <v>0</v>
      </c>
      <c r="AI317" s="359"/>
      <c r="AJ317" s="381">
        <f t="shared" si="27"/>
        <v>0</v>
      </c>
      <c r="AK317" s="365"/>
      <c r="AL317" s="372">
        <f t="shared" si="28"/>
        <v>0</v>
      </c>
      <c r="AM317" s="382"/>
      <c r="AN317" s="383"/>
      <c r="AO317" s="382"/>
      <c r="AP317" s="383"/>
      <c r="AQ317" s="382"/>
      <c r="AR317" s="383"/>
      <c r="AS317" s="382"/>
      <c r="AT317" s="384"/>
      <c r="AU317" s="385">
        <f t="shared" si="29"/>
        <v>0</v>
      </c>
    </row>
    <row r="318" spans="2:47" ht="22.5" customHeight="1">
      <c r="B318" s="359">
        <v>137</v>
      </c>
      <c r="C318" s="360" t="s">
        <v>263</v>
      </c>
      <c r="D318" s="361"/>
      <c r="E318" s="362"/>
      <c r="F318" s="363"/>
      <c r="G318" s="340" t="s">
        <v>119</v>
      </c>
      <c r="H318" s="341">
        <v>1</v>
      </c>
      <c r="I318" s="364" t="s">
        <v>133</v>
      </c>
      <c r="J318" s="364">
        <v>0</v>
      </c>
      <c r="K318" s="364">
        <v>0</v>
      </c>
      <c r="L318" s="364" t="s">
        <v>264</v>
      </c>
      <c r="M318" s="364" t="s">
        <v>265</v>
      </c>
      <c r="N318" s="364">
        <v>0</v>
      </c>
      <c r="O318" s="365">
        <v>275</v>
      </c>
      <c r="P318" s="365">
        <v>1</v>
      </c>
      <c r="Q318" s="366">
        <v>1</v>
      </c>
      <c r="R318" s="367"/>
      <c r="S318" s="367"/>
      <c r="T318" s="368">
        <v>1</v>
      </c>
      <c r="U318" s="369">
        <v>1</v>
      </c>
      <c r="V318" s="370">
        <v>49.5</v>
      </c>
      <c r="W318" s="371">
        <v>1515.06</v>
      </c>
      <c r="X318" s="372">
        <v>187747.19999999998</v>
      </c>
      <c r="Y318" s="387" t="s">
        <v>122</v>
      </c>
      <c r="Z318" s="374"/>
      <c r="AA318" s="375"/>
      <c r="AB318" s="364"/>
      <c r="AC318" s="135"/>
      <c r="AD318" s="376"/>
      <c r="AE318" s="377"/>
      <c r="AF318" s="378">
        <f t="shared" si="24"/>
        <v>49.5</v>
      </c>
      <c r="AG318" s="379">
        <f t="shared" si="25"/>
        <v>0</v>
      </c>
      <c r="AH318" s="380">
        <f t="shared" si="26"/>
        <v>0</v>
      </c>
      <c r="AI318" s="359"/>
      <c r="AJ318" s="381">
        <f t="shared" si="27"/>
        <v>0</v>
      </c>
      <c r="AK318" s="365"/>
      <c r="AL318" s="372">
        <f t="shared" si="28"/>
        <v>0</v>
      </c>
      <c r="AM318" s="382"/>
      <c r="AN318" s="383"/>
      <c r="AO318" s="382"/>
      <c r="AP318" s="383"/>
      <c r="AQ318" s="382"/>
      <c r="AR318" s="383"/>
      <c r="AS318" s="382"/>
      <c r="AT318" s="384"/>
      <c r="AU318" s="385">
        <f t="shared" si="29"/>
        <v>0</v>
      </c>
    </row>
    <row r="319" spans="2:47" ht="22.5" customHeight="1">
      <c r="B319" s="359">
        <v>138</v>
      </c>
      <c r="C319" s="360" t="s">
        <v>266</v>
      </c>
      <c r="D319" s="361"/>
      <c r="E319" s="362"/>
      <c r="F319" s="363"/>
      <c r="G319" s="340" t="s">
        <v>119</v>
      </c>
      <c r="H319" s="341">
        <v>1</v>
      </c>
      <c r="I319" s="364" t="s">
        <v>133</v>
      </c>
      <c r="J319" s="364">
        <v>0</v>
      </c>
      <c r="K319" s="364">
        <v>0</v>
      </c>
      <c r="L319" s="364" t="s">
        <v>128</v>
      </c>
      <c r="M319" s="364" t="s">
        <v>245</v>
      </c>
      <c r="N319" s="364">
        <v>0</v>
      </c>
      <c r="O319" s="365">
        <v>275</v>
      </c>
      <c r="P319" s="365">
        <v>1</v>
      </c>
      <c r="Q319" s="366">
        <v>1</v>
      </c>
      <c r="R319" s="367"/>
      <c r="S319" s="367"/>
      <c r="T319" s="368">
        <v>1</v>
      </c>
      <c r="U319" s="369">
        <v>1</v>
      </c>
      <c r="V319" s="370">
        <v>49.5</v>
      </c>
      <c r="W319" s="371">
        <v>1515.06</v>
      </c>
      <c r="X319" s="372">
        <v>187747.19999999998</v>
      </c>
      <c r="Y319" s="373" t="s">
        <v>122</v>
      </c>
      <c r="Z319" s="374"/>
      <c r="AA319" s="375"/>
      <c r="AB319" s="364"/>
      <c r="AC319" s="135"/>
      <c r="AD319" s="376"/>
      <c r="AE319" s="377"/>
      <c r="AF319" s="378">
        <f t="shared" si="24"/>
        <v>49.5</v>
      </c>
      <c r="AG319" s="379">
        <f t="shared" si="25"/>
        <v>0</v>
      </c>
      <c r="AH319" s="380">
        <f t="shared" si="26"/>
        <v>0</v>
      </c>
      <c r="AI319" s="359"/>
      <c r="AJ319" s="381">
        <f t="shared" si="27"/>
        <v>0</v>
      </c>
      <c r="AK319" s="365"/>
      <c r="AL319" s="372">
        <f t="shared" si="28"/>
        <v>0</v>
      </c>
      <c r="AM319" s="382"/>
      <c r="AN319" s="383"/>
      <c r="AO319" s="382"/>
      <c r="AP319" s="383"/>
      <c r="AQ319" s="382"/>
      <c r="AR319" s="383"/>
      <c r="AS319" s="382"/>
      <c r="AT319" s="384"/>
      <c r="AU319" s="385">
        <f t="shared" si="29"/>
        <v>0</v>
      </c>
    </row>
    <row r="320" spans="2:47" ht="22.5" customHeight="1">
      <c r="B320" s="359">
        <v>139</v>
      </c>
      <c r="C320" s="360" t="s">
        <v>267</v>
      </c>
      <c r="D320" s="361"/>
      <c r="E320" s="362"/>
      <c r="F320" s="363"/>
      <c r="G320" s="340" t="s">
        <v>119</v>
      </c>
      <c r="H320" s="341">
        <v>1</v>
      </c>
      <c r="I320" s="364" t="s">
        <v>133</v>
      </c>
      <c r="J320" s="364">
        <v>0</v>
      </c>
      <c r="K320" s="364">
        <v>0</v>
      </c>
      <c r="L320" s="364" t="s">
        <v>147</v>
      </c>
      <c r="M320" s="364">
        <v>0</v>
      </c>
      <c r="N320" s="364">
        <v>0</v>
      </c>
      <c r="O320" s="365">
        <v>275</v>
      </c>
      <c r="P320" s="365">
        <v>1</v>
      </c>
      <c r="Q320" s="366">
        <v>1</v>
      </c>
      <c r="R320" s="367"/>
      <c r="S320" s="367"/>
      <c r="T320" s="368">
        <v>1</v>
      </c>
      <c r="U320" s="369">
        <v>1</v>
      </c>
      <c r="V320" s="370">
        <v>49.5</v>
      </c>
      <c r="W320" s="371">
        <v>1515.06</v>
      </c>
      <c r="X320" s="372">
        <v>187747.19999999998</v>
      </c>
      <c r="Y320" s="373" t="s">
        <v>122</v>
      </c>
      <c r="Z320" s="374"/>
      <c r="AA320" s="375"/>
      <c r="AB320" s="364"/>
      <c r="AC320" s="135"/>
      <c r="AD320" s="376"/>
      <c r="AE320" s="377"/>
      <c r="AF320" s="378">
        <f t="shared" si="24"/>
        <v>49.5</v>
      </c>
      <c r="AG320" s="379">
        <f t="shared" si="25"/>
        <v>0</v>
      </c>
      <c r="AH320" s="380">
        <f t="shared" si="26"/>
        <v>0</v>
      </c>
      <c r="AI320" s="359"/>
      <c r="AJ320" s="381">
        <f t="shared" si="27"/>
        <v>0</v>
      </c>
      <c r="AK320" s="365"/>
      <c r="AL320" s="372">
        <f t="shared" si="28"/>
        <v>0</v>
      </c>
      <c r="AM320" s="382"/>
      <c r="AN320" s="383"/>
      <c r="AO320" s="382"/>
      <c r="AP320" s="383"/>
      <c r="AQ320" s="382"/>
      <c r="AR320" s="383"/>
      <c r="AS320" s="382"/>
      <c r="AT320" s="384"/>
      <c r="AU320" s="385">
        <f t="shared" si="29"/>
        <v>0</v>
      </c>
    </row>
    <row r="321" spans="2:47" ht="22.5" customHeight="1">
      <c r="B321" s="359">
        <v>139</v>
      </c>
      <c r="C321" s="360" t="s">
        <v>267</v>
      </c>
      <c r="D321" s="361"/>
      <c r="E321" s="362"/>
      <c r="F321" s="363"/>
      <c r="G321" s="340" t="s">
        <v>119</v>
      </c>
      <c r="H321" s="341">
        <v>1</v>
      </c>
      <c r="I321" s="364" t="s">
        <v>133</v>
      </c>
      <c r="J321" s="364">
        <v>0</v>
      </c>
      <c r="K321" s="364">
        <v>0</v>
      </c>
      <c r="L321" s="364" t="s">
        <v>128</v>
      </c>
      <c r="M321" s="364">
        <v>0</v>
      </c>
      <c r="N321" s="364">
        <v>0</v>
      </c>
      <c r="O321" s="365">
        <v>275</v>
      </c>
      <c r="P321" s="365">
        <v>1</v>
      </c>
      <c r="Q321" s="366">
        <v>1</v>
      </c>
      <c r="R321" s="367"/>
      <c r="S321" s="367"/>
      <c r="T321" s="368">
        <v>1</v>
      </c>
      <c r="U321" s="369">
        <v>1</v>
      </c>
      <c r="V321" s="370">
        <v>49.5</v>
      </c>
      <c r="W321" s="371">
        <v>1515.06</v>
      </c>
      <c r="X321" s="372">
        <v>187747.19999999998</v>
      </c>
      <c r="Y321" s="373" t="s">
        <v>122</v>
      </c>
      <c r="Z321" s="374"/>
      <c r="AA321" s="375"/>
      <c r="AB321" s="364"/>
      <c r="AC321" s="135"/>
      <c r="AD321" s="376"/>
      <c r="AE321" s="377"/>
      <c r="AF321" s="378">
        <f t="shared" si="24"/>
        <v>49.5</v>
      </c>
      <c r="AG321" s="379">
        <f t="shared" si="25"/>
        <v>0</v>
      </c>
      <c r="AH321" s="380">
        <f t="shared" si="26"/>
        <v>0</v>
      </c>
      <c r="AI321" s="359"/>
      <c r="AJ321" s="381">
        <f t="shared" si="27"/>
        <v>0</v>
      </c>
      <c r="AK321" s="365"/>
      <c r="AL321" s="372">
        <f t="shared" si="28"/>
        <v>0</v>
      </c>
      <c r="AM321" s="382"/>
      <c r="AN321" s="383"/>
      <c r="AO321" s="382"/>
      <c r="AP321" s="383"/>
      <c r="AQ321" s="382"/>
      <c r="AR321" s="383"/>
      <c r="AS321" s="382"/>
      <c r="AT321" s="384"/>
      <c r="AU321" s="385">
        <f t="shared" si="29"/>
        <v>0</v>
      </c>
    </row>
    <row r="322" spans="2:47" ht="22.5" customHeight="1">
      <c r="B322" s="359">
        <v>140</v>
      </c>
      <c r="C322" s="360" t="s">
        <v>268</v>
      </c>
      <c r="D322" s="361"/>
      <c r="E322" s="362"/>
      <c r="F322" s="363"/>
      <c r="G322" s="340" t="s">
        <v>119</v>
      </c>
      <c r="H322" s="341">
        <v>1</v>
      </c>
      <c r="I322" s="364" t="s">
        <v>133</v>
      </c>
      <c r="J322" s="364">
        <v>0</v>
      </c>
      <c r="K322" s="364">
        <v>0</v>
      </c>
      <c r="L322" s="364" t="s">
        <v>147</v>
      </c>
      <c r="M322" s="364" t="s">
        <v>163</v>
      </c>
      <c r="N322" s="364">
        <v>0</v>
      </c>
      <c r="O322" s="365">
        <v>275</v>
      </c>
      <c r="P322" s="365">
        <v>1</v>
      </c>
      <c r="Q322" s="366">
        <v>1</v>
      </c>
      <c r="R322" s="367"/>
      <c r="S322" s="367"/>
      <c r="T322" s="368">
        <v>1</v>
      </c>
      <c r="U322" s="369">
        <v>1</v>
      </c>
      <c r="V322" s="370">
        <v>49.5</v>
      </c>
      <c r="W322" s="371">
        <v>1515.06</v>
      </c>
      <c r="X322" s="372">
        <v>187747.19999999998</v>
      </c>
      <c r="Y322" s="373" t="s">
        <v>122</v>
      </c>
      <c r="Z322" s="374"/>
      <c r="AA322" s="375"/>
      <c r="AB322" s="364"/>
      <c r="AC322" s="135"/>
      <c r="AD322" s="376"/>
      <c r="AE322" s="377"/>
      <c r="AF322" s="378">
        <f t="shared" si="24"/>
        <v>49.5</v>
      </c>
      <c r="AG322" s="379">
        <f t="shared" si="25"/>
        <v>0</v>
      </c>
      <c r="AH322" s="380">
        <f t="shared" si="26"/>
        <v>0</v>
      </c>
      <c r="AI322" s="359"/>
      <c r="AJ322" s="381">
        <f t="shared" si="27"/>
        <v>0</v>
      </c>
      <c r="AK322" s="365"/>
      <c r="AL322" s="372">
        <f t="shared" si="28"/>
        <v>0</v>
      </c>
      <c r="AM322" s="382"/>
      <c r="AN322" s="383"/>
      <c r="AO322" s="382"/>
      <c r="AP322" s="383"/>
      <c r="AQ322" s="382"/>
      <c r="AR322" s="383"/>
      <c r="AS322" s="382"/>
      <c r="AT322" s="384"/>
      <c r="AU322" s="385">
        <f t="shared" si="29"/>
        <v>0</v>
      </c>
    </row>
    <row r="323" spans="2:47" ht="22.5" customHeight="1">
      <c r="B323" s="359">
        <v>140</v>
      </c>
      <c r="C323" s="360" t="s">
        <v>268</v>
      </c>
      <c r="D323" s="361"/>
      <c r="E323" s="362"/>
      <c r="F323" s="363"/>
      <c r="G323" s="340" t="s">
        <v>124</v>
      </c>
      <c r="H323" s="341">
        <v>1</v>
      </c>
      <c r="I323" s="364" t="s">
        <v>29</v>
      </c>
      <c r="J323" s="364">
        <v>0</v>
      </c>
      <c r="K323" s="364">
        <v>0</v>
      </c>
      <c r="L323" s="364">
        <v>0</v>
      </c>
      <c r="M323" s="364">
        <v>0</v>
      </c>
      <c r="N323" s="364">
        <v>0</v>
      </c>
      <c r="O323" s="365">
        <v>28</v>
      </c>
      <c r="P323" s="365">
        <v>1</v>
      </c>
      <c r="Q323" s="366">
        <v>1</v>
      </c>
      <c r="R323" s="367"/>
      <c r="S323" s="367"/>
      <c r="T323" s="368">
        <v>1</v>
      </c>
      <c r="U323" s="369">
        <v>1</v>
      </c>
      <c r="V323" s="370">
        <v>49.5</v>
      </c>
      <c r="W323" s="371">
        <v>228.4</v>
      </c>
      <c r="X323" s="372">
        <v>33348</v>
      </c>
      <c r="Y323" s="373" t="s">
        <v>122</v>
      </c>
      <c r="Z323" s="374"/>
      <c r="AA323" s="375"/>
      <c r="AB323" s="364"/>
      <c r="AC323" s="135"/>
      <c r="AD323" s="376"/>
      <c r="AE323" s="377"/>
      <c r="AF323" s="378">
        <f t="shared" si="24"/>
        <v>49.5</v>
      </c>
      <c r="AG323" s="379">
        <f t="shared" si="25"/>
        <v>0</v>
      </c>
      <c r="AH323" s="380">
        <f t="shared" si="26"/>
        <v>0</v>
      </c>
      <c r="AI323" s="359"/>
      <c r="AJ323" s="381">
        <f t="shared" si="27"/>
        <v>0</v>
      </c>
      <c r="AK323" s="365"/>
      <c r="AL323" s="372">
        <f t="shared" si="28"/>
        <v>0</v>
      </c>
      <c r="AM323" s="382"/>
      <c r="AN323" s="383"/>
      <c r="AO323" s="382"/>
      <c r="AP323" s="383"/>
      <c r="AQ323" s="382"/>
      <c r="AR323" s="383"/>
      <c r="AS323" s="382"/>
      <c r="AT323" s="384"/>
      <c r="AU323" s="385">
        <f t="shared" si="29"/>
        <v>0</v>
      </c>
    </row>
    <row r="324" spans="2:47" ht="22.5" customHeight="1">
      <c r="B324" s="359">
        <v>140</v>
      </c>
      <c r="C324" s="360" t="s">
        <v>268</v>
      </c>
      <c r="D324" s="361"/>
      <c r="E324" s="362"/>
      <c r="F324" s="363"/>
      <c r="G324" s="340" t="s">
        <v>269</v>
      </c>
      <c r="H324" s="341">
        <v>1</v>
      </c>
      <c r="I324" s="364" t="s">
        <v>148</v>
      </c>
      <c r="J324" s="364">
        <v>0</v>
      </c>
      <c r="K324" s="364">
        <v>0</v>
      </c>
      <c r="L324" s="364" t="s">
        <v>159</v>
      </c>
      <c r="M324" s="364">
        <v>0</v>
      </c>
      <c r="N324" s="364">
        <v>0</v>
      </c>
      <c r="O324" s="365">
        <v>330</v>
      </c>
      <c r="P324" s="365">
        <v>1</v>
      </c>
      <c r="Q324" s="366">
        <v>1</v>
      </c>
      <c r="R324" s="367"/>
      <c r="S324" s="367"/>
      <c r="T324" s="368">
        <v>1</v>
      </c>
      <c r="U324" s="369">
        <v>1</v>
      </c>
      <c r="V324" s="370">
        <v>49.5</v>
      </c>
      <c r="W324" s="371">
        <v>2020.08</v>
      </c>
      <c r="X324" s="372">
        <v>248349.59999999998</v>
      </c>
      <c r="Y324" s="373" t="s">
        <v>122</v>
      </c>
      <c r="Z324" s="374"/>
      <c r="AA324" s="375"/>
      <c r="AB324" s="364"/>
      <c r="AC324" s="135"/>
      <c r="AD324" s="376"/>
      <c r="AE324" s="377"/>
      <c r="AF324" s="378">
        <f t="shared" si="24"/>
        <v>49.5</v>
      </c>
      <c r="AG324" s="379">
        <f t="shared" si="25"/>
        <v>0</v>
      </c>
      <c r="AH324" s="380">
        <f t="shared" si="26"/>
        <v>0</v>
      </c>
      <c r="AI324" s="359"/>
      <c r="AJ324" s="381">
        <f t="shared" si="27"/>
        <v>0</v>
      </c>
      <c r="AK324" s="365"/>
      <c r="AL324" s="372">
        <f t="shared" si="28"/>
        <v>0</v>
      </c>
      <c r="AM324" s="382"/>
      <c r="AN324" s="383"/>
      <c r="AO324" s="382"/>
      <c r="AP324" s="383"/>
      <c r="AQ324" s="382"/>
      <c r="AR324" s="383"/>
      <c r="AS324" s="382"/>
      <c r="AT324" s="384"/>
      <c r="AU324" s="385">
        <f t="shared" si="29"/>
        <v>0</v>
      </c>
    </row>
    <row r="325" spans="2:47" ht="22.5" customHeight="1">
      <c r="B325" s="359">
        <v>141</v>
      </c>
      <c r="C325" s="360" t="s">
        <v>270</v>
      </c>
      <c r="D325" s="361"/>
      <c r="E325" s="362"/>
      <c r="F325" s="363"/>
      <c r="G325" s="340" t="s">
        <v>119</v>
      </c>
      <c r="H325" s="341">
        <v>1</v>
      </c>
      <c r="I325" s="364" t="s">
        <v>133</v>
      </c>
      <c r="J325" s="364">
        <v>0</v>
      </c>
      <c r="K325" s="364">
        <v>0</v>
      </c>
      <c r="L325" s="364" t="s">
        <v>264</v>
      </c>
      <c r="M325" s="364" t="s">
        <v>265</v>
      </c>
      <c r="N325" s="364">
        <v>0</v>
      </c>
      <c r="O325" s="365">
        <v>275</v>
      </c>
      <c r="P325" s="365">
        <v>1</v>
      </c>
      <c r="Q325" s="366">
        <v>1</v>
      </c>
      <c r="R325" s="367"/>
      <c r="S325" s="367"/>
      <c r="T325" s="368">
        <v>1</v>
      </c>
      <c r="U325" s="369">
        <v>1</v>
      </c>
      <c r="V325" s="370">
        <v>49.5</v>
      </c>
      <c r="W325" s="371">
        <v>1515.06</v>
      </c>
      <c r="X325" s="372">
        <v>187747.19999999998</v>
      </c>
      <c r="Y325" s="373" t="s">
        <v>122</v>
      </c>
      <c r="Z325" s="374"/>
      <c r="AA325" s="375"/>
      <c r="AB325" s="364"/>
      <c r="AC325" s="135"/>
      <c r="AD325" s="376"/>
      <c r="AE325" s="377"/>
      <c r="AF325" s="378">
        <f t="shared" si="24"/>
        <v>49.5</v>
      </c>
      <c r="AG325" s="379">
        <f t="shared" si="25"/>
        <v>0</v>
      </c>
      <c r="AH325" s="380">
        <f t="shared" si="26"/>
        <v>0</v>
      </c>
      <c r="AI325" s="359"/>
      <c r="AJ325" s="381">
        <f t="shared" si="27"/>
        <v>0</v>
      </c>
      <c r="AK325" s="365"/>
      <c r="AL325" s="372">
        <f t="shared" si="28"/>
        <v>0</v>
      </c>
      <c r="AM325" s="382"/>
      <c r="AN325" s="383"/>
      <c r="AO325" s="382"/>
      <c r="AP325" s="383"/>
      <c r="AQ325" s="382"/>
      <c r="AR325" s="383"/>
      <c r="AS325" s="382"/>
      <c r="AT325" s="384"/>
      <c r="AU325" s="385">
        <f t="shared" si="29"/>
        <v>0</v>
      </c>
    </row>
    <row r="326" spans="2:47" ht="22.5" customHeight="1">
      <c r="B326" s="359">
        <v>141</v>
      </c>
      <c r="C326" s="360" t="s">
        <v>270</v>
      </c>
      <c r="D326" s="361"/>
      <c r="E326" s="362"/>
      <c r="F326" s="363"/>
      <c r="G326" s="340" t="s">
        <v>119</v>
      </c>
      <c r="H326" s="341">
        <v>1</v>
      </c>
      <c r="I326" s="364" t="s">
        <v>133</v>
      </c>
      <c r="J326" s="364">
        <v>0</v>
      </c>
      <c r="K326" s="364">
        <v>0</v>
      </c>
      <c r="L326" s="364" t="s">
        <v>264</v>
      </c>
      <c r="M326" s="364" t="s">
        <v>265</v>
      </c>
      <c r="N326" s="364">
        <v>0</v>
      </c>
      <c r="O326" s="365">
        <v>275</v>
      </c>
      <c r="P326" s="365">
        <v>1</v>
      </c>
      <c r="Q326" s="366">
        <v>1</v>
      </c>
      <c r="R326" s="367"/>
      <c r="S326" s="367"/>
      <c r="T326" s="368">
        <v>1</v>
      </c>
      <c r="U326" s="369">
        <v>1</v>
      </c>
      <c r="V326" s="370">
        <v>49.5</v>
      </c>
      <c r="W326" s="371">
        <v>1515.06</v>
      </c>
      <c r="X326" s="372">
        <v>187747.19999999998</v>
      </c>
      <c r="Y326" s="373" t="s">
        <v>122</v>
      </c>
      <c r="Z326" s="374"/>
      <c r="AA326" s="375"/>
      <c r="AB326" s="364"/>
      <c r="AC326" s="135"/>
      <c r="AD326" s="376"/>
      <c r="AE326" s="377"/>
      <c r="AF326" s="378">
        <f t="shared" si="24"/>
        <v>49.5</v>
      </c>
      <c r="AG326" s="379">
        <f t="shared" si="25"/>
        <v>0</v>
      </c>
      <c r="AH326" s="380">
        <f t="shared" si="26"/>
        <v>0</v>
      </c>
      <c r="AI326" s="359"/>
      <c r="AJ326" s="381">
        <f t="shared" si="27"/>
        <v>0</v>
      </c>
      <c r="AK326" s="365"/>
      <c r="AL326" s="372">
        <f t="shared" si="28"/>
        <v>0</v>
      </c>
      <c r="AM326" s="382"/>
      <c r="AN326" s="383"/>
      <c r="AO326" s="382"/>
      <c r="AP326" s="383"/>
      <c r="AQ326" s="382"/>
      <c r="AR326" s="383"/>
      <c r="AS326" s="382"/>
      <c r="AT326" s="384"/>
      <c r="AU326" s="385">
        <f t="shared" si="29"/>
        <v>0</v>
      </c>
    </row>
    <row r="327" spans="2:47" ht="22.5" customHeight="1">
      <c r="B327" s="359">
        <v>142</v>
      </c>
      <c r="C327" s="360" t="s">
        <v>271</v>
      </c>
      <c r="D327" s="361"/>
      <c r="E327" s="362"/>
      <c r="F327" s="363"/>
      <c r="G327" s="340" t="s">
        <v>119</v>
      </c>
      <c r="H327" s="341">
        <v>1</v>
      </c>
      <c r="I327" s="364" t="s">
        <v>133</v>
      </c>
      <c r="J327" s="364">
        <v>0</v>
      </c>
      <c r="K327" s="364">
        <v>0</v>
      </c>
      <c r="L327" s="364" t="s">
        <v>264</v>
      </c>
      <c r="M327" s="364" t="s">
        <v>245</v>
      </c>
      <c r="N327" s="364">
        <v>0</v>
      </c>
      <c r="O327" s="365">
        <v>275</v>
      </c>
      <c r="P327" s="365">
        <v>1</v>
      </c>
      <c r="Q327" s="366">
        <v>1</v>
      </c>
      <c r="R327" s="367"/>
      <c r="S327" s="367"/>
      <c r="T327" s="368">
        <v>1</v>
      </c>
      <c r="U327" s="369">
        <v>1</v>
      </c>
      <c r="V327" s="370">
        <v>49.5</v>
      </c>
      <c r="W327" s="371">
        <v>1515.06</v>
      </c>
      <c r="X327" s="372">
        <v>187747.19999999998</v>
      </c>
      <c r="Y327" s="373" t="s">
        <v>122</v>
      </c>
      <c r="Z327" s="374"/>
      <c r="AA327" s="375"/>
      <c r="AB327" s="364"/>
      <c r="AC327" s="135"/>
      <c r="AD327" s="376"/>
      <c r="AE327" s="377"/>
      <c r="AF327" s="378">
        <f t="shared" si="24"/>
        <v>49.5</v>
      </c>
      <c r="AG327" s="379">
        <f t="shared" si="25"/>
        <v>0</v>
      </c>
      <c r="AH327" s="380">
        <f t="shared" si="26"/>
        <v>0</v>
      </c>
      <c r="AI327" s="359"/>
      <c r="AJ327" s="381">
        <f t="shared" si="27"/>
        <v>0</v>
      </c>
      <c r="AK327" s="365"/>
      <c r="AL327" s="372">
        <f t="shared" si="28"/>
        <v>0</v>
      </c>
      <c r="AM327" s="382"/>
      <c r="AN327" s="383"/>
      <c r="AO327" s="382"/>
      <c r="AP327" s="383"/>
      <c r="AQ327" s="382"/>
      <c r="AR327" s="383"/>
      <c r="AS327" s="382"/>
      <c r="AT327" s="384"/>
      <c r="AU327" s="385">
        <f t="shared" si="29"/>
        <v>0</v>
      </c>
    </row>
    <row r="328" spans="2:47" ht="22.5" customHeight="1">
      <c r="B328" s="359">
        <v>144</v>
      </c>
      <c r="C328" s="360" t="s">
        <v>272</v>
      </c>
      <c r="D328" s="361"/>
      <c r="E328" s="362"/>
      <c r="F328" s="363"/>
      <c r="G328" s="340" t="s">
        <v>119</v>
      </c>
      <c r="H328" s="341">
        <v>1</v>
      </c>
      <c r="I328" s="364" t="s">
        <v>133</v>
      </c>
      <c r="J328" s="364">
        <v>0</v>
      </c>
      <c r="K328" s="364">
        <v>0</v>
      </c>
      <c r="L328" s="364" t="s">
        <v>264</v>
      </c>
      <c r="M328" s="364">
        <v>0</v>
      </c>
      <c r="N328" s="364">
        <v>0</v>
      </c>
      <c r="O328" s="365">
        <v>275</v>
      </c>
      <c r="P328" s="365">
        <v>1</v>
      </c>
      <c r="Q328" s="366">
        <v>1</v>
      </c>
      <c r="R328" s="367"/>
      <c r="S328" s="367"/>
      <c r="T328" s="368">
        <v>1</v>
      </c>
      <c r="U328" s="369">
        <v>1</v>
      </c>
      <c r="V328" s="370">
        <v>49.5</v>
      </c>
      <c r="W328" s="371">
        <v>1515.06</v>
      </c>
      <c r="X328" s="372">
        <v>187747.19999999998</v>
      </c>
      <c r="Y328" s="373" t="s">
        <v>122</v>
      </c>
      <c r="Z328" s="374"/>
      <c r="AA328" s="375"/>
      <c r="AB328" s="364"/>
      <c r="AC328" s="135"/>
      <c r="AD328" s="376"/>
      <c r="AE328" s="377"/>
      <c r="AF328" s="378">
        <f t="shared" si="24"/>
        <v>49.5</v>
      </c>
      <c r="AG328" s="379">
        <f t="shared" si="25"/>
        <v>0</v>
      </c>
      <c r="AH328" s="380">
        <f t="shared" si="26"/>
        <v>0</v>
      </c>
      <c r="AI328" s="359"/>
      <c r="AJ328" s="381">
        <f t="shared" si="27"/>
        <v>0</v>
      </c>
      <c r="AK328" s="365"/>
      <c r="AL328" s="372">
        <f t="shared" si="28"/>
        <v>0</v>
      </c>
      <c r="AM328" s="382"/>
      <c r="AN328" s="383"/>
      <c r="AO328" s="382"/>
      <c r="AP328" s="383"/>
      <c r="AQ328" s="382"/>
      <c r="AR328" s="383"/>
      <c r="AS328" s="382"/>
      <c r="AT328" s="384"/>
      <c r="AU328" s="385">
        <f t="shared" si="29"/>
        <v>0</v>
      </c>
    </row>
    <row r="329" spans="2:47" ht="22.5" customHeight="1">
      <c r="B329" s="359">
        <v>144</v>
      </c>
      <c r="C329" s="360" t="s">
        <v>272</v>
      </c>
      <c r="D329" s="361"/>
      <c r="E329" s="362"/>
      <c r="F329" s="363"/>
      <c r="G329" s="340" t="s">
        <v>119</v>
      </c>
      <c r="H329" s="341">
        <v>1</v>
      </c>
      <c r="I329" s="364" t="s">
        <v>133</v>
      </c>
      <c r="J329" s="364">
        <v>0</v>
      </c>
      <c r="K329" s="364">
        <v>0</v>
      </c>
      <c r="L329" s="364" t="s">
        <v>144</v>
      </c>
      <c r="M329" s="364">
        <v>0</v>
      </c>
      <c r="N329" s="364">
        <v>0</v>
      </c>
      <c r="O329" s="365">
        <v>275</v>
      </c>
      <c r="P329" s="365">
        <v>1</v>
      </c>
      <c r="Q329" s="366">
        <v>1</v>
      </c>
      <c r="R329" s="367"/>
      <c r="S329" s="367"/>
      <c r="T329" s="368">
        <v>1</v>
      </c>
      <c r="U329" s="369">
        <v>1</v>
      </c>
      <c r="V329" s="370">
        <v>49.5</v>
      </c>
      <c r="W329" s="371">
        <v>1515.06</v>
      </c>
      <c r="X329" s="372">
        <v>187747.19999999998</v>
      </c>
      <c r="Y329" s="373" t="s">
        <v>122</v>
      </c>
      <c r="Z329" s="374"/>
      <c r="AA329" s="375"/>
      <c r="AB329" s="364"/>
      <c r="AC329" s="135"/>
      <c r="AD329" s="376"/>
      <c r="AE329" s="377"/>
      <c r="AF329" s="378">
        <f t="shared" si="24"/>
        <v>49.5</v>
      </c>
      <c r="AG329" s="379">
        <f t="shared" si="25"/>
        <v>0</v>
      </c>
      <c r="AH329" s="380">
        <f t="shared" si="26"/>
        <v>0</v>
      </c>
      <c r="AI329" s="359"/>
      <c r="AJ329" s="381">
        <f t="shared" si="27"/>
        <v>0</v>
      </c>
      <c r="AK329" s="365"/>
      <c r="AL329" s="372">
        <f t="shared" si="28"/>
        <v>0</v>
      </c>
      <c r="AM329" s="382"/>
      <c r="AN329" s="383"/>
      <c r="AO329" s="382"/>
      <c r="AP329" s="383"/>
      <c r="AQ329" s="382"/>
      <c r="AR329" s="383"/>
      <c r="AS329" s="382"/>
      <c r="AT329" s="384"/>
      <c r="AU329" s="385">
        <f t="shared" si="29"/>
        <v>0</v>
      </c>
    </row>
    <row r="330" spans="2:47" ht="22.5" customHeight="1">
      <c r="B330" s="359">
        <v>145</v>
      </c>
      <c r="C330" s="360" t="s">
        <v>273</v>
      </c>
      <c r="D330" s="361"/>
      <c r="E330" s="362"/>
      <c r="F330" s="363"/>
      <c r="G330" s="340" t="s">
        <v>119</v>
      </c>
      <c r="H330" s="341">
        <v>1</v>
      </c>
      <c r="I330" s="364" t="s">
        <v>120</v>
      </c>
      <c r="J330" s="364">
        <v>0</v>
      </c>
      <c r="K330" s="364">
        <v>0</v>
      </c>
      <c r="L330" s="364" t="s">
        <v>128</v>
      </c>
      <c r="M330" s="364">
        <v>0</v>
      </c>
      <c r="N330" s="364">
        <v>0</v>
      </c>
      <c r="O330" s="365">
        <v>120</v>
      </c>
      <c r="P330" s="365">
        <v>1</v>
      </c>
      <c r="Q330" s="366">
        <v>1</v>
      </c>
      <c r="R330" s="367"/>
      <c r="S330" s="367"/>
      <c r="T330" s="368">
        <v>1</v>
      </c>
      <c r="U330" s="369">
        <v>1</v>
      </c>
      <c r="V330" s="370">
        <v>49.5</v>
      </c>
      <c r="W330" s="371">
        <v>1010.04</v>
      </c>
      <c r="X330" s="372">
        <v>127144.79999999999</v>
      </c>
      <c r="Y330" s="373" t="s">
        <v>122</v>
      </c>
      <c r="Z330" s="374"/>
      <c r="AA330" s="375"/>
      <c r="AB330" s="364"/>
      <c r="AC330" s="135"/>
      <c r="AD330" s="376"/>
      <c r="AE330" s="377"/>
      <c r="AF330" s="378">
        <f t="shared" ref="AF330:AF393" si="30">V330</f>
        <v>49.5</v>
      </c>
      <c r="AG330" s="379">
        <f t="shared" ref="AG330:AG393" si="31">IF(AD330="",0,IF(AD330&lt;=10,90.1,IF(AD330&lt;=20,136.2,IF(AD330&lt;=40,228.4,IF(AD330&lt;=60,320.61,IF(AD330&lt;=100,505.02,IF(AD330&lt;=200,505.02*2,IF(AD330&lt;=300,505.02*3,IF(AD330&lt;=400,505.02*4,IF(AD330&lt;=500,505.02*5))))))))))</f>
        <v>0</v>
      </c>
      <c r="AH330" s="380">
        <f t="shared" ref="AH330:AH393" si="32">(AF330+AG330)*AE330*12*10</f>
        <v>0</v>
      </c>
      <c r="AI330" s="359"/>
      <c r="AJ330" s="381">
        <f t="shared" ref="AJ330:AJ393" si="33">AE330*AI330</f>
        <v>0</v>
      </c>
      <c r="AK330" s="365"/>
      <c r="AL330" s="372">
        <f t="shared" ref="AL330:AL393" si="34">AE330*AK330</f>
        <v>0</v>
      </c>
      <c r="AM330" s="382"/>
      <c r="AN330" s="383"/>
      <c r="AO330" s="382"/>
      <c r="AP330" s="383"/>
      <c r="AQ330" s="382"/>
      <c r="AR330" s="383"/>
      <c r="AS330" s="382"/>
      <c r="AT330" s="384"/>
      <c r="AU330" s="385">
        <f t="shared" ref="AU330:AU393" si="35">AJ330+AL330+AM330+AO330+AQ330+AS330</f>
        <v>0</v>
      </c>
    </row>
    <row r="331" spans="2:47" ht="22.5" customHeight="1">
      <c r="B331" s="359">
        <v>145</v>
      </c>
      <c r="C331" s="360" t="s">
        <v>273</v>
      </c>
      <c r="D331" s="361"/>
      <c r="E331" s="362"/>
      <c r="F331" s="363"/>
      <c r="G331" s="340" t="s">
        <v>119</v>
      </c>
      <c r="H331" s="341">
        <v>1</v>
      </c>
      <c r="I331" s="364" t="s">
        <v>120</v>
      </c>
      <c r="J331" s="364">
        <v>0</v>
      </c>
      <c r="K331" s="364">
        <v>0</v>
      </c>
      <c r="L331" s="364" t="s">
        <v>121</v>
      </c>
      <c r="M331" s="364">
        <v>0</v>
      </c>
      <c r="N331" s="364">
        <v>0</v>
      </c>
      <c r="O331" s="365">
        <v>120</v>
      </c>
      <c r="P331" s="365">
        <v>1</v>
      </c>
      <c r="Q331" s="366">
        <v>1</v>
      </c>
      <c r="R331" s="367"/>
      <c r="S331" s="367"/>
      <c r="T331" s="368">
        <v>1</v>
      </c>
      <c r="U331" s="369">
        <v>1</v>
      </c>
      <c r="V331" s="370">
        <v>49.5</v>
      </c>
      <c r="W331" s="371">
        <v>1010.04</v>
      </c>
      <c r="X331" s="372">
        <v>127144.79999999999</v>
      </c>
      <c r="Y331" s="387" t="s">
        <v>122</v>
      </c>
      <c r="Z331" s="374"/>
      <c r="AA331" s="375"/>
      <c r="AB331" s="364"/>
      <c r="AC331" s="135"/>
      <c r="AD331" s="376"/>
      <c r="AE331" s="377"/>
      <c r="AF331" s="378">
        <f t="shared" si="30"/>
        <v>49.5</v>
      </c>
      <c r="AG331" s="379">
        <f t="shared" si="31"/>
        <v>0</v>
      </c>
      <c r="AH331" s="380">
        <f t="shared" si="32"/>
        <v>0</v>
      </c>
      <c r="AI331" s="359"/>
      <c r="AJ331" s="381">
        <f t="shared" si="33"/>
        <v>0</v>
      </c>
      <c r="AK331" s="365"/>
      <c r="AL331" s="372">
        <f t="shared" si="34"/>
        <v>0</v>
      </c>
      <c r="AM331" s="382"/>
      <c r="AN331" s="383"/>
      <c r="AO331" s="382"/>
      <c r="AP331" s="383"/>
      <c r="AQ331" s="382"/>
      <c r="AR331" s="383"/>
      <c r="AS331" s="382"/>
      <c r="AT331" s="384"/>
      <c r="AU331" s="385">
        <f t="shared" si="35"/>
        <v>0</v>
      </c>
    </row>
    <row r="332" spans="2:47" ht="22.5" customHeight="1">
      <c r="B332" s="359">
        <v>146</v>
      </c>
      <c r="C332" s="360" t="s">
        <v>274</v>
      </c>
      <c r="D332" s="361"/>
      <c r="E332" s="362"/>
      <c r="F332" s="363"/>
      <c r="G332" s="340" t="s">
        <v>119</v>
      </c>
      <c r="H332" s="341">
        <v>1</v>
      </c>
      <c r="I332" s="364" t="s">
        <v>133</v>
      </c>
      <c r="J332" s="364">
        <v>0</v>
      </c>
      <c r="K332" s="364">
        <v>0</v>
      </c>
      <c r="L332" s="364" t="s">
        <v>262</v>
      </c>
      <c r="M332" s="364">
        <v>0</v>
      </c>
      <c r="N332" s="364">
        <v>0</v>
      </c>
      <c r="O332" s="365">
        <v>275</v>
      </c>
      <c r="P332" s="365">
        <v>1</v>
      </c>
      <c r="Q332" s="366">
        <v>1</v>
      </c>
      <c r="R332" s="367"/>
      <c r="S332" s="367"/>
      <c r="T332" s="368">
        <v>1</v>
      </c>
      <c r="U332" s="369">
        <v>1</v>
      </c>
      <c r="V332" s="370">
        <v>49.5</v>
      </c>
      <c r="W332" s="371">
        <v>1515.06</v>
      </c>
      <c r="X332" s="372">
        <v>187747.19999999998</v>
      </c>
      <c r="Y332" s="373" t="s">
        <v>122</v>
      </c>
      <c r="Z332" s="374"/>
      <c r="AA332" s="375"/>
      <c r="AB332" s="364"/>
      <c r="AC332" s="135"/>
      <c r="AD332" s="376"/>
      <c r="AE332" s="377"/>
      <c r="AF332" s="378">
        <f t="shared" si="30"/>
        <v>49.5</v>
      </c>
      <c r="AG332" s="379">
        <f t="shared" si="31"/>
        <v>0</v>
      </c>
      <c r="AH332" s="380">
        <f t="shared" si="32"/>
        <v>0</v>
      </c>
      <c r="AI332" s="359"/>
      <c r="AJ332" s="381">
        <f t="shared" si="33"/>
        <v>0</v>
      </c>
      <c r="AK332" s="365"/>
      <c r="AL332" s="372">
        <f t="shared" si="34"/>
        <v>0</v>
      </c>
      <c r="AM332" s="382"/>
      <c r="AN332" s="383"/>
      <c r="AO332" s="382"/>
      <c r="AP332" s="383"/>
      <c r="AQ332" s="382"/>
      <c r="AR332" s="383"/>
      <c r="AS332" s="382"/>
      <c r="AT332" s="384"/>
      <c r="AU332" s="385">
        <f t="shared" si="35"/>
        <v>0</v>
      </c>
    </row>
    <row r="333" spans="2:47" ht="22.5" customHeight="1">
      <c r="B333" s="359">
        <v>146</v>
      </c>
      <c r="C333" s="360" t="s">
        <v>274</v>
      </c>
      <c r="D333" s="361"/>
      <c r="E333" s="362"/>
      <c r="F333" s="363"/>
      <c r="G333" s="340" t="s">
        <v>119</v>
      </c>
      <c r="H333" s="341">
        <v>1</v>
      </c>
      <c r="I333" s="364" t="s">
        <v>133</v>
      </c>
      <c r="J333" s="364">
        <v>0</v>
      </c>
      <c r="K333" s="364">
        <v>0</v>
      </c>
      <c r="L333" s="364" t="s">
        <v>121</v>
      </c>
      <c r="M333" s="364">
        <v>0</v>
      </c>
      <c r="N333" s="364">
        <v>0</v>
      </c>
      <c r="O333" s="365">
        <v>275</v>
      </c>
      <c r="P333" s="365">
        <v>1</v>
      </c>
      <c r="Q333" s="366">
        <v>1</v>
      </c>
      <c r="R333" s="367"/>
      <c r="S333" s="367"/>
      <c r="T333" s="368">
        <v>1</v>
      </c>
      <c r="U333" s="369">
        <v>1</v>
      </c>
      <c r="V333" s="370">
        <v>49.5</v>
      </c>
      <c r="W333" s="371">
        <v>1515.06</v>
      </c>
      <c r="X333" s="372">
        <v>187747.19999999998</v>
      </c>
      <c r="Y333" s="373" t="s">
        <v>122</v>
      </c>
      <c r="Z333" s="374"/>
      <c r="AA333" s="375"/>
      <c r="AB333" s="364"/>
      <c r="AC333" s="135"/>
      <c r="AD333" s="376"/>
      <c r="AE333" s="377"/>
      <c r="AF333" s="378">
        <f t="shared" si="30"/>
        <v>49.5</v>
      </c>
      <c r="AG333" s="379">
        <f t="shared" si="31"/>
        <v>0</v>
      </c>
      <c r="AH333" s="380">
        <f t="shared" si="32"/>
        <v>0</v>
      </c>
      <c r="AI333" s="359"/>
      <c r="AJ333" s="381">
        <f t="shared" si="33"/>
        <v>0</v>
      </c>
      <c r="AK333" s="365"/>
      <c r="AL333" s="372">
        <f t="shared" si="34"/>
        <v>0</v>
      </c>
      <c r="AM333" s="382"/>
      <c r="AN333" s="383"/>
      <c r="AO333" s="382"/>
      <c r="AP333" s="383"/>
      <c r="AQ333" s="382"/>
      <c r="AR333" s="383"/>
      <c r="AS333" s="382"/>
      <c r="AT333" s="384"/>
      <c r="AU333" s="385">
        <f t="shared" si="35"/>
        <v>0</v>
      </c>
    </row>
    <row r="334" spans="2:47" ht="22.5" customHeight="1">
      <c r="B334" s="359">
        <v>146</v>
      </c>
      <c r="C334" s="360" t="s">
        <v>274</v>
      </c>
      <c r="D334" s="361"/>
      <c r="E334" s="362"/>
      <c r="F334" s="363"/>
      <c r="G334" s="340" t="s">
        <v>119</v>
      </c>
      <c r="H334" s="341">
        <v>1</v>
      </c>
      <c r="I334" s="364" t="s">
        <v>133</v>
      </c>
      <c r="J334" s="364">
        <v>0</v>
      </c>
      <c r="K334" s="364">
        <v>0</v>
      </c>
      <c r="L334" s="364" t="s">
        <v>262</v>
      </c>
      <c r="M334" s="364">
        <v>0</v>
      </c>
      <c r="N334" s="364">
        <v>0</v>
      </c>
      <c r="O334" s="365">
        <v>275</v>
      </c>
      <c r="P334" s="365">
        <v>1</v>
      </c>
      <c r="Q334" s="366">
        <v>1</v>
      </c>
      <c r="R334" s="367"/>
      <c r="S334" s="367"/>
      <c r="T334" s="368">
        <v>1</v>
      </c>
      <c r="U334" s="369">
        <v>1</v>
      </c>
      <c r="V334" s="370">
        <v>49.5</v>
      </c>
      <c r="W334" s="371">
        <v>1515.06</v>
      </c>
      <c r="X334" s="372">
        <v>187747.19999999998</v>
      </c>
      <c r="Y334" s="373" t="s">
        <v>122</v>
      </c>
      <c r="Z334" s="374"/>
      <c r="AA334" s="375"/>
      <c r="AB334" s="364"/>
      <c r="AC334" s="135"/>
      <c r="AD334" s="376"/>
      <c r="AE334" s="377"/>
      <c r="AF334" s="378">
        <f t="shared" si="30"/>
        <v>49.5</v>
      </c>
      <c r="AG334" s="379">
        <f t="shared" si="31"/>
        <v>0</v>
      </c>
      <c r="AH334" s="380">
        <f t="shared" si="32"/>
        <v>0</v>
      </c>
      <c r="AI334" s="359"/>
      <c r="AJ334" s="381">
        <f t="shared" si="33"/>
        <v>0</v>
      </c>
      <c r="AK334" s="365"/>
      <c r="AL334" s="372">
        <f t="shared" si="34"/>
        <v>0</v>
      </c>
      <c r="AM334" s="382"/>
      <c r="AN334" s="383"/>
      <c r="AO334" s="382"/>
      <c r="AP334" s="383"/>
      <c r="AQ334" s="382"/>
      <c r="AR334" s="383"/>
      <c r="AS334" s="382"/>
      <c r="AT334" s="384"/>
      <c r="AU334" s="385">
        <f t="shared" si="35"/>
        <v>0</v>
      </c>
    </row>
    <row r="335" spans="2:47" ht="22.5" customHeight="1">
      <c r="B335" s="359">
        <v>147</v>
      </c>
      <c r="C335" s="360" t="s">
        <v>275</v>
      </c>
      <c r="D335" s="361"/>
      <c r="E335" s="362"/>
      <c r="F335" s="363"/>
      <c r="G335" s="340" t="s">
        <v>119</v>
      </c>
      <c r="H335" s="341">
        <v>1</v>
      </c>
      <c r="I335" s="364" t="s">
        <v>133</v>
      </c>
      <c r="J335" s="364">
        <v>0</v>
      </c>
      <c r="K335" s="364">
        <v>0</v>
      </c>
      <c r="L335" s="364" t="s">
        <v>128</v>
      </c>
      <c r="M335" s="364">
        <v>0</v>
      </c>
      <c r="N335" s="364">
        <v>0</v>
      </c>
      <c r="O335" s="365">
        <v>275</v>
      </c>
      <c r="P335" s="365">
        <v>1</v>
      </c>
      <c r="Q335" s="366">
        <v>1</v>
      </c>
      <c r="R335" s="367"/>
      <c r="S335" s="367"/>
      <c r="T335" s="368">
        <v>1</v>
      </c>
      <c r="U335" s="369">
        <v>1</v>
      </c>
      <c r="V335" s="370">
        <v>49.5</v>
      </c>
      <c r="W335" s="371">
        <v>1515.06</v>
      </c>
      <c r="X335" s="372">
        <v>187747.19999999998</v>
      </c>
      <c r="Y335" s="373" t="s">
        <v>122</v>
      </c>
      <c r="Z335" s="374"/>
      <c r="AA335" s="375"/>
      <c r="AB335" s="364"/>
      <c r="AC335" s="135"/>
      <c r="AD335" s="376"/>
      <c r="AE335" s="377"/>
      <c r="AF335" s="378">
        <f t="shared" si="30"/>
        <v>49.5</v>
      </c>
      <c r="AG335" s="379">
        <f t="shared" si="31"/>
        <v>0</v>
      </c>
      <c r="AH335" s="380">
        <f t="shared" si="32"/>
        <v>0</v>
      </c>
      <c r="AI335" s="359"/>
      <c r="AJ335" s="381">
        <f t="shared" si="33"/>
        <v>0</v>
      </c>
      <c r="AK335" s="365"/>
      <c r="AL335" s="372">
        <f t="shared" si="34"/>
        <v>0</v>
      </c>
      <c r="AM335" s="382"/>
      <c r="AN335" s="383"/>
      <c r="AO335" s="382"/>
      <c r="AP335" s="383"/>
      <c r="AQ335" s="382"/>
      <c r="AR335" s="383"/>
      <c r="AS335" s="382"/>
      <c r="AT335" s="384"/>
      <c r="AU335" s="385">
        <f t="shared" si="35"/>
        <v>0</v>
      </c>
    </row>
    <row r="336" spans="2:47" ht="22.5" customHeight="1">
      <c r="B336" s="359">
        <v>148</v>
      </c>
      <c r="C336" s="360" t="s">
        <v>276</v>
      </c>
      <c r="D336" s="361"/>
      <c r="E336" s="362"/>
      <c r="F336" s="363"/>
      <c r="G336" s="340" t="s">
        <v>119</v>
      </c>
      <c r="H336" s="341">
        <v>1</v>
      </c>
      <c r="I336" s="364" t="s">
        <v>120</v>
      </c>
      <c r="J336" s="364">
        <v>0</v>
      </c>
      <c r="K336" s="364">
        <v>0</v>
      </c>
      <c r="L336" s="364" t="s">
        <v>121</v>
      </c>
      <c r="M336" s="364">
        <v>0</v>
      </c>
      <c r="N336" s="364">
        <v>0</v>
      </c>
      <c r="O336" s="365">
        <v>120</v>
      </c>
      <c r="P336" s="365">
        <v>1</v>
      </c>
      <c r="Q336" s="366">
        <v>1</v>
      </c>
      <c r="R336" s="367"/>
      <c r="S336" s="367"/>
      <c r="T336" s="368">
        <v>1</v>
      </c>
      <c r="U336" s="369">
        <v>1</v>
      </c>
      <c r="V336" s="370">
        <v>49.5</v>
      </c>
      <c r="W336" s="371">
        <v>1010.04</v>
      </c>
      <c r="X336" s="372">
        <v>127144.79999999999</v>
      </c>
      <c r="Y336" s="373" t="s">
        <v>122</v>
      </c>
      <c r="Z336" s="374"/>
      <c r="AA336" s="375"/>
      <c r="AB336" s="364"/>
      <c r="AC336" s="135"/>
      <c r="AD336" s="376"/>
      <c r="AE336" s="377"/>
      <c r="AF336" s="378">
        <f t="shared" si="30"/>
        <v>49.5</v>
      </c>
      <c r="AG336" s="379">
        <f t="shared" si="31"/>
        <v>0</v>
      </c>
      <c r="AH336" s="380">
        <f t="shared" si="32"/>
        <v>0</v>
      </c>
      <c r="AI336" s="359"/>
      <c r="AJ336" s="381">
        <f t="shared" si="33"/>
        <v>0</v>
      </c>
      <c r="AK336" s="365"/>
      <c r="AL336" s="372">
        <f t="shared" si="34"/>
        <v>0</v>
      </c>
      <c r="AM336" s="382"/>
      <c r="AN336" s="383"/>
      <c r="AO336" s="382"/>
      <c r="AP336" s="383"/>
      <c r="AQ336" s="382"/>
      <c r="AR336" s="383"/>
      <c r="AS336" s="382"/>
      <c r="AT336" s="384"/>
      <c r="AU336" s="385">
        <f t="shared" si="35"/>
        <v>0</v>
      </c>
    </row>
    <row r="337" spans="2:47" ht="22.5" customHeight="1">
      <c r="B337" s="359">
        <v>149</v>
      </c>
      <c r="C337" s="360" t="s">
        <v>277</v>
      </c>
      <c r="D337" s="361"/>
      <c r="E337" s="362"/>
      <c r="F337" s="363"/>
      <c r="G337" s="340" t="s">
        <v>119</v>
      </c>
      <c r="H337" s="341">
        <v>1</v>
      </c>
      <c r="I337" s="364" t="s">
        <v>120</v>
      </c>
      <c r="J337" s="364">
        <v>0</v>
      </c>
      <c r="K337" s="364">
        <v>0</v>
      </c>
      <c r="L337" s="364" t="s">
        <v>121</v>
      </c>
      <c r="M337" s="364">
        <v>0</v>
      </c>
      <c r="N337" s="364">
        <v>0</v>
      </c>
      <c r="O337" s="365">
        <v>120</v>
      </c>
      <c r="P337" s="365">
        <v>1</v>
      </c>
      <c r="Q337" s="366">
        <v>1</v>
      </c>
      <c r="R337" s="367"/>
      <c r="S337" s="367"/>
      <c r="T337" s="368">
        <v>1</v>
      </c>
      <c r="U337" s="369">
        <v>1</v>
      </c>
      <c r="V337" s="370">
        <v>49.5</v>
      </c>
      <c r="W337" s="371">
        <v>1010.04</v>
      </c>
      <c r="X337" s="372">
        <v>127144.79999999999</v>
      </c>
      <c r="Y337" s="373" t="s">
        <v>122</v>
      </c>
      <c r="Z337" s="374"/>
      <c r="AA337" s="375"/>
      <c r="AB337" s="364"/>
      <c r="AC337" s="135"/>
      <c r="AD337" s="376"/>
      <c r="AE337" s="377"/>
      <c r="AF337" s="378">
        <f t="shared" si="30"/>
        <v>49.5</v>
      </c>
      <c r="AG337" s="379">
        <f t="shared" si="31"/>
        <v>0</v>
      </c>
      <c r="AH337" s="380">
        <f t="shared" si="32"/>
        <v>0</v>
      </c>
      <c r="AI337" s="359"/>
      <c r="AJ337" s="381">
        <f t="shared" si="33"/>
        <v>0</v>
      </c>
      <c r="AK337" s="365"/>
      <c r="AL337" s="372">
        <f t="shared" si="34"/>
        <v>0</v>
      </c>
      <c r="AM337" s="382"/>
      <c r="AN337" s="383"/>
      <c r="AO337" s="382"/>
      <c r="AP337" s="383"/>
      <c r="AQ337" s="382"/>
      <c r="AR337" s="383"/>
      <c r="AS337" s="382"/>
      <c r="AT337" s="384"/>
      <c r="AU337" s="385">
        <f t="shared" si="35"/>
        <v>0</v>
      </c>
    </row>
    <row r="338" spans="2:47" ht="22.5" customHeight="1">
      <c r="B338" s="359">
        <v>150</v>
      </c>
      <c r="C338" s="360" t="s">
        <v>278</v>
      </c>
      <c r="D338" s="361"/>
      <c r="E338" s="362"/>
      <c r="F338" s="363"/>
      <c r="G338" s="340" t="s">
        <v>119</v>
      </c>
      <c r="H338" s="341">
        <v>1</v>
      </c>
      <c r="I338" s="364" t="s">
        <v>120</v>
      </c>
      <c r="J338" s="364">
        <v>0</v>
      </c>
      <c r="K338" s="364">
        <v>0</v>
      </c>
      <c r="L338" s="364" t="s">
        <v>121</v>
      </c>
      <c r="M338" s="364">
        <v>0</v>
      </c>
      <c r="N338" s="364">
        <v>0</v>
      </c>
      <c r="O338" s="365">
        <v>120</v>
      </c>
      <c r="P338" s="365">
        <v>1</v>
      </c>
      <c r="Q338" s="366">
        <v>1</v>
      </c>
      <c r="R338" s="367"/>
      <c r="S338" s="367"/>
      <c r="T338" s="368">
        <v>1</v>
      </c>
      <c r="U338" s="369">
        <v>1</v>
      </c>
      <c r="V338" s="370">
        <v>49.5</v>
      </c>
      <c r="W338" s="371">
        <v>1010.04</v>
      </c>
      <c r="X338" s="372">
        <v>127144.79999999999</v>
      </c>
      <c r="Y338" s="373" t="s">
        <v>122</v>
      </c>
      <c r="Z338" s="374"/>
      <c r="AA338" s="375"/>
      <c r="AB338" s="364"/>
      <c r="AC338" s="135"/>
      <c r="AD338" s="376"/>
      <c r="AE338" s="377"/>
      <c r="AF338" s="378">
        <f t="shared" si="30"/>
        <v>49.5</v>
      </c>
      <c r="AG338" s="379">
        <f t="shared" si="31"/>
        <v>0</v>
      </c>
      <c r="AH338" s="380">
        <f t="shared" si="32"/>
        <v>0</v>
      </c>
      <c r="AI338" s="359"/>
      <c r="AJ338" s="381">
        <f t="shared" si="33"/>
        <v>0</v>
      </c>
      <c r="AK338" s="365"/>
      <c r="AL338" s="372">
        <f t="shared" si="34"/>
        <v>0</v>
      </c>
      <c r="AM338" s="382"/>
      <c r="AN338" s="383"/>
      <c r="AO338" s="382"/>
      <c r="AP338" s="383"/>
      <c r="AQ338" s="382"/>
      <c r="AR338" s="383"/>
      <c r="AS338" s="382"/>
      <c r="AT338" s="384"/>
      <c r="AU338" s="385">
        <f t="shared" si="35"/>
        <v>0</v>
      </c>
    </row>
    <row r="339" spans="2:47" ht="22.5" customHeight="1">
      <c r="B339" s="359">
        <v>150</v>
      </c>
      <c r="C339" s="360" t="s">
        <v>278</v>
      </c>
      <c r="D339" s="361"/>
      <c r="E339" s="362"/>
      <c r="F339" s="363"/>
      <c r="G339" s="340" t="s">
        <v>119</v>
      </c>
      <c r="H339" s="341">
        <v>1</v>
      </c>
      <c r="I339" s="364" t="s">
        <v>120</v>
      </c>
      <c r="J339" s="364">
        <v>0</v>
      </c>
      <c r="K339" s="364">
        <v>0</v>
      </c>
      <c r="L339" s="364" t="s">
        <v>121</v>
      </c>
      <c r="M339" s="364">
        <v>0</v>
      </c>
      <c r="N339" s="364">
        <v>0</v>
      </c>
      <c r="O339" s="365">
        <v>120</v>
      </c>
      <c r="P339" s="365">
        <v>1</v>
      </c>
      <c r="Q339" s="366">
        <v>1</v>
      </c>
      <c r="R339" s="367"/>
      <c r="S339" s="367"/>
      <c r="T339" s="368">
        <v>1</v>
      </c>
      <c r="U339" s="369">
        <v>1</v>
      </c>
      <c r="V339" s="370">
        <v>49.5</v>
      </c>
      <c r="W339" s="371">
        <v>1010.04</v>
      </c>
      <c r="X339" s="372">
        <v>127144.79999999999</v>
      </c>
      <c r="Y339" s="373" t="s">
        <v>122</v>
      </c>
      <c r="Z339" s="374"/>
      <c r="AA339" s="375"/>
      <c r="AB339" s="364"/>
      <c r="AC339" s="135"/>
      <c r="AD339" s="376"/>
      <c r="AE339" s="377"/>
      <c r="AF339" s="378">
        <f t="shared" si="30"/>
        <v>49.5</v>
      </c>
      <c r="AG339" s="379">
        <f t="shared" si="31"/>
        <v>0</v>
      </c>
      <c r="AH339" s="380">
        <f t="shared" si="32"/>
        <v>0</v>
      </c>
      <c r="AI339" s="359"/>
      <c r="AJ339" s="381">
        <f t="shared" si="33"/>
        <v>0</v>
      </c>
      <c r="AK339" s="365"/>
      <c r="AL339" s="372">
        <f t="shared" si="34"/>
        <v>0</v>
      </c>
      <c r="AM339" s="382"/>
      <c r="AN339" s="383"/>
      <c r="AO339" s="382"/>
      <c r="AP339" s="383"/>
      <c r="AQ339" s="382"/>
      <c r="AR339" s="383"/>
      <c r="AS339" s="382"/>
      <c r="AT339" s="384"/>
      <c r="AU339" s="385">
        <f t="shared" si="35"/>
        <v>0</v>
      </c>
    </row>
    <row r="340" spans="2:47" ht="22.5" customHeight="1">
      <c r="B340" s="359">
        <v>152</v>
      </c>
      <c r="C340" s="360" t="s">
        <v>279</v>
      </c>
      <c r="D340" s="361"/>
      <c r="E340" s="362"/>
      <c r="F340" s="363"/>
      <c r="G340" s="340" t="s">
        <v>119</v>
      </c>
      <c r="H340" s="341">
        <v>1</v>
      </c>
      <c r="I340" s="364" t="s">
        <v>120</v>
      </c>
      <c r="J340" s="364">
        <v>0</v>
      </c>
      <c r="K340" s="364">
        <v>0</v>
      </c>
      <c r="L340" s="364" t="s">
        <v>121</v>
      </c>
      <c r="M340" s="364">
        <v>0</v>
      </c>
      <c r="N340" s="364">
        <v>0</v>
      </c>
      <c r="O340" s="365">
        <v>120</v>
      </c>
      <c r="P340" s="365">
        <v>1</v>
      </c>
      <c r="Q340" s="366">
        <v>1</v>
      </c>
      <c r="R340" s="367"/>
      <c r="S340" s="367"/>
      <c r="T340" s="368">
        <v>1</v>
      </c>
      <c r="U340" s="369">
        <v>1</v>
      </c>
      <c r="V340" s="370">
        <v>49.5</v>
      </c>
      <c r="W340" s="371">
        <v>1010.04</v>
      </c>
      <c r="X340" s="372">
        <v>127144.79999999999</v>
      </c>
      <c r="Y340" s="373" t="s">
        <v>122</v>
      </c>
      <c r="Z340" s="374"/>
      <c r="AA340" s="375"/>
      <c r="AB340" s="364"/>
      <c r="AC340" s="135"/>
      <c r="AD340" s="376"/>
      <c r="AE340" s="377"/>
      <c r="AF340" s="378">
        <f t="shared" si="30"/>
        <v>49.5</v>
      </c>
      <c r="AG340" s="379">
        <f t="shared" si="31"/>
        <v>0</v>
      </c>
      <c r="AH340" s="380">
        <f t="shared" si="32"/>
        <v>0</v>
      </c>
      <c r="AI340" s="359"/>
      <c r="AJ340" s="381">
        <f t="shared" si="33"/>
        <v>0</v>
      </c>
      <c r="AK340" s="365"/>
      <c r="AL340" s="372">
        <f t="shared" si="34"/>
        <v>0</v>
      </c>
      <c r="AM340" s="382"/>
      <c r="AN340" s="383"/>
      <c r="AO340" s="382"/>
      <c r="AP340" s="383"/>
      <c r="AQ340" s="382"/>
      <c r="AR340" s="383"/>
      <c r="AS340" s="382"/>
      <c r="AT340" s="384"/>
      <c r="AU340" s="385">
        <f t="shared" si="35"/>
        <v>0</v>
      </c>
    </row>
    <row r="341" spans="2:47" ht="22.5" customHeight="1">
      <c r="B341" s="359">
        <v>152</v>
      </c>
      <c r="C341" s="360" t="s">
        <v>279</v>
      </c>
      <c r="D341" s="361"/>
      <c r="E341" s="362"/>
      <c r="F341" s="363"/>
      <c r="G341" s="340" t="s">
        <v>119</v>
      </c>
      <c r="H341" s="341">
        <v>1</v>
      </c>
      <c r="I341" s="364" t="s">
        <v>120</v>
      </c>
      <c r="J341" s="364">
        <v>0</v>
      </c>
      <c r="K341" s="364">
        <v>0</v>
      </c>
      <c r="L341" s="364" t="s">
        <v>121</v>
      </c>
      <c r="M341" s="364">
        <v>0</v>
      </c>
      <c r="N341" s="364">
        <v>0</v>
      </c>
      <c r="O341" s="365">
        <v>120</v>
      </c>
      <c r="P341" s="365">
        <v>1</v>
      </c>
      <c r="Q341" s="366">
        <v>1</v>
      </c>
      <c r="R341" s="367"/>
      <c r="S341" s="367"/>
      <c r="T341" s="368">
        <v>1</v>
      </c>
      <c r="U341" s="369">
        <v>1</v>
      </c>
      <c r="V341" s="370">
        <v>49.5</v>
      </c>
      <c r="W341" s="371">
        <v>1010.04</v>
      </c>
      <c r="X341" s="372">
        <v>127144.79999999999</v>
      </c>
      <c r="Y341" s="373" t="s">
        <v>122</v>
      </c>
      <c r="Z341" s="374"/>
      <c r="AA341" s="375"/>
      <c r="AB341" s="364"/>
      <c r="AC341" s="135"/>
      <c r="AD341" s="376"/>
      <c r="AE341" s="377"/>
      <c r="AF341" s="378">
        <f t="shared" si="30"/>
        <v>49.5</v>
      </c>
      <c r="AG341" s="379">
        <f t="shared" si="31"/>
        <v>0</v>
      </c>
      <c r="AH341" s="380">
        <f t="shared" si="32"/>
        <v>0</v>
      </c>
      <c r="AI341" s="359"/>
      <c r="AJ341" s="381">
        <f t="shared" si="33"/>
        <v>0</v>
      </c>
      <c r="AK341" s="365"/>
      <c r="AL341" s="372">
        <f t="shared" si="34"/>
        <v>0</v>
      </c>
      <c r="AM341" s="382"/>
      <c r="AN341" s="383"/>
      <c r="AO341" s="382"/>
      <c r="AP341" s="383"/>
      <c r="AQ341" s="382"/>
      <c r="AR341" s="383"/>
      <c r="AS341" s="382"/>
      <c r="AT341" s="384"/>
      <c r="AU341" s="385">
        <f t="shared" si="35"/>
        <v>0</v>
      </c>
    </row>
    <row r="342" spans="2:47" ht="22.5" customHeight="1">
      <c r="B342" s="359">
        <v>152</v>
      </c>
      <c r="C342" s="360" t="s">
        <v>279</v>
      </c>
      <c r="D342" s="361"/>
      <c r="E342" s="362"/>
      <c r="F342" s="363"/>
      <c r="G342" s="340" t="s">
        <v>119</v>
      </c>
      <c r="H342" s="341">
        <v>1</v>
      </c>
      <c r="I342" s="364" t="s">
        <v>120</v>
      </c>
      <c r="J342" s="364">
        <v>0</v>
      </c>
      <c r="K342" s="364">
        <v>0</v>
      </c>
      <c r="L342" s="364" t="s">
        <v>121</v>
      </c>
      <c r="M342" s="364">
        <v>0</v>
      </c>
      <c r="N342" s="364">
        <v>0</v>
      </c>
      <c r="O342" s="365">
        <v>120</v>
      </c>
      <c r="P342" s="365">
        <v>1</v>
      </c>
      <c r="Q342" s="366">
        <v>1</v>
      </c>
      <c r="R342" s="367"/>
      <c r="S342" s="367"/>
      <c r="T342" s="368">
        <v>1</v>
      </c>
      <c r="U342" s="369">
        <v>1</v>
      </c>
      <c r="V342" s="370">
        <v>49.5</v>
      </c>
      <c r="W342" s="371">
        <v>1010.04</v>
      </c>
      <c r="X342" s="372">
        <v>127144.79999999999</v>
      </c>
      <c r="Y342" s="373" t="s">
        <v>122</v>
      </c>
      <c r="Z342" s="374"/>
      <c r="AA342" s="375"/>
      <c r="AB342" s="364"/>
      <c r="AC342" s="135"/>
      <c r="AD342" s="376"/>
      <c r="AE342" s="377"/>
      <c r="AF342" s="378">
        <f t="shared" si="30"/>
        <v>49.5</v>
      </c>
      <c r="AG342" s="379">
        <f t="shared" si="31"/>
        <v>0</v>
      </c>
      <c r="AH342" s="380">
        <f t="shared" si="32"/>
        <v>0</v>
      </c>
      <c r="AI342" s="359"/>
      <c r="AJ342" s="381">
        <f t="shared" si="33"/>
        <v>0</v>
      </c>
      <c r="AK342" s="365"/>
      <c r="AL342" s="372">
        <f t="shared" si="34"/>
        <v>0</v>
      </c>
      <c r="AM342" s="382"/>
      <c r="AN342" s="383"/>
      <c r="AO342" s="382"/>
      <c r="AP342" s="383"/>
      <c r="AQ342" s="382"/>
      <c r="AR342" s="383"/>
      <c r="AS342" s="382"/>
      <c r="AT342" s="384"/>
      <c r="AU342" s="385">
        <f t="shared" si="35"/>
        <v>0</v>
      </c>
    </row>
    <row r="343" spans="2:47" ht="22.5" customHeight="1">
      <c r="B343" s="359">
        <v>152</v>
      </c>
      <c r="C343" s="360" t="s">
        <v>279</v>
      </c>
      <c r="D343" s="361"/>
      <c r="E343" s="362"/>
      <c r="F343" s="363"/>
      <c r="G343" s="340" t="s">
        <v>119</v>
      </c>
      <c r="H343" s="341">
        <v>1</v>
      </c>
      <c r="I343" s="364" t="s">
        <v>120</v>
      </c>
      <c r="J343" s="364">
        <v>0</v>
      </c>
      <c r="K343" s="364">
        <v>0</v>
      </c>
      <c r="L343" s="364" t="s">
        <v>121</v>
      </c>
      <c r="M343" s="364">
        <v>0</v>
      </c>
      <c r="N343" s="364">
        <v>0</v>
      </c>
      <c r="O343" s="365">
        <v>120</v>
      </c>
      <c r="P343" s="365">
        <v>1</v>
      </c>
      <c r="Q343" s="366">
        <v>1</v>
      </c>
      <c r="R343" s="367"/>
      <c r="S343" s="367"/>
      <c r="T343" s="368">
        <v>1</v>
      </c>
      <c r="U343" s="369">
        <v>1</v>
      </c>
      <c r="V343" s="370">
        <v>49.5</v>
      </c>
      <c r="W343" s="371">
        <v>1010.04</v>
      </c>
      <c r="X343" s="372">
        <v>127144.79999999999</v>
      </c>
      <c r="Y343" s="373" t="s">
        <v>122</v>
      </c>
      <c r="Z343" s="374"/>
      <c r="AA343" s="375"/>
      <c r="AB343" s="364"/>
      <c r="AC343" s="135"/>
      <c r="AD343" s="376"/>
      <c r="AE343" s="377"/>
      <c r="AF343" s="378">
        <f t="shared" si="30"/>
        <v>49.5</v>
      </c>
      <c r="AG343" s="379">
        <f t="shared" si="31"/>
        <v>0</v>
      </c>
      <c r="AH343" s="380">
        <f t="shared" si="32"/>
        <v>0</v>
      </c>
      <c r="AI343" s="359"/>
      <c r="AJ343" s="381">
        <f t="shared" si="33"/>
        <v>0</v>
      </c>
      <c r="AK343" s="365"/>
      <c r="AL343" s="372">
        <f t="shared" si="34"/>
        <v>0</v>
      </c>
      <c r="AM343" s="382"/>
      <c r="AN343" s="383"/>
      <c r="AO343" s="382"/>
      <c r="AP343" s="383"/>
      <c r="AQ343" s="382"/>
      <c r="AR343" s="383"/>
      <c r="AS343" s="382"/>
      <c r="AT343" s="384"/>
      <c r="AU343" s="385">
        <f t="shared" si="35"/>
        <v>0</v>
      </c>
    </row>
    <row r="344" spans="2:47" ht="22.5" customHeight="1">
      <c r="B344" s="359">
        <v>153</v>
      </c>
      <c r="C344" s="360" t="s">
        <v>280</v>
      </c>
      <c r="D344" s="361"/>
      <c r="E344" s="362"/>
      <c r="F344" s="363"/>
      <c r="G344" s="340" t="s">
        <v>119</v>
      </c>
      <c r="H344" s="341">
        <v>1</v>
      </c>
      <c r="I344" s="364" t="s">
        <v>120</v>
      </c>
      <c r="J344" s="364">
        <v>0</v>
      </c>
      <c r="K344" s="364">
        <v>0</v>
      </c>
      <c r="L344" s="364" t="s">
        <v>121</v>
      </c>
      <c r="M344" s="364">
        <v>0</v>
      </c>
      <c r="N344" s="364">
        <v>0</v>
      </c>
      <c r="O344" s="365">
        <v>120</v>
      </c>
      <c r="P344" s="365">
        <v>1</v>
      </c>
      <c r="Q344" s="366">
        <v>1</v>
      </c>
      <c r="R344" s="367"/>
      <c r="S344" s="367"/>
      <c r="T344" s="368">
        <v>1</v>
      </c>
      <c r="U344" s="369">
        <v>1</v>
      </c>
      <c r="V344" s="370">
        <v>49.5</v>
      </c>
      <c r="W344" s="371">
        <v>1010.04</v>
      </c>
      <c r="X344" s="372">
        <v>127144.79999999999</v>
      </c>
      <c r="Y344" s="387" t="s">
        <v>122</v>
      </c>
      <c r="Z344" s="374"/>
      <c r="AA344" s="375"/>
      <c r="AB344" s="364"/>
      <c r="AC344" s="135"/>
      <c r="AD344" s="376"/>
      <c r="AE344" s="377"/>
      <c r="AF344" s="378">
        <f t="shared" si="30"/>
        <v>49.5</v>
      </c>
      <c r="AG344" s="379">
        <f t="shared" si="31"/>
        <v>0</v>
      </c>
      <c r="AH344" s="380">
        <f t="shared" si="32"/>
        <v>0</v>
      </c>
      <c r="AI344" s="359"/>
      <c r="AJ344" s="381">
        <f t="shared" si="33"/>
        <v>0</v>
      </c>
      <c r="AK344" s="365"/>
      <c r="AL344" s="372">
        <f t="shared" si="34"/>
        <v>0</v>
      </c>
      <c r="AM344" s="382"/>
      <c r="AN344" s="383"/>
      <c r="AO344" s="382"/>
      <c r="AP344" s="383"/>
      <c r="AQ344" s="382"/>
      <c r="AR344" s="383"/>
      <c r="AS344" s="382"/>
      <c r="AT344" s="384"/>
      <c r="AU344" s="385">
        <f t="shared" si="35"/>
        <v>0</v>
      </c>
    </row>
    <row r="345" spans="2:47" ht="22.5" customHeight="1">
      <c r="B345" s="359">
        <v>153</v>
      </c>
      <c r="C345" s="360" t="s">
        <v>280</v>
      </c>
      <c r="D345" s="361"/>
      <c r="E345" s="362"/>
      <c r="F345" s="363"/>
      <c r="G345" s="340" t="s">
        <v>119</v>
      </c>
      <c r="H345" s="341">
        <v>1</v>
      </c>
      <c r="I345" s="364" t="s">
        <v>120</v>
      </c>
      <c r="J345" s="364">
        <v>0</v>
      </c>
      <c r="K345" s="364">
        <v>0</v>
      </c>
      <c r="L345" s="364" t="s">
        <v>121</v>
      </c>
      <c r="M345" s="364">
        <v>0</v>
      </c>
      <c r="N345" s="364">
        <v>0</v>
      </c>
      <c r="O345" s="365">
        <v>120</v>
      </c>
      <c r="P345" s="365">
        <v>1</v>
      </c>
      <c r="Q345" s="366">
        <v>1</v>
      </c>
      <c r="R345" s="367"/>
      <c r="S345" s="367"/>
      <c r="T345" s="368">
        <v>1</v>
      </c>
      <c r="U345" s="369">
        <v>1</v>
      </c>
      <c r="V345" s="370">
        <v>49.5</v>
      </c>
      <c r="W345" s="371">
        <v>1010.04</v>
      </c>
      <c r="X345" s="372">
        <v>127144.79999999999</v>
      </c>
      <c r="Y345" s="373" t="s">
        <v>122</v>
      </c>
      <c r="Z345" s="374"/>
      <c r="AA345" s="375"/>
      <c r="AB345" s="364"/>
      <c r="AC345" s="135"/>
      <c r="AD345" s="376"/>
      <c r="AE345" s="377"/>
      <c r="AF345" s="378">
        <f t="shared" si="30"/>
        <v>49.5</v>
      </c>
      <c r="AG345" s="379">
        <f t="shared" si="31"/>
        <v>0</v>
      </c>
      <c r="AH345" s="380">
        <f t="shared" si="32"/>
        <v>0</v>
      </c>
      <c r="AI345" s="359"/>
      <c r="AJ345" s="381">
        <f t="shared" si="33"/>
        <v>0</v>
      </c>
      <c r="AK345" s="365"/>
      <c r="AL345" s="372">
        <f t="shared" si="34"/>
        <v>0</v>
      </c>
      <c r="AM345" s="382"/>
      <c r="AN345" s="383"/>
      <c r="AO345" s="382"/>
      <c r="AP345" s="383"/>
      <c r="AQ345" s="382"/>
      <c r="AR345" s="383"/>
      <c r="AS345" s="382"/>
      <c r="AT345" s="384"/>
      <c r="AU345" s="385">
        <f t="shared" si="35"/>
        <v>0</v>
      </c>
    </row>
    <row r="346" spans="2:47" ht="22.5" customHeight="1">
      <c r="B346" s="359">
        <v>155</v>
      </c>
      <c r="C346" s="360" t="s">
        <v>281</v>
      </c>
      <c r="D346" s="361"/>
      <c r="E346" s="362"/>
      <c r="F346" s="363"/>
      <c r="G346" s="340" t="s">
        <v>119</v>
      </c>
      <c r="H346" s="341">
        <v>1</v>
      </c>
      <c r="I346" s="364" t="s">
        <v>133</v>
      </c>
      <c r="J346" s="364">
        <v>0</v>
      </c>
      <c r="K346" s="364">
        <v>0</v>
      </c>
      <c r="L346" s="364" t="s">
        <v>147</v>
      </c>
      <c r="M346" s="364">
        <v>0</v>
      </c>
      <c r="N346" s="364">
        <v>0</v>
      </c>
      <c r="O346" s="365">
        <v>275</v>
      </c>
      <c r="P346" s="365">
        <v>1</v>
      </c>
      <c r="Q346" s="366">
        <v>1</v>
      </c>
      <c r="R346" s="367"/>
      <c r="S346" s="367"/>
      <c r="T346" s="368">
        <v>1</v>
      </c>
      <c r="U346" s="369">
        <v>1</v>
      </c>
      <c r="V346" s="370">
        <v>49.5</v>
      </c>
      <c r="W346" s="371">
        <v>1515.06</v>
      </c>
      <c r="X346" s="372">
        <v>187747.19999999998</v>
      </c>
      <c r="Y346" s="373" t="s">
        <v>122</v>
      </c>
      <c r="Z346" s="374"/>
      <c r="AA346" s="375"/>
      <c r="AB346" s="364"/>
      <c r="AC346" s="135"/>
      <c r="AD346" s="376"/>
      <c r="AE346" s="377"/>
      <c r="AF346" s="378">
        <f t="shared" si="30"/>
        <v>49.5</v>
      </c>
      <c r="AG346" s="379">
        <f t="shared" si="31"/>
        <v>0</v>
      </c>
      <c r="AH346" s="380">
        <f t="shared" si="32"/>
        <v>0</v>
      </c>
      <c r="AI346" s="359"/>
      <c r="AJ346" s="381">
        <f t="shared" si="33"/>
        <v>0</v>
      </c>
      <c r="AK346" s="365"/>
      <c r="AL346" s="372">
        <f t="shared" si="34"/>
        <v>0</v>
      </c>
      <c r="AM346" s="382"/>
      <c r="AN346" s="383"/>
      <c r="AO346" s="382"/>
      <c r="AP346" s="383"/>
      <c r="AQ346" s="382"/>
      <c r="AR346" s="383"/>
      <c r="AS346" s="382"/>
      <c r="AT346" s="384"/>
      <c r="AU346" s="385">
        <f t="shared" si="35"/>
        <v>0</v>
      </c>
    </row>
    <row r="347" spans="2:47" ht="22.5" customHeight="1">
      <c r="B347" s="359">
        <v>155</v>
      </c>
      <c r="C347" s="360" t="s">
        <v>281</v>
      </c>
      <c r="D347" s="361"/>
      <c r="E347" s="362"/>
      <c r="F347" s="363"/>
      <c r="G347" s="340" t="s">
        <v>119</v>
      </c>
      <c r="H347" s="341">
        <v>1</v>
      </c>
      <c r="I347" s="364" t="s">
        <v>133</v>
      </c>
      <c r="J347" s="364">
        <v>0</v>
      </c>
      <c r="K347" s="364">
        <v>0</v>
      </c>
      <c r="L347" s="364" t="s">
        <v>147</v>
      </c>
      <c r="M347" s="364">
        <v>0</v>
      </c>
      <c r="N347" s="364">
        <v>0</v>
      </c>
      <c r="O347" s="365">
        <v>275</v>
      </c>
      <c r="P347" s="365">
        <v>1</v>
      </c>
      <c r="Q347" s="366">
        <v>1</v>
      </c>
      <c r="R347" s="367"/>
      <c r="S347" s="367"/>
      <c r="T347" s="368">
        <v>1</v>
      </c>
      <c r="U347" s="369">
        <v>1</v>
      </c>
      <c r="V347" s="370">
        <v>49.5</v>
      </c>
      <c r="W347" s="371">
        <v>1515.06</v>
      </c>
      <c r="X347" s="372">
        <v>187747.19999999998</v>
      </c>
      <c r="Y347" s="373" t="s">
        <v>122</v>
      </c>
      <c r="Z347" s="374"/>
      <c r="AA347" s="375"/>
      <c r="AB347" s="364"/>
      <c r="AC347" s="135"/>
      <c r="AD347" s="376"/>
      <c r="AE347" s="377"/>
      <c r="AF347" s="378">
        <f t="shared" si="30"/>
        <v>49.5</v>
      </c>
      <c r="AG347" s="379">
        <f t="shared" si="31"/>
        <v>0</v>
      </c>
      <c r="AH347" s="380">
        <f t="shared" si="32"/>
        <v>0</v>
      </c>
      <c r="AI347" s="359"/>
      <c r="AJ347" s="381">
        <f t="shared" si="33"/>
        <v>0</v>
      </c>
      <c r="AK347" s="365"/>
      <c r="AL347" s="372">
        <f t="shared" si="34"/>
        <v>0</v>
      </c>
      <c r="AM347" s="382"/>
      <c r="AN347" s="383"/>
      <c r="AO347" s="382"/>
      <c r="AP347" s="383"/>
      <c r="AQ347" s="382"/>
      <c r="AR347" s="383"/>
      <c r="AS347" s="382"/>
      <c r="AT347" s="384"/>
      <c r="AU347" s="385">
        <f t="shared" si="35"/>
        <v>0</v>
      </c>
    </row>
    <row r="348" spans="2:47" ht="22.5" customHeight="1">
      <c r="B348" s="359">
        <v>155</v>
      </c>
      <c r="C348" s="360" t="s">
        <v>281</v>
      </c>
      <c r="D348" s="361"/>
      <c r="E348" s="362"/>
      <c r="F348" s="363"/>
      <c r="G348" s="340" t="s">
        <v>119</v>
      </c>
      <c r="H348" s="341">
        <v>1</v>
      </c>
      <c r="I348" s="364" t="s">
        <v>133</v>
      </c>
      <c r="J348" s="364">
        <v>0</v>
      </c>
      <c r="K348" s="364">
        <v>0</v>
      </c>
      <c r="L348" s="364" t="s">
        <v>147</v>
      </c>
      <c r="M348" s="364">
        <v>0</v>
      </c>
      <c r="N348" s="364">
        <v>0</v>
      </c>
      <c r="O348" s="365">
        <v>275</v>
      </c>
      <c r="P348" s="365">
        <v>1</v>
      </c>
      <c r="Q348" s="366">
        <v>1</v>
      </c>
      <c r="R348" s="367"/>
      <c r="S348" s="367"/>
      <c r="T348" s="368">
        <v>1</v>
      </c>
      <c r="U348" s="369">
        <v>1</v>
      </c>
      <c r="V348" s="370">
        <v>49.5</v>
      </c>
      <c r="W348" s="371">
        <v>1515.06</v>
      </c>
      <c r="X348" s="372">
        <v>187747.19999999998</v>
      </c>
      <c r="Y348" s="373" t="s">
        <v>122</v>
      </c>
      <c r="Z348" s="374"/>
      <c r="AA348" s="375"/>
      <c r="AB348" s="364"/>
      <c r="AC348" s="135"/>
      <c r="AD348" s="376"/>
      <c r="AE348" s="377"/>
      <c r="AF348" s="378">
        <f t="shared" si="30"/>
        <v>49.5</v>
      </c>
      <c r="AG348" s="379">
        <f t="shared" si="31"/>
        <v>0</v>
      </c>
      <c r="AH348" s="380">
        <f t="shared" si="32"/>
        <v>0</v>
      </c>
      <c r="AI348" s="359"/>
      <c r="AJ348" s="381">
        <f t="shared" si="33"/>
        <v>0</v>
      </c>
      <c r="AK348" s="365"/>
      <c r="AL348" s="372">
        <f t="shared" si="34"/>
        <v>0</v>
      </c>
      <c r="AM348" s="382"/>
      <c r="AN348" s="383"/>
      <c r="AO348" s="382"/>
      <c r="AP348" s="383"/>
      <c r="AQ348" s="382"/>
      <c r="AR348" s="383"/>
      <c r="AS348" s="382"/>
      <c r="AT348" s="384"/>
      <c r="AU348" s="385">
        <f t="shared" si="35"/>
        <v>0</v>
      </c>
    </row>
    <row r="349" spans="2:47" ht="22.5" customHeight="1">
      <c r="B349" s="359">
        <v>155</v>
      </c>
      <c r="C349" s="360" t="s">
        <v>281</v>
      </c>
      <c r="D349" s="361"/>
      <c r="E349" s="362"/>
      <c r="F349" s="363"/>
      <c r="G349" s="340" t="s">
        <v>119</v>
      </c>
      <c r="H349" s="341">
        <v>1</v>
      </c>
      <c r="I349" s="364" t="s">
        <v>133</v>
      </c>
      <c r="J349" s="364">
        <v>0</v>
      </c>
      <c r="K349" s="364">
        <v>0</v>
      </c>
      <c r="L349" s="364" t="s">
        <v>121</v>
      </c>
      <c r="M349" s="364">
        <v>0</v>
      </c>
      <c r="N349" s="364">
        <v>0</v>
      </c>
      <c r="O349" s="365">
        <v>275</v>
      </c>
      <c r="P349" s="365">
        <v>1</v>
      </c>
      <c r="Q349" s="366">
        <v>1</v>
      </c>
      <c r="R349" s="367"/>
      <c r="S349" s="367"/>
      <c r="T349" s="368">
        <v>1</v>
      </c>
      <c r="U349" s="369">
        <v>1</v>
      </c>
      <c r="V349" s="370">
        <v>49.5</v>
      </c>
      <c r="W349" s="371">
        <v>1515.06</v>
      </c>
      <c r="X349" s="372">
        <v>187747.19999999998</v>
      </c>
      <c r="Y349" s="373" t="s">
        <v>122</v>
      </c>
      <c r="Z349" s="374"/>
      <c r="AA349" s="375"/>
      <c r="AB349" s="364"/>
      <c r="AC349" s="135"/>
      <c r="AD349" s="376"/>
      <c r="AE349" s="377"/>
      <c r="AF349" s="378">
        <f t="shared" si="30"/>
        <v>49.5</v>
      </c>
      <c r="AG349" s="379">
        <f t="shared" si="31"/>
        <v>0</v>
      </c>
      <c r="AH349" s="380">
        <f t="shared" si="32"/>
        <v>0</v>
      </c>
      <c r="AI349" s="359"/>
      <c r="AJ349" s="381">
        <f t="shared" si="33"/>
        <v>0</v>
      </c>
      <c r="AK349" s="365"/>
      <c r="AL349" s="372">
        <f t="shared" si="34"/>
        <v>0</v>
      </c>
      <c r="AM349" s="382"/>
      <c r="AN349" s="383"/>
      <c r="AO349" s="382"/>
      <c r="AP349" s="383"/>
      <c r="AQ349" s="382"/>
      <c r="AR349" s="383"/>
      <c r="AS349" s="382"/>
      <c r="AT349" s="384"/>
      <c r="AU349" s="385">
        <f t="shared" si="35"/>
        <v>0</v>
      </c>
    </row>
    <row r="350" spans="2:47" ht="22.5" customHeight="1">
      <c r="B350" s="359">
        <v>155</v>
      </c>
      <c r="C350" s="360" t="s">
        <v>281</v>
      </c>
      <c r="D350" s="361"/>
      <c r="E350" s="362"/>
      <c r="F350" s="363"/>
      <c r="G350" s="340" t="s">
        <v>119</v>
      </c>
      <c r="H350" s="341">
        <v>1</v>
      </c>
      <c r="I350" s="364" t="s">
        <v>133</v>
      </c>
      <c r="J350" s="364">
        <v>0</v>
      </c>
      <c r="K350" s="364">
        <v>0</v>
      </c>
      <c r="L350" s="364" t="s">
        <v>121</v>
      </c>
      <c r="M350" s="364">
        <v>0</v>
      </c>
      <c r="N350" s="364">
        <v>0</v>
      </c>
      <c r="O350" s="365">
        <v>275</v>
      </c>
      <c r="P350" s="365">
        <v>1</v>
      </c>
      <c r="Q350" s="366">
        <v>1</v>
      </c>
      <c r="R350" s="367"/>
      <c r="S350" s="367"/>
      <c r="T350" s="368">
        <v>1</v>
      </c>
      <c r="U350" s="369">
        <v>1</v>
      </c>
      <c r="V350" s="370">
        <v>49.5</v>
      </c>
      <c r="W350" s="371">
        <v>1515.06</v>
      </c>
      <c r="X350" s="372">
        <v>187747.19999999998</v>
      </c>
      <c r="Y350" s="373" t="s">
        <v>122</v>
      </c>
      <c r="Z350" s="374"/>
      <c r="AA350" s="375"/>
      <c r="AB350" s="364"/>
      <c r="AC350" s="135"/>
      <c r="AD350" s="376"/>
      <c r="AE350" s="377"/>
      <c r="AF350" s="378">
        <f t="shared" si="30"/>
        <v>49.5</v>
      </c>
      <c r="AG350" s="379">
        <f t="shared" si="31"/>
        <v>0</v>
      </c>
      <c r="AH350" s="380">
        <f t="shared" si="32"/>
        <v>0</v>
      </c>
      <c r="AI350" s="359"/>
      <c r="AJ350" s="381">
        <f t="shared" si="33"/>
        <v>0</v>
      </c>
      <c r="AK350" s="365"/>
      <c r="AL350" s="372">
        <f t="shared" si="34"/>
        <v>0</v>
      </c>
      <c r="AM350" s="382"/>
      <c r="AN350" s="383"/>
      <c r="AO350" s="382"/>
      <c r="AP350" s="383"/>
      <c r="AQ350" s="382"/>
      <c r="AR350" s="383"/>
      <c r="AS350" s="382"/>
      <c r="AT350" s="384"/>
      <c r="AU350" s="385">
        <f t="shared" si="35"/>
        <v>0</v>
      </c>
    </row>
    <row r="351" spans="2:47" ht="22.5" customHeight="1">
      <c r="B351" s="359">
        <v>155</v>
      </c>
      <c r="C351" s="360" t="s">
        <v>281</v>
      </c>
      <c r="D351" s="361"/>
      <c r="E351" s="362"/>
      <c r="F351" s="363"/>
      <c r="G351" s="340" t="s">
        <v>119</v>
      </c>
      <c r="H351" s="341">
        <v>1</v>
      </c>
      <c r="I351" s="364" t="s">
        <v>133</v>
      </c>
      <c r="J351" s="364">
        <v>0</v>
      </c>
      <c r="K351" s="364">
        <v>0</v>
      </c>
      <c r="L351" s="364" t="s">
        <v>121</v>
      </c>
      <c r="M351" s="364">
        <v>0</v>
      </c>
      <c r="N351" s="364">
        <v>0</v>
      </c>
      <c r="O351" s="365">
        <v>275</v>
      </c>
      <c r="P351" s="365">
        <v>1</v>
      </c>
      <c r="Q351" s="366">
        <v>1</v>
      </c>
      <c r="R351" s="367"/>
      <c r="S351" s="367"/>
      <c r="T351" s="368">
        <v>1</v>
      </c>
      <c r="U351" s="369">
        <v>1</v>
      </c>
      <c r="V351" s="370">
        <v>49.5</v>
      </c>
      <c r="W351" s="371">
        <v>1515.06</v>
      </c>
      <c r="X351" s="372">
        <v>187747.19999999998</v>
      </c>
      <c r="Y351" s="373" t="s">
        <v>122</v>
      </c>
      <c r="Z351" s="374"/>
      <c r="AA351" s="375"/>
      <c r="AB351" s="364"/>
      <c r="AC351" s="135"/>
      <c r="AD351" s="376"/>
      <c r="AE351" s="377"/>
      <c r="AF351" s="378">
        <f t="shared" si="30"/>
        <v>49.5</v>
      </c>
      <c r="AG351" s="379">
        <f t="shared" si="31"/>
        <v>0</v>
      </c>
      <c r="AH351" s="380">
        <f t="shared" si="32"/>
        <v>0</v>
      </c>
      <c r="AI351" s="359"/>
      <c r="AJ351" s="381">
        <f t="shared" si="33"/>
        <v>0</v>
      </c>
      <c r="AK351" s="365"/>
      <c r="AL351" s="372">
        <f t="shared" si="34"/>
        <v>0</v>
      </c>
      <c r="AM351" s="382"/>
      <c r="AN351" s="383"/>
      <c r="AO351" s="382"/>
      <c r="AP351" s="383"/>
      <c r="AQ351" s="382"/>
      <c r="AR351" s="383"/>
      <c r="AS351" s="382"/>
      <c r="AT351" s="384"/>
      <c r="AU351" s="385">
        <f t="shared" si="35"/>
        <v>0</v>
      </c>
    </row>
    <row r="352" spans="2:47" ht="22.5" customHeight="1">
      <c r="B352" s="359">
        <v>155</v>
      </c>
      <c r="C352" s="360" t="s">
        <v>281</v>
      </c>
      <c r="D352" s="361"/>
      <c r="E352" s="362"/>
      <c r="F352" s="363"/>
      <c r="G352" s="340" t="s">
        <v>119</v>
      </c>
      <c r="H352" s="341">
        <v>1</v>
      </c>
      <c r="I352" s="364" t="s">
        <v>133</v>
      </c>
      <c r="J352" s="364">
        <v>0</v>
      </c>
      <c r="K352" s="364">
        <v>0</v>
      </c>
      <c r="L352" s="364" t="s">
        <v>121</v>
      </c>
      <c r="M352" s="364">
        <v>0</v>
      </c>
      <c r="N352" s="364">
        <v>0</v>
      </c>
      <c r="O352" s="365">
        <v>275</v>
      </c>
      <c r="P352" s="365">
        <v>1</v>
      </c>
      <c r="Q352" s="366">
        <v>1</v>
      </c>
      <c r="R352" s="367"/>
      <c r="S352" s="367"/>
      <c r="T352" s="368">
        <v>1</v>
      </c>
      <c r="U352" s="369">
        <v>1</v>
      </c>
      <c r="V352" s="370">
        <v>49.5</v>
      </c>
      <c r="W352" s="371">
        <v>1515.06</v>
      </c>
      <c r="X352" s="372">
        <v>187747.19999999998</v>
      </c>
      <c r="Y352" s="373" t="s">
        <v>122</v>
      </c>
      <c r="Z352" s="374"/>
      <c r="AA352" s="375"/>
      <c r="AB352" s="364"/>
      <c r="AC352" s="135"/>
      <c r="AD352" s="376"/>
      <c r="AE352" s="377"/>
      <c r="AF352" s="378">
        <f t="shared" si="30"/>
        <v>49.5</v>
      </c>
      <c r="AG352" s="379">
        <f t="shared" si="31"/>
        <v>0</v>
      </c>
      <c r="AH352" s="380">
        <f t="shared" si="32"/>
        <v>0</v>
      </c>
      <c r="AI352" s="359"/>
      <c r="AJ352" s="381">
        <f t="shared" si="33"/>
        <v>0</v>
      </c>
      <c r="AK352" s="365"/>
      <c r="AL352" s="372">
        <f t="shared" si="34"/>
        <v>0</v>
      </c>
      <c r="AM352" s="382"/>
      <c r="AN352" s="383"/>
      <c r="AO352" s="382"/>
      <c r="AP352" s="383"/>
      <c r="AQ352" s="382"/>
      <c r="AR352" s="383"/>
      <c r="AS352" s="382"/>
      <c r="AT352" s="384"/>
      <c r="AU352" s="385">
        <f t="shared" si="35"/>
        <v>0</v>
      </c>
    </row>
    <row r="353" spans="2:47" ht="22.5" customHeight="1">
      <c r="B353" s="359">
        <v>155</v>
      </c>
      <c r="C353" s="360" t="s">
        <v>281</v>
      </c>
      <c r="D353" s="361"/>
      <c r="E353" s="362"/>
      <c r="F353" s="363"/>
      <c r="G353" s="340" t="s">
        <v>119</v>
      </c>
      <c r="H353" s="341">
        <v>1</v>
      </c>
      <c r="I353" s="364" t="s">
        <v>133</v>
      </c>
      <c r="J353" s="364">
        <v>0</v>
      </c>
      <c r="K353" s="364">
        <v>0</v>
      </c>
      <c r="L353" s="364" t="s">
        <v>121</v>
      </c>
      <c r="M353" s="364">
        <v>0</v>
      </c>
      <c r="N353" s="364">
        <v>0</v>
      </c>
      <c r="O353" s="365">
        <v>275</v>
      </c>
      <c r="P353" s="365">
        <v>1</v>
      </c>
      <c r="Q353" s="366">
        <v>1</v>
      </c>
      <c r="R353" s="367"/>
      <c r="S353" s="367"/>
      <c r="T353" s="368">
        <v>1</v>
      </c>
      <c r="U353" s="369">
        <v>1</v>
      </c>
      <c r="V353" s="370">
        <v>49.5</v>
      </c>
      <c r="W353" s="371">
        <v>1515.06</v>
      </c>
      <c r="X353" s="372">
        <v>187747.19999999998</v>
      </c>
      <c r="Y353" s="373" t="s">
        <v>122</v>
      </c>
      <c r="Z353" s="374"/>
      <c r="AA353" s="375"/>
      <c r="AB353" s="364"/>
      <c r="AC353" s="135"/>
      <c r="AD353" s="376"/>
      <c r="AE353" s="377"/>
      <c r="AF353" s="378">
        <f t="shared" si="30"/>
        <v>49.5</v>
      </c>
      <c r="AG353" s="379">
        <f t="shared" si="31"/>
        <v>0</v>
      </c>
      <c r="AH353" s="380">
        <f t="shared" si="32"/>
        <v>0</v>
      </c>
      <c r="AI353" s="359"/>
      <c r="AJ353" s="381">
        <f t="shared" si="33"/>
        <v>0</v>
      </c>
      <c r="AK353" s="365"/>
      <c r="AL353" s="372">
        <f t="shared" si="34"/>
        <v>0</v>
      </c>
      <c r="AM353" s="382"/>
      <c r="AN353" s="383"/>
      <c r="AO353" s="382"/>
      <c r="AP353" s="383"/>
      <c r="AQ353" s="382"/>
      <c r="AR353" s="383"/>
      <c r="AS353" s="382"/>
      <c r="AT353" s="384"/>
      <c r="AU353" s="385">
        <f t="shared" si="35"/>
        <v>0</v>
      </c>
    </row>
    <row r="354" spans="2:47" ht="22.5" customHeight="1">
      <c r="B354" s="359">
        <v>155</v>
      </c>
      <c r="C354" s="360" t="s">
        <v>281</v>
      </c>
      <c r="D354" s="361"/>
      <c r="E354" s="362"/>
      <c r="F354" s="363"/>
      <c r="G354" s="340" t="s">
        <v>119</v>
      </c>
      <c r="H354" s="341">
        <v>1</v>
      </c>
      <c r="I354" s="364" t="s">
        <v>133</v>
      </c>
      <c r="J354" s="364">
        <v>0</v>
      </c>
      <c r="K354" s="364">
        <v>0</v>
      </c>
      <c r="L354" s="364" t="s">
        <v>121</v>
      </c>
      <c r="M354" s="364">
        <v>0</v>
      </c>
      <c r="N354" s="364">
        <v>0</v>
      </c>
      <c r="O354" s="365">
        <v>275</v>
      </c>
      <c r="P354" s="365">
        <v>1</v>
      </c>
      <c r="Q354" s="366">
        <v>1</v>
      </c>
      <c r="R354" s="367"/>
      <c r="S354" s="367"/>
      <c r="T354" s="368">
        <v>1</v>
      </c>
      <c r="U354" s="369">
        <v>1</v>
      </c>
      <c r="V354" s="370">
        <v>49.5</v>
      </c>
      <c r="W354" s="371">
        <v>1515.06</v>
      </c>
      <c r="X354" s="372">
        <v>187747.19999999998</v>
      </c>
      <c r="Y354" s="373" t="s">
        <v>122</v>
      </c>
      <c r="Z354" s="374"/>
      <c r="AA354" s="375"/>
      <c r="AB354" s="364"/>
      <c r="AC354" s="135"/>
      <c r="AD354" s="376"/>
      <c r="AE354" s="377"/>
      <c r="AF354" s="378">
        <f t="shared" si="30"/>
        <v>49.5</v>
      </c>
      <c r="AG354" s="379">
        <f t="shared" si="31"/>
        <v>0</v>
      </c>
      <c r="AH354" s="380">
        <f t="shared" si="32"/>
        <v>0</v>
      </c>
      <c r="AI354" s="359"/>
      <c r="AJ354" s="381">
        <f t="shared" si="33"/>
        <v>0</v>
      </c>
      <c r="AK354" s="365"/>
      <c r="AL354" s="372">
        <f t="shared" si="34"/>
        <v>0</v>
      </c>
      <c r="AM354" s="382"/>
      <c r="AN354" s="383"/>
      <c r="AO354" s="382"/>
      <c r="AP354" s="383"/>
      <c r="AQ354" s="382"/>
      <c r="AR354" s="383"/>
      <c r="AS354" s="382"/>
      <c r="AT354" s="384"/>
      <c r="AU354" s="385">
        <f t="shared" si="35"/>
        <v>0</v>
      </c>
    </row>
    <row r="355" spans="2:47" ht="22.5" customHeight="1">
      <c r="B355" s="359">
        <v>155</v>
      </c>
      <c r="C355" s="360" t="s">
        <v>281</v>
      </c>
      <c r="D355" s="361"/>
      <c r="E355" s="362"/>
      <c r="F355" s="363"/>
      <c r="G355" s="340" t="s">
        <v>119</v>
      </c>
      <c r="H355" s="341">
        <v>1</v>
      </c>
      <c r="I355" s="364" t="s">
        <v>133</v>
      </c>
      <c r="J355" s="364">
        <v>0</v>
      </c>
      <c r="K355" s="364">
        <v>0</v>
      </c>
      <c r="L355" s="364" t="s">
        <v>121</v>
      </c>
      <c r="M355" s="364">
        <v>0</v>
      </c>
      <c r="N355" s="364">
        <v>0</v>
      </c>
      <c r="O355" s="365">
        <v>275</v>
      </c>
      <c r="P355" s="365">
        <v>1</v>
      </c>
      <c r="Q355" s="366">
        <v>1</v>
      </c>
      <c r="R355" s="367"/>
      <c r="S355" s="367"/>
      <c r="T355" s="368">
        <v>1</v>
      </c>
      <c r="U355" s="369">
        <v>1</v>
      </c>
      <c r="V355" s="370">
        <v>49.5</v>
      </c>
      <c r="W355" s="371">
        <v>1515.06</v>
      </c>
      <c r="X355" s="372">
        <v>187747.19999999998</v>
      </c>
      <c r="Y355" s="373" t="s">
        <v>122</v>
      </c>
      <c r="Z355" s="374"/>
      <c r="AA355" s="375"/>
      <c r="AB355" s="364"/>
      <c r="AC355" s="135"/>
      <c r="AD355" s="376"/>
      <c r="AE355" s="377"/>
      <c r="AF355" s="378">
        <f t="shared" si="30"/>
        <v>49.5</v>
      </c>
      <c r="AG355" s="379">
        <f t="shared" si="31"/>
        <v>0</v>
      </c>
      <c r="AH355" s="380">
        <f t="shared" si="32"/>
        <v>0</v>
      </c>
      <c r="AI355" s="359"/>
      <c r="AJ355" s="381">
        <f t="shared" si="33"/>
        <v>0</v>
      </c>
      <c r="AK355" s="365"/>
      <c r="AL355" s="372">
        <f t="shared" si="34"/>
        <v>0</v>
      </c>
      <c r="AM355" s="382"/>
      <c r="AN355" s="383"/>
      <c r="AO355" s="382"/>
      <c r="AP355" s="383"/>
      <c r="AQ355" s="382"/>
      <c r="AR355" s="383"/>
      <c r="AS355" s="382"/>
      <c r="AT355" s="384"/>
      <c r="AU355" s="385">
        <f t="shared" si="35"/>
        <v>0</v>
      </c>
    </row>
    <row r="356" spans="2:47" ht="22.5" customHeight="1">
      <c r="B356" s="359">
        <v>155</v>
      </c>
      <c r="C356" s="360" t="s">
        <v>281</v>
      </c>
      <c r="D356" s="361"/>
      <c r="E356" s="362"/>
      <c r="F356" s="363"/>
      <c r="G356" s="340" t="s">
        <v>119</v>
      </c>
      <c r="H356" s="341">
        <v>1</v>
      </c>
      <c r="I356" s="364" t="s">
        <v>133</v>
      </c>
      <c r="J356" s="364">
        <v>0</v>
      </c>
      <c r="K356" s="364">
        <v>0</v>
      </c>
      <c r="L356" s="364" t="s">
        <v>121</v>
      </c>
      <c r="M356" s="364">
        <v>0</v>
      </c>
      <c r="N356" s="364">
        <v>0</v>
      </c>
      <c r="O356" s="365">
        <v>275</v>
      </c>
      <c r="P356" s="365">
        <v>1</v>
      </c>
      <c r="Q356" s="366">
        <v>1</v>
      </c>
      <c r="R356" s="367"/>
      <c r="S356" s="367"/>
      <c r="T356" s="368">
        <v>1</v>
      </c>
      <c r="U356" s="369">
        <v>1</v>
      </c>
      <c r="V356" s="370">
        <v>49.5</v>
      </c>
      <c r="W356" s="371">
        <v>1515.06</v>
      </c>
      <c r="X356" s="372">
        <v>187747.19999999998</v>
      </c>
      <c r="Y356" s="373" t="s">
        <v>122</v>
      </c>
      <c r="Z356" s="374"/>
      <c r="AA356" s="375"/>
      <c r="AB356" s="364"/>
      <c r="AC356" s="135"/>
      <c r="AD356" s="376"/>
      <c r="AE356" s="377"/>
      <c r="AF356" s="378">
        <f t="shared" si="30"/>
        <v>49.5</v>
      </c>
      <c r="AG356" s="379">
        <f t="shared" si="31"/>
        <v>0</v>
      </c>
      <c r="AH356" s="380">
        <f t="shared" si="32"/>
        <v>0</v>
      </c>
      <c r="AI356" s="359"/>
      <c r="AJ356" s="381">
        <f t="shared" si="33"/>
        <v>0</v>
      </c>
      <c r="AK356" s="365"/>
      <c r="AL356" s="372">
        <f t="shared" si="34"/>
        <v>0</v>
      </c>
      <c r="AM356" s="382"/>
      <c r="AN356" s="383"/>
      <c r="AO356" s="382"/>
      <c r="AP356" s="383"/>
      <c r="AQ356" s="382"/>
      <c r="AR356" s="383"/>
      <c r="AS356" s="382"/>
      <c r="AT356" s="384"/>
      <c r="AU356" s="385">
        <f t="shared" si="35"/>
        <v>0</v>
      </c>
    </row>
    <row r="357" spans="2:47" ht="22.5" customHeight="1">
      <c r="B357" s="359">
        <v>155</v>
      </c>
      <c r="C357" s="360" t="s">
        <v>281</v>
      </c>
      <c r="D357" s="361"/>
      <c r="E357" s="362"/>
      <c r="F357" s="363"/>
      <c r="G357" s="340" t="s">
        <v>119</v>
      </c>
      <c r="H357" s="341">
        <v>1</v>
      </c>
      <c r="I357" s="364" t="s">
        <v>133</v>
      </c>
      <c r="J357" s="364">
        <v>0</v>
      </c>
      <c r="K357" s="364">
        <v>0</v>
      </c>
      <c r="L357" s="364" t="s">
        <v>121</v>
      </c>
      <c r="M357" s="364">
        <v>0</v>
      </c>
      <c r="N357" s="364">
        <v>0</v>
      </c>
      <c r="O357" s="365">
        <v>275</v>
      </c>
      <c r="P357" s="365">
        <v>1</v>
      </c>
      <c r="Q357" s="366">
        <v>1</v>
      </c>
      <c r="R357" s="367"/>
      <c r="S357" s="367"/>
      <c r="T357" s="368">
        <v>1</v>
      </c>
      <c r="U357" s="369">
        <v>1</v>
      </c>
      <c r="V357" s="370">
        <v>49.5</v>
      </c>
      <c r="W357" s="371">
        <v>1515.06</v>
      </c>
      <c r="X357" s="372">
        <v>187747.19999999998</v>
      </c>
      <c r="Y357" s="387" t="s">
        <v>122</v>
      </c>
      <c r="Z357" s="374"/>
      <c r="AA357" s="375"/>
      <c r="AB357" s="364"/>
      <c r="AC357" s="135"/>
      <c r="AD357" s="376"/>
      <c r="AE357" s="377"/>
      <c r="AF357" s="378">
        <f t="shared" si="30"/>
        <v>49.5</v>
      </c>
      <c r="AG357" s="379">
        <f t="shared" si="31"/>
        <v>0</v>
      </c>
      <c r="AH357" s="380">
        <f t="shared" si="32"/>
        <v>0</v>
      </c>
      <c r="AI357" s="359"/>
      <c r="AJ357" s="381">
        <f t="shared" si="33"/>
        <v>0</v>
      </c>
      <c r="AK357" s="365"/>
      <c r="AL357" s="372">
        <f t="shared" si="34"/>
        <v>0</v>
      </c>
      <c r="AM357" s="382"/>
      <c r="AN357" s="383"/>
      <c r="AO357" s="382"/>
      <c r="AP357" s="383"/>
      <c r="AQ357" s="382"/>
      <c r="AR357" s="383"/>
      <c r="AS357" s="382"/>
      <c r="AT357" s="384"/>
      <c r="AU357" s="385">
        <f t="shared" si="35"/>
        <v>0</v>
      </c>
    </row>
    <row r="358" spans="2:47" ht="22.5" customHeight="1">
      <c r="B358" s="359">
        <v>156</v>
      </c>
      <c r="C358" s="360" t="s">
        <v>282</v>
      </c>
      <c r="D358" s="361"/>
      <c r="E358" s="362"/>
      <c r="F358" s="363"/>
      <c r="G358" s="340" t="s">
        <v>119</v>
      </c>
      <c r="H358" s="341">
        <v>1</v>
      </c>
      <c r="I358" s="364" t="s">
        <v>133</v>
      </c>
      <c r="J358" s="364">
        <v>0</v>
      </c>
      <c r="K358" s="364">
        <v>0</v>
      </c>
      <c r="L358" s="364" t="s">
        <v>121</v>
      </c>
      <c r="M358" s="364" t="s">
        <v>283</v>
      </c>
      <c r="N358" s="364">
        <v>0</v>
      </c>
      <c r="O358" s="365">
        <v>275</v>
      </c>
      <c r="P358" s="365">
        <v>1</v>
      </c>
      <c r="Q358" s="366">
        <v>1</v>
      </c>
      <c r="R358" s="367"/>
      <c r="S358" s="367"/>
      <c r="T358" s="368">
        <v>1</v>
      </c>
      <c r="U358" s="369">
        <v>1</v>
      </c>
      <c r="V358" s="370">
        <v>49.5</v>
      </c>
      <c r="W358" s="371">
        <v>1515.06</v>
      </c>
      <c r="X358" s="372">
        <v>187747.19999999998</v>
      </c>
      <c r="Y358" s="373" t="s">
        <v>122</v>
      </c>
      <c r="Z358" s="374"/>
      <c r="AA358" s="375"/>
      <c r="AB358" s="364"/>
      <c r="AC358" s="135"/>
      <c r="AD358" s="376"/>
      <c r="AE358" s="377"/>
      <c r="AF358" s="378">
        <f t="shared" si="30"/>
        <v>49.5</v>
      </c>
      <c r="AG358" s="379">
        <f t="shared" si="31"/>
        <v>0</v>
      </c>
      <c r="AH358" s="380">
        <f t="shared" si="32"/>
        <v>0</v>
      </c>
      <c r="AI358" s="359"/>
      <c r="AJ358" s="381">
        <f t="shared" si="33"/>
        <v>0</v>
      </c>
      <c r="AK358" s="365"/>
      <c r="AL358" s="372">
        <f t="shared" si="34"/>
        <v>0</v>
      </c>
      <c r="AM358" s="382"/>
      <c r="AN358" s="383"/>
      <c r="AO358" s="382"/>
      <c r="AP358" s="383"/>
      <c r="AQ358" s="382"/>
      <c r="AR358" s="383"/>
      <c r="AS358" s="382"/>
      <c r="AT358" s="384"/>
      <c r="AU358" s="385">
        <f t="shared" si="35"/>
        <v>0</v>
      </c>
    </row>
    <row r="359" spans="2:47" ht="22.5" customHeight="1">
      <c r="B359" s="359">
        <v>156</v>
      </c>
      <c r="C359" s="360" t="s">
        <v>282</v>
      </c>
      <c r="D359" s="361"/>
      <c r="E359" s="362"/>
      <c r="F359" s="363"/>
      <c r="G359" s="340" t="s">
        <v>119</v>
      </c>
      <c r="H359" s="341">
        <v>1</v>
      </c>
      <c r="I359" s="364" t="s">
        <v>133</v>
      </c>
      <c r="J359" s="364">
        <v>0</v>
      </c>
      <c r="K359" s="364">
        <v>0</v>
      </c>
      <c r="L359" s="364" t="s">
        <v>121</v>
      </c>
      <c r="M359" s="364" t="s">
        <v>283</v>
      </c>
      <c r="N359" s="364">
        <v>0</v>
      </c>
      <c r="O359" s="365">
        <v>275</v>
      </c>
      <c r="P359" s="365">
        <v>1</v>
      </c>
      <c r="Q359" s="366">
        <v>1</v>
      </c>
      <c r="R359" s="367"/>
      <c r="S359" s="367"/>
      <c r="T359" s="368">
        <v>1</v>
      </c>
      <c r="U359" s="369">
        <v>1</v>
      </c>
      <c r="V359" s="370">
        <v>49.5</v>
      </c>
      <c r="W359" s="371">
        <v>1515.06</v>
      </c>
      <c r="X359" s="372">
        <v>187747.19999999998</v>
      </c>
      <c r="Y359" s="373" t="s">
        <v>122</v>
      </c>
      <c r="Z359" s="374"/>
      <c r="AA359" s="375"/>
      <c r="AB359" s="364"/>
      <c r="AC359" s="135"/>
      <c r="AD359" s="376"/>
      <c r="AE359" s="377"/>
      <c r="AF359" s="378">
        <f t="shared" si="30"/>
        <v>49.5</v>
      </c>
      <c r="AG359" s="379">
        <f t="shared" si="31"/>
        <v>0</v>
      </c>
      <c r="AH359" s="380">
        <f t="shared" si="32"/>
        <v>0</v>
      </c>
      <c r="AI359" s="359"/>
      <c r="AJ359" s="381">
        <f t="shared" si="33"/>
        <v>0</v>
      </c>
      <c r="AK359" s="365"/>
      <c r="AL359" s="372">
        <f t="shared" si="34"/>
        <v>0</v>
      </c>
      <c r="AM359" s="382"/>
      <c r="AN359" s="383"/>
      <c r="AO359" s="382"/>
      <c r="AP359" s="383"/>
      <c r="AQ359" s="382"/>
      <c r="AR359" s="383"/>
      <c r="AS359" s="382"/>
      <c r="AT359" s="384"/>
      <c r="AU359" s="385">
        <f t="shared" si="35"/>
        <v>0</v>
      </c>
    </row>
    <row r="360" spans="2:47" ht="22.5" customHeight="1">
      <c r="B360" s="359">
        <v>157</v>
      </c>
      <c r="C360" s="360" t="s">
        <v>284</v>
      </c>
      <c r="D360" s="361" t="s">
        <v>123</v>
      </c>
      <c r="E360" s="362"/>
      <c r="F360" s="363"/>
      <c r="G360" s="340" t="s">
        <v>124</v>
      </c>
      <c r="H360" s="341">
        <v>1</v>
      </c>
      <c r="I360" s="364" t="s">
        <v>73</v>
      </c>
      <c r="J360" s="364">
        <v>0</v>
      </c>
      <c r="K360" s="364">
        <v>0</v>
      </c>
      <c r="L360" s="364">
        <v>0</v>
      </c>
      <c r="M360" s="364">
        <v>0</v>
      </c>
      <c r="N360" s="364">
        <v>0</v>
      </c>
      <c r="O360" s="365" t="s">
        <v>51</v>
      </c>
      <c r="P360" s="365">
        <v>1</v>
      </c>
      <c r="Q360" s="366">
        <v>1</v>
      </c>
      <c r="R360" s="367"/>
      <c r="S360" s="367"/>
      <c r="T360" s="368">
        <v>1</v>
      </c>
      <c r="U360" s="369" t="s">
        <v>98</v>
      </c>
      <c r="V360" s="370"/>
      <c r="W360" s="371" t="s">
        <v>98</v>
      </c>
      <c r="X360" s="372" t="s">
        <v>98</v>
      </c>
      <c r="Y360" s="373" t="s">
        <v>125</v>
      </c>
      <c r="Z360" s="374"/>
      <c r="AA360" s="375"/>
      <c r="AB360" s="364"/>
      <c r="AC360" s="135"/>
      <c r="AD360" s="376"/>
      <c r="AE360" s="377"/>
      <c r="AF360" s="378"/>
      <c r="AG360" s="379"/>
      <c r="AH360" s="380"/>
      <c r="AI360" s="359"/>
      <c r="AJ360" s="381"/>
      <c r="AK360" s="365"/>
      <c r="AL360" s="372"/>
      <c r="AM360" s="382"/>
      <c r="AN360" s="383"/>
      <c r="AO360" s="382"/>
      <c r="AP360" s="383"/>
      <c r="AQ360" s="382"/>
      <c r="AR360" s="383"/>
      <c r="AS360" s="382"/>
      <c r="AT360" s="384"/>
      <c r="AU360" s="385"/>
    </row>
    <row r="361" spans="2:47" ht="22.5" customHeight="1">
      <c r="B361" s="359">
        <v>158</v>
      </c>
      <c r="C361" s="360" t="s">
        <v>285</v>
      </c>
      <c r="D361" s="361"/>
      <c r="E361" s="362"/>
      <c r="F361" s="363"/>
      <c r="G361" s="340" t="s">
        <v>119</v>
      </c>
      <c r="H361" s="341">
        <v>1</v>
      </c>
      <c r="I361" s="364" t="s">
        <v>133</v>
      </c>
      <c r="J361" s="364">
        <v>0</v>
      </c>
      <c r="K361" s="364">
        <v>0</v>
      </c>
      <c r="L361" s="364" t="s">
        <v>121</v>
      </c>
      <c r="M361" s="364">
        <v>0</v>
      </c>
      <c r="N361" s="364">
        <v>0</v>
      </c>
      <c r="O361" s="365">
        <v>275</v>
      </c>
      <c r="P361" s="365">
        <v>1</v>
      </c>
      <c r="Q361" s="366">
        <v>1</v>
      </c>
      <c r="R361" s="367"/>
      <c r="S361" s="367"/>
      <c r="T361" s="368">
        <v>1</v>
      </c>
      <c r="U361" s="369">
        <v>1</v>
      </c>
      <c r="V361" s="370">
        <v>49.5</v>
      </c>
      <c r="W361" s="371">
        <v>1515.06</v>
      </c>
      <c r="X361" s="372">
        <v>187747.19999999998</v>
      </c>
      <c r="Y361" s="373" t="s">
        <v>122</v>
      </c>
      <c r="Z361" s="374"/>
      <c r="AA361" s="375"/>
      <c r="AB361" s="364"/>
      <c r="AC361" s="135"/>
      <c r="AD361" s="376"/>
      <c r="AE361" s="377"/>
      <c r="AF361" s="378">
        <f t="shared" si="30"/>
        <v>49.5</v>
      </c>
      <c r="AG361" s="379">
        <f t="shared" si="31"/>
        <v>0</v>
      </c>
      <c r="AH361" s="380">
        <f t="shared" si="32"/>
        <v>0</v>
      </c>
      <c r="AI361" s="359"/>
      <c r="AJ361" s="381">
        <f t="shared" si="33"/>
        <v>0</v>
      </c>
      <c r="AK361" s="365"/>
      <c r="AL361" s="372">
        <f t="shared" si="34"/>
        <v>0</v>
      </c>
      <c r="AM361" s="382"/>
      <c r="AN361" s="383"/>
      <c r="AO361" s="382"/>
      <c r="AP361" s="383"/>
      <c r="AQ361" s="382"/>
      <c r="AR361" s="383"/>
      <c r="AS361" s="382"/>
      <c r="AT361" s="384"/>
      <c r="AU361" s="385">
        <f t="shared" si="35"/>
        <v>0</v>
      </c>
    </row>
    <row r="362" spans="2:47" ht="22.5" customHeight="1">
      <c r="B362" s="359">
        <v>159</v>
      </c>
      <c r="C362" s="360" t="s">
        <v>286</v>
      </c>
      <c r="D362" s="361"/>
      <c r="E362" s="362"/>
      <c r="F362" s="363"/>
      <c r="G362" s="340" t="s">
        <v>119</v>
      </c>
      <c r="H362" s="341">
        <v>1</v>
      </c>
      <c r="I362" s="364" t="s">
        <v>133</v>
      </c>
      <c r="J362" s="364">
        <v>0</v>
      </c>
      <c r="K362" s="364">
        <v>0</v>
      </c>
      <c r="L362" s="364" t="s">
        <v>128</v>
      </c>
      <c r="M362" s="364">
        <v>0</v>
      </c>
      <c r="N362" s="364">
        <v>0</v>
      </c>
      <c r="O362" s="365">
        <v>275</v>
      </c>
      <c r="P362" s="365">
        <v>1</v>
      </c>
      <c r="Q362" s="366">
        <v>1</v>
      </c>
      <c r="R362" s="367"/>
      <c r="S362" s="367"/>
      <c r="T362" s="368">
        <v>1</v>
      </c>
      <c r="U362" s="369">
        <v>1</v>
      </c>
      <c r="V362" s="370">
        <v>49.5</v>
      </c>
      <c r="W362" s="371">
        <v>1515.06</v>
      </c>
      <c r="X362" s="372">
        <v>187747.19999999998</v>
      </c>
      <c r="Y362" s="373" t="s">
        <v>122</v>
      </c>
      <c r="Z362" s="374"/>
      <c r="AA362" s="375"/>
      <c r="AB362" s="364"/>
      <c r="AC362" s="135"/>
      <c r="AD362" s="376"/>
      <c r="AE362" s="377"/>
      <c r="AF362" s="378">
        <f t="shared" si="30"/>
        <v>49.5</v>
      </c>
      <c r="AG362" s="379">
        <f t="shared" si="31"/>
        <v>0</v>
      </c>
      <c r="AH362" s="380">
        <f t="shared" si="32"/>
        <v>0</v>
      </c>
      <c r="AI362" s="359"/>
      <c r="AJ362" s="381">
        <f t="shared" si="33"/>
        <v>0</v>
      </c>
      <c r="AK362" s="365"/>
      <c r="AL362" s="372">
        <f t="shared" si="34"/>
        <v>0</v>
      </c>
      <c r="AM362" s="382"/>
      <c r="AN362" s="383"/>
      <c r="AO362" s="382"/>
      <c r="AP362" s="383"/>
      <c r="AQ362" s="382"/>
      <c r="AR362" s="383"/>
      <c r="AS362" s="382"/>
      <c r="AT362" s="384"/>
      <c r="AU362" s="385">
        <f t="shared" si="35"/>
        <v>0</v>
      </c>
    </row>
    <row r="363" spans="2:47" ht="22.5" customHeight="1">
      <c r="B363" s="359">
        <v>159</v>
      </c>
      <c r="C363" s="360" t="s">
        <v>286</v>
      </c>
      <c r="D363" s="361"/>
      <c r="E363" s="362"/>
      <c r="F363" s="363"/>
      <c r="G363" s="340" t="s">
        <v>124</v>
      </c>
      <c r="H363" s="341">
        <v>1</v>
      </c>
      <c r="I363" s="364" t="s">
        <v>214</v>
      </c>
      <c r="J363" s="364">
        <v>0</v>
      </c>
      <c r="K363" s="364">
        <v>0</v>
      </c>
      <c r="L363" s="364" t="s">
        <v>159</v>
      </c>
      <c r="M363" s="364">
        <v>0</v>
      </c>
      <c r="N363" s="364">
        <v>0</v>
      </c>
      <c r="O363" s="365">
        <v>228</v>
      </c>
      <c r="P363" s="365">
        <v>1</v>
      </c>
      <c r="Q363" s="366">
        <v>1</v>
      </c>
      <c r="R363" s="367"/>
      <c r="S363" s="367"/>
      <c r="T363" s="368">
        <v>1</v>
      </c>
      <c r="U363" s="369">
        <v>1</v>
      </c>
      <c r="V363" s="370">
        <v>49.5</v>
      </c>
      <c r="W363" s="371">
        <v>1515.06</v>
      </c>
      <c r="X363" s="372">
        <v>187747.19999999998</v>
      </c>
      <c r="Y363" s="373" t="s">
        <v>122</v>
      </c>
      <c r="Z363" s="374"/>
      <c r="AA363" s="375"/>
      <c r="AB363" s="364"/>
      <c r="AC363" s="135"/>
      <c r="AD363" s="376"/>
      <c r="AE363" s="377"/>
      <c r="AF363" s="378">
        <f t="shared" si="30"/>
        <v>49.5</v>
      </c>
      <c r="AG363" s="379">
        <f t="shared" si="31"/>
        <v>0</v>
      </c>
      <c r="AH363" s="380">
        <f t="shared" si="32"/>
        <v>0</v>
      </c>
      <c r="AI363" s="359"/>
      <c r="AJ363" s="381">
        <f t="shared" si="33"/>
        <v>0</v>
      </c>
      <c r="AK363" s="365"/>
      <c r="AL363" s="372">
        <f t="shared" si="34"/>
        <v>0</v>
      </c>
      <c r="AM363" s="382"/>
      <c r="AN363" s="383"/>
      <c r="AO363" s="382"/>
      <c r="AP363" s="383"/>
      <c r="AQ363" s="382"/>
      <c r="AR363" s="383"/>
      <c r="AS363" s="382"/>
      <c r="AT363" s="384"/>
      <c r="AU363" s="385">
        <f t="shared" si="35"/>
        <v>0</v>
      </c>
    </row>
    <row r="364" spans="2:47" ht="22.5" customHeight="1">
      <c r="B364" s="359">
        <v>160</v>
      </c>
      <c r="C364" s="360" t="s">
        <v>287</v>
      </c>
      <c r="D364" s="361"/>
      <c r="E364" s="362"/>
      <c r="F364" s="363"/>
      <c r="G364" s="340" t="s">
        <v>119</v>
      </c>
      <c r="H364" s="341">
        <v>1</v>
      </c>
      <c r="I364" s="364" t="s">
        <v>133</v>
      </c>
      <c r="J364" s="364">
        <v>0</v>
      </c>
      <c r="K364" s="364">
        <v>0</v>
      </c>
      <c r="L364" s="364" t="s">
        <v>121</v>
      </c>
      <c r="M364" s="364">
        <v>0</v>
      </c>
      <c r="N364" s="364">
        <v>0</v>
      </c>
      <c r="O364" s="365">
        <v>275</v>
      </c>
      <c r="P364" s="365">
        <v>1</v>
      </c>
      <c r="Q364" s="366">
        <v>1</v>
      </c>
      <c r="R364" s="367"/>
      <c r="S364" s="367"/>
      <c r="T364" s="368">
        <v>1</v>
      </c>
      <c r="U364" s="369">
        <v>1</v>
      </c>
      <c r="V364" s="370">
        <v>49.5</v>
      </c>
      <c r="W364" s="371">
        <v>1515.06</v>
      </c>
      <c r="X364" s="372">
        <v>187747.19999999998</v>
      </c>
      <c r="Y364" s="373" t="s">
        <v>122</v>
      </c>
      <c r="Z364" s="374"/>
      <c r="AA364" s="375"/>
      <c r="AB364" s="364"/>
      <c r="AC364" s="135"/>
      <c r="AD364" s="376"/>
      <c r="AE364" s="377"/>
      <c r="AF364" s="378">
        <f t="shared" si="30"/>
        <v>49.5</v>
      </c>
      <c r="AG364" s="379">
        <f t="shared" si="31"/>
        <v>0</v>
      </c>
      <c r="AH364" s="380">
        <f t="shared" si="32"/>
        <v>0</v>
      </c>
      <c r="AI364" s="359"/>
      <c r="AJ364" s="381">
        <f t="shared" si="33"/>
        <v>0</v>
      </c>
      <c r="AK364" s="365"/>
      <c r="AL364" s="372">
        <f t="shared" si="34"/>
        <v>0</v>
      </c>
      <c r="AM364" s="382"/>
      <c r="AN364" s="383"/>
      <c r="AO364" s="382"/>
      <c r="AP364" s="383"/>
      <c r="AQ364" s="382"/>
      <c r="AR364" s="383"/>
      <c r="AS364" s="382"/>
      <c r="AT364" s="384"/>
      <c r="AU364" s="385">
        <f t="shared" si="35"/>
        <v>0</v>
      </c>
    </row>
    <row r="365" spans="2:47" ht="22.5" customHeight="1">
      <c r="B365" s="359">
        <v>161</v>
      </c>
      <c r="C365" s="360" t="s">
        <v>288</v>
      </c>
      <c r="D365" s="361"/>
      <c r="E365" s="362"/>
      <c r="F365" s="363"/>
      <c r="G365" s="340" t="s">
        <v>119</v>
      </c>
      <c r="H365" s="341">
        <v>2</v>
      </c>
      <c r="I365" s="364" t="s">
        <v>133</v>
      </c>
      <c r="J365" s="364">
        <v>0</v>
      </c>
      <c r="K365" s="364">
        <v>0</v>
      </c>
      <c r="L365" s="364" t="s">
        <v>161</v>
      </c>
      <c r="M365" s="364">
        <v>0</v>
      </c>
      <c r="N365" s="364">
        <v>0</v>
      </c>
      <c r="O365" s="365">
        <v>275</v>
      </c>
      <c r="P365" s="365">
        <v>1</v>
      </c>
      <c r="Q365" s="366">
        <v>2</v>
      </c>
      <c r="R365" s="367"/>
      <c r="S365" s="367"/>
      <c r="T365" s="368">
        <v>1</v>
      </c>
      <c r="U365" s="369">
        <v>2</v>
      </c>
      <c r="V365" s="370">
        <v>49.5</v>
      </c>
      <c r="W365" s="371">
        <v>1515.06</v>
      </c>
      <c r="X365" s="372">
        <v>187747.19999999998</v>
      </c>
      <c r="Y365" s="373" t="s">
        <v>122</v>
      </c>
      <c r="Z365" s="374"/>
      <c r="AA365" s="375"/>
      <c r="AB365" s="364"/>
      <c r="AC365" s="135"/>
      <c r="AD365" s="376"/>
      <c r="AE365" s="377"/>
      <c r="AF365" s="378">
        <f t="shared" si="30"/>
        <v>49.5</v>
      </c>
      <c r="AG365" s="379">
        <f t="shared" si="31"/>
        <v>0</v>
      </c>
      <c r="AH365" s="380">
        <f t="shared" si="32"/>
        <v>0</v>
      </c>
      <c r="AI365" s="359"/>
      <c r="AJ365" s="381">
        <f t="shared" si="33"/>
        <v>0</v>
      </c>
      <c r="AK365" s="365"/>
      <c r="AL365" s="372">
        <f t="shared" si="34"/>
        <v>0</v>
      </c>
      <c r="AM365" s="382"/>
      <c r="AN365" s="383"/>
      <c r="AO365" s="382"/>
      <c r="AP365" s="383"/>
      <c r="AQ365" s="382"/>
      <c r="AR365" s="383"/>
      <c r="AS365" s="382"/>
      <c r="AT365" s="384"/>
      <c r="AU365" s="385">
        <f t="shared" si="35"/>
        <v>0</v>
      </c>
    </row>
    <row r="366" spans="2:47" ht="22.5" customHeight="1">
      <c r="B366" s="359">
        <v>163</v>
      </c>
      <c r="C366" s="360" t="s">
        <v>289</v>
      </c>
      <c r="D366" s="361"/>
      <c r="E366" s="362"/>
      <c r="F366" s="363"/>
      <c r="G366" s="340" t="s">
        <v>119</v>
      </c>
      <c r="H366" s="341">
        <v>1</v>
      </c>
      <c r="I366" s="364" t="s">
        <v>133</v>
      </c>
      <c r="J366" s="364">
        <v>0</v>
      </c>
      <c r="K366" s="364">
        <v>0</v>
      </c>
      <c r="L366" s="364" t="s">
        <v>121</v>
      </c>
      <c r="M366" s="364">
        <v>0</v>
      </c>
      <c r="N366" s="364">
        <v>0</v>
      </c>
      <c r="O366" s="365">
        <v>275</v>
      </c>
      <c r="P366" s="365">
        <v>1</v>
      </c>
      <c r="Q366" s="366">
        <v>1</v>
      </c>
      <c r="R366" s="367"/>
      <c r="S366" s="367"/>
      <c r="T366" s="368">
        <v>1</v>
      </c>
      <c r="U366" s="369">
        <v>1</v>
      </c>
      <c r="V366" s="370">
        <v>49.5</v>
      </c>
      <c r="W366" s="371">
        <v>1515.06</v>
      </c>
      <c r="X366" s="372">
        <v>187747.19999999998</v>
      </c>
      <c r="Y366" s="373" t="s">
        <v>122</v>
      </c>
      <c r="Z366" s="374"/>
      <c r="AA366" s="375"/>
      <c r="AB366" s="364"/>
      <c r="AC366" s="135"/>
      <c r="AD366" s="376"/>
      <c r="AE366" s="377"/>
      <c r="AF366" s="378">
        <f t="shared" si="30"/>
        <v>49.5</v>
      </c>
      <c r="AG366" s="379">
        <f t="shared" si="31"/>
        <v>0</v>
      </c>
      <c r="AH366" s="380">
        <f t="shared" si="32"/>
        <v>0</v>
      </c>
      <c r="AI366" s="359"/>
      <c r="AJ366" s="381">
        <f t="shared" si="33"/>
        <v>0</v>
      </c>
      <c r="AK366" s="365"/>
      <c r="AL366" s="372">
        <f t="shared" si="34"/>
        <v>0</v>
      </c>
      <c r="AM366" s="382"/>
      <c r="AN366" s="383"/>
      <c r="AO366" s="382"/>
      <c r="AP366" s="383"/>
      <c r="AQ366" s="382"/>
      <c r="AR366" s="383"/>
      <c r="AS366" s="382"/>
      <c r="AT366" s="384"/>
      <c r="AU366" s="385">
        <f t="shared" si="35"/>
        <v>0</v>
      </c>
    </row>
    <row r="367" spans="2:47" ht="22.5" customHeight="1">
      <c r="B367" s="359">
        <v>164</v>
      </c>
      <c r="C367" s="360" t="s">
        <v>290</v>
      </c>
      <c r="D367" s="361"/>
      <c r="E367" s="362"/>
      <c r="F367" s="363"/>
      <c r="G367" s="340" t="s">
        <v>119</v>
      </c>
      <c r="H367" s="341">
        <v>1</v>
      </c>
      <c r="I367" s="364" t="s">
        <v>133</v>
      </c>
      <c r="J367" s="364">
        <v>0</v>
      </c>
      <c r="K367" s="364">
        <v>0</v>
      </c>
      <c r="L367" s="364" t="s">
        <v>291</v>
      </c>
      <c r="M367" s="364">
        <v>0</v>
      </c>
      <c r="N367" s="364">
        <v>0</v>
      </c>
      <c r="O367" s="365">
        <v>275</v>
      </c>
      <c r="P367" s="365">
        <v>1</v>
      </c>
      <c r="Q367" s="366">
        <v>1</v>
      </c>
      <c r="R367" s="367"/>
      <c r="S367" s="367"/>
      <c r="T367" s="368">
        <v>1</v>
      </c>
      <c r="U367" s="369">
        <v>1</v>
      </c>
      <c r="V367" s="370">
        <v>49.5</v>
      </c>
      <c r="W367" s="371">
        <v>1515.06</v>
      </c>
      <c r="X367" s="372">
        <v>187747.19999999998</v>
      </c>
      <c r="Y367" s="373" t="s">
        <v>122</v>
      </c>
      <c r="Z367" s="374"/>
      <c r="AA367" s="375"/>
      <c r="AB367" s="364"/>
      <c r="AC367" s="135"/>
      <c r="AD367" s="376"/>
      <c r="AE367" s="377"/>
      <c r="AF367" s="378">
        <f t="shared" si="30"/>
        <v>49.5</v>
      </c>
      <c r="AG367" s="379">
        <f t="shared" si="31"/>
        <v>0</v>
      </c>
      <c r="AH367" s="380">
        <f t="shared" si="32"/>
        <v>0</v>
      </c>
      <c r="AI367" s="359"/>
      <c r="AJ367" s="381">
        <f t="shared" si="33"/>
        <v>0</v>
      </c>
      <c r="AK367" s="365"/>
      <c r="AL367" s="372">
        <f t="shared" si="34"/>
        <v>0</v>
      </c>
      <c r="AM367" s="382"/>
      <c r="AN367" s="383"/>
      <c r="AO367" s="382"/>
      <c r="AP367" s="383"/>
      <c r="AQ367" s="382"/>
      <c r="AR367" s="383"/>
      <c r="AS367" s="382"/>
      <c r="AT367" s="384"/>
      <c r="AU367" s="385">
        <f t="shared" si="35"/>
        <v>0</v>
      </c>
    </row>
    <row r="368" spans="2:47" ht="22.5" customHeight="1">
      <c r="B368" s="359">
        <v>165</v>
      </c>
      <c r="C368" s="360" t="s">
        <v>292</v>
      </c>
      <c r="D368" s="361"/>
      <c r="E368" s="362"/>
      <c r="F368" s="363"/>
      <c r="G368" s="340" t="s">
        <v>119</v>
      </c>
      <c r="H368" s="341">
        <v>1</v>
      </c>
      <c r="I368" s="364" t="s">
        <v>133</v>
      </c>
      <c r="J368" s="364">
        <v>0</v>
      </c>
      <c r="K368" s="364">
        <v>0</v>
      </c>
      <c r="L368" s="364" t="s">
        <v>291</v>
      </c>
      <c r="M368" s="364">
        <v>0</v>
      </c>
      <c r="N368" s="364">
        <v>0</v>
      </c>
      <c r="O368" s="365">
        <v>275</v>
      </c>
      <c r="P368" s="365">
        <v>1</v>
      </c>
      <c r="Q368" s="366">
        <v>1</v>
      </c>
      <c r="R368" s="367"/>
      <c r="S368" s="367"/>
      <c r="T368" s="368">
        <v>1</v>
      </c>
      <c r="U368" s="369">
        <v>1</v>
      </c>
      <c r="V368" s="370">
        <v>49.5</v>
      </c>
      <c r="W368" s="371">
        <v>1515.06</v>
      </c>
      <c r="X368" s="372">
        <v>187747.19999999998</v>
      </c>
      <c r="Y368" s="373" t="s">
        <v>122</v>
      </c>
      <c r="Z368" s="374"/>
      <c r="AA368" s="375"/>
      <c r="AB368" s="364"/>
      <c r="AC368" s="135"/>
      <c r="AD368" s="376"/>
      <c r="AE368" s="377"/>
      <c r="AF368" s="378">
        <f t="shared" si="30"/>
        <v>49.5</v>
      </c>
      <c r="AG368" s="379">
        <f t="shared" si="31"/>
        <v>0</v>
      </c>
      <c r="AH368" s="380">
        <f t="shared" si="32"/>
        <v>0</v>
      </c>
      <c r="AI368" s="359"/>
      <c r="AJ368" s="381">
        <f t="shared" si="33"/>
        <v>0</v>
      </c>
      <c r="AK368" s="365"/>
      <c r="AL368" s="372">
        <f t="shared" si="34"/>
        <v>0</v>
      </c>
      <c r="AM368" s="382"/>
      <c r="AN368" s="383"/>
      <c r="AO368" s="382"/>
      <c r="AP368" s="383"/>
      <c r="AQ368" s="382"/>
      <c r="AR368" s="383"/>
      <c r="AS368" s="382"/>
      <c r="AT368" s="384"/>
      <c r="AU368" s="385">
        <f t="shared" si="35"/>
        <v>0</v>
      </c>
    </row>
    <row r="369" spans="2:47" ht="22.5" customHeight="1">
      <c r="B369" s="359">
        <v>165</v>
      </c>
      <c r="C369" s="360" t="s">
        <v>292</v>
      </c>
      <c r="D369" s="361" t="s">
        <v>123</v>
      </c>
      <c r="E369" s="362"/>
      <c r="F369" s="363"/>
      <c r="G369" s="340" t="s">
        <v>124</v>
      </c>
      <c r="H369" s="341">
        <v>1</v>
      </c>
      <c r="I369" s="364" t="s">
        <v>73</v>
      </c>
      <c r="J369" s="364">
        <v>0</v>
      </c>
      <c r="K369" s="364">
        <v>0</v>
      </c>
      <c r="L369" s="364">
        <v>0</v>
      </c>
      <c r="M369" s="364">
        <v>0</v>
      </c>
      <c r="N369" s="364">
        <v>0</v>
      </c>
      <c r="O369" s="365" t="s">
        <v>51</v>
      </c>
      <c r="P369" s="365">
        <v>1</v>
      </c>
      <c r="Q369" s="366">
        <v>1</v>
      </c>
      <c r="R369" s="367"/>
      <c r="S369" s="367"/>
      <c r="T369" s="368">
        <v>1</v>
      </c>
      <c r="U369" s="369" t="s">
        <v>98</v>
      </c>
      <c r="V369" s="370"/>
      <c r="W369" s="371" t="s">
        <v>98</v>
      </c>
      <c r="X369" s="372" t="s">
        <v>98</v>
      </c>
      <c r="Y369" s="373" t="s">
        <v>125</v>
      </c>
      <c r="Z369" s="374"/>
      <c r="AA369" s="375"/>
      <c r="AB369" s="364"/>
      <c r="AC369" s="135"/>
      <c r="AD369" s="376"/>
      <c r="AE369" s="377"/>
      <c r="AF369" s="378"/>
      <c r="AG369" s="379"/>
      <c r="AH369" s="380"/>
      <c r="AI369" s="359"/>
      <c r="AJ369" s="381"/>
      <c r="AK369" s="365"/>
      <c r="AL369" s="372"/>
      <c r="AM369" s="382"/>
      <c r="AN369" s="383"/>
      <c r="AO369" s="382"/>
      <c r="AP369" s="383"/>
      <c r="AQ369" s="382"/>
      <c r="AR369" s="383"/>
      <c r="AS369" s="382"/>
      <c r="AT369" s="384"/>
      <c r="AU369" s="385"/>
    </row>
    <row r="370" spans="2:47" ht="22.5" customHeight="1">
      <c r="B370" s="359">
        <v>166</v>
      </c>
      <c r="C370" s="360" t="s">
        <v>293</v>
      </c>
      <c r="D370" s="361"/>
      <c r="E370" s="362"/>
      <c r="F370" s="363"/>
      <c r="G370" s="340" t="s">
        <v>119</v>
      </c>
      <c r="H370" s="341">
        <v>1</v>
      </c>
      <c r="I370" s="364" t="s">
        <v>294</v>
      </c>
      <c r="J370" s="364">
        <v>0</v>
      </c>
      <c r="K370" s="364">
        <v>0</v>
      </c>
      <c r="L370" s="364" t="s">
        <v>295</v>
      </c>
      <c r="M370" s="364" t="s">
        <v>296</v>
      </c>
      <c r="N370" s="364">
        <v>0</v>
      </c>
      <c r="O370" s="365">
        <v>275</v>
      </c>
      <c r="P370" s="365">
        <v>1</v>
      </c>
      <c r="Q370" s="366">
        <v>1</v>
      </c>
      <c r="R370" s="367"/>
      <c r="S370" s="367"/>
      <c r="T370" s="368">
        <v>1</v>
      </c>
      <c r="U370" s="369">
        <v>1</v>
      </c>
      <c r="V370" s="370">
        <v>49.5</v>
      </c>
      <c r="W370" s="371">
        <v>1515.06</v>
      </c>
      <c r="X370" s="372">
        <v>187747.19999999998</v>
      </c>
      <c r="Y370" s="373" t="s">
        <v>122</v>
      </c>
      <c r="Z370" s="374"/>
      <c r="AA370" s="375"/>
      <c r="AB370" s="364"/>
      <c r="AC370" s="135"/>
      <c r="AD370" s="376"/>
      <c r="AE370" s="377"/>
      <c r="AF370" s="378">
        <f t="shared" si="30"/>
        <v>49.5</v>
      </c>
      <c r="AG370" s="379">
        <f t="shared" si="31"/>
        <v>0</v>
      </c>
      <c r="AH370" s="380">
        <f t="shared" si="32"/>
        <v>0</v>
      </c>
      <c r="AI370" s="359"/>
      <c r="AJ370" s="381">
        <f t="shared" si="33"/>
        <v>0</v>
      </c>
      <c r="AK370" s="365"/>
      <c r="AL370" s="372">
        <f t="shared" si="34"/>
        <v>0</v>
      </c>
      <c r="AM370" s="382"/>
      <c r="AN370" s="383"/>
      <c r="AO370" s="382"/>
      <c r="AP370" s="383"/>
      <c r="AQ370" s="382"/>
      <c r="AR370" s="383"/>
      <c r="AS370" s="382"/>
      <c r="AT370" s="384"/>
      <c r="AU370" s="385">
        <f t="shared" si="35"/>
        <v>0</v>
      </c>
    </row>
    <row r="371" spans="2:47" ht="22.5" customHeight="1">
      <c r="B371" s="359">
        <v>166</v>
      </c>
      <c r="C371" s="360" t="s">
        <v>293</v>
      </c>
      <c r="D371" s="361"/>
      <c r="E371" s="362"/>
      <c r="F371" s="363"/>
      <c r="G371" s="340" t="s">
        <v>119</v>
      </c>
      <c r="H371" s="341">
        <v>1</v>
      </c>
      <c r="I371" s="364" t="s">
        <v>294</v>
      </c>
      <c r="J371" s="364">
        <v>0</v>
      </c>
      <c r="K371" s="364">
        <v>0</v>
      </c>
      <c r="L371" s="364" t="s">
        <v>295</v>
      </c>
      <c r="M371" s="364" t="s">
        <v>296</v>
      </c>
      <c r="N371" s="364">
        <v>0</v>
      </c>
      <c r="O371" s="365">
        <v>275</v>
      </c>
      <c r="P371" s="365">
        <v>1</v>
      </c>
      <c r="Q371" s="366">
        <v>1</v>
      </c>
      <c r="R371" s="367"/>
      <c r="S371" s="367"/>
      <c r="T371" s="368">
        <v>1</v>
      </c>
      <c r="U371" s="369">
        <v>1</v>
      </c>
      <c r="V371" s="370">
        <v>49.5</v>
      </c>
      <c r="W371" s="371">
        <v>1515.06</v>
      </c>
      <c r="X371" s="372">
        <v>187747.19999999998</v>
      </c>
      <c r="Y371" s="387" t="s">
        <v>122</v>
      </c>
      <c r="Z371" s="374"/>
      <c r="AA371" s="375"/>
      <c r="AB371" s="364"/>
      <c r="AC371" s="135"/>
      <c r="AD371" s="376"/>
      <c r="AE371" s="377"/>
      <c r="AF371" s="378">
        <f t="shared" si="30"/>
        <v>49.5</v>
      </c>
      <c r="AG371" s="379">
        <f t="shared" si="31"/>
        <v>0</v>
      </c>
      <c r="AH371" s="380">
        <f t="shared" si="32"/>
        <v>0</v>
      </c>
      <c r="AI371" s="359"/>
      <c r="AJ371" s="381">
        <f t="shared" si="33"/>
        <v>0</v>
      </c>
      <c r="AK371" s="365"/>
      <c r="AL371" s="372">
        <f t="shared" si="34"/>
        <v>0</v>
      </c>
      <c r="AM371" s="382"/>
      <c r="AN371" s="383"/>
      <c r="AO371" s="382"/>
      <c r="AP371" s="383"/>
      <c r="AQ371" s="382"/>
      <c r="AR371" s="383"/>
      <c r="AS371" s="382"/>
      <c r="AT371" s="384"/>
      <c r="AU371" s="385">
        <f t="shared" si="35"/>
        <v>0</v>
      </c>
    </row>
    <row r="372" spans="2:47" ht="22.5" customHeight="1">
      <c r="B372" s="359">
        <v>166</v>
      </c>
      <c r="C372" s="360" t="s">
        <v>293</v>
      </c>
      <c r="D372" s="361"/>
      <c r="E372" s="362"/>
      <c r="F372" s="363"/>
      <c r="G372" s="340" t="s">
        <v>119</v>
      </c>
      <c r="H372" s="341">
        <v>1</v>
      </c>
      <c r="I372" s="364" t="s">
        <v>294</v>
      </c>
      <c r="J372" s="364">
        <v>0</v>
      </c>
      <c r="K372" s="364">
        <v>0</v>
      </c>
      <c r="L372" s="364" t="s">
        <v>295</v>
      </c>
      <c r="M372" s="364" t="s">
        <v>297</v>
      </c>
      <c r="N372" s="364">
        <v>0</v>
      </c>
      <c r="O372" s="365">
        <v>275</v>
      </c>
      <c r="P372" s="365">
        <v>1</v>
      </c>
      <c r="Q372" s="366">
        <v>1</v>
      </c>
      <c r="R372" s="367"/>
      <c r="S372" s="367"/>
      <c r="T372" s="368">
        <v>1</v>
      </c>
      <c r="U372" s="369">
        <v>1</v>
      </c>
      <c r="V372" s="370">
        <v>49.5</v>
      </c>
      <c r="W372" s="371">
        <v>1515.06</v>
      </c>
      <c r="X372" s="372">
        <v>187747.19999999998</v>
      </c>
      <c r="Y372" s="373" t="s">
        <v>122</v>
      </c>
      <c r="Z372" s="374"/>
      <c r="AA372" s="375"/>
      <c r="AB372" s="364"/>
      <c r="AC372" s="135"/>
      <c r="AD372" s="376"/>
      <c r="AE372" s="377"/>
      <c r="AF372" s="378">
        <f t="shared" si="30"/>
        <v>49.5</v>
      </c>
      <c r="AG372" s="379">
        <f t="shared" si="31"/>
        <v>0</v>
      </c>
      <c r="AH372" s="380">
        <f t="shared" si="32"/>
        <v>0</v>
      </c>
      <c r="AI372" s="359"/>
      <c r="AJ372" s="381">
        <f t="shared" si="33"/>
        <v>0</v>
      </c>
      <c r="AK372" s="365"/>
      <c r="AL372" s="372">
        <f t="shared" si="34"/>
        <v>0</v>
      </c>
      <c r="AM372" s="382"/>
      <c r="AN372" s="383"/>
      <c r="AO372" s="382"/>
      <c r="AP372" s="383"/>
      <c r="AQ372" s="382"/>
      <c r="AR372" s="383"/>
      <c r="AS372" s="382"/>
      <c r="AT372" s="384"/>
      <c r="AU372" s="385">
        <f t="shared" si="35"/>
        <v>0</v>
      </c>
    </row>
    <row r="373" spans="2:47" ht="22.5" customHeight="1">
      <c r="B373" s="359">
        <v>166</v>
      </c>
      <c r="C373" s="360" t="s">
        <v>293</v>
      </c>
      <c r="D373" s="361"/>
      <c r="E373" s="362"/>
      <c r="F373" s="363"/>
      <c r="G373" s="340" t="s">
        <v>119</v>
      </c>
      <c r="H373" s="341">
        <v>1</v>
      </c>
      <c r="I373" s="364" t="s">
        <v>294</v>
      </c>
      <c r="J373" s="364">
        <v>0</v>
      </c>
      <c r="K373" s="364">
        <v>0</v>
      </c>
      <c r="L373" s="364" t="s">
        <v>295</v>
      </c>
      <c r="M373" s="364" t="s">
        <v>296</v>
      </c>
      <c r="N373" s="364">
        <v>0</v>
      </c>
      <c r="O373" s="365">
        <v>275</v>
      </c>
      <c r="P373" s="365">
        <v>1</v>
      </c>
      <c r="Q373" s="366">
        <v>1</v>
      </c>
      <c r="R373" s="367"/>
      <c r="S373" s="367"/>
      <c r="T373" s="368">
        <v>1</v>
      </c>
      <c r="U373" s="369">
        <v>1</v>
      </c>
      <c r="V373" s="370">
        <v>49.5</v>
      </c>
      <c r="W373" s="371">
        <v>1515.06</v>
      </c>
      <c r="X373" s="372">
        <v>187747.19999999998</v>
      </c>
      <c r="Y373" s="373" t="s">
        <v>122</v>
      </c>
      <c r="Z373" s="374"/>
      <c r="AA373" s="375"/>
      <c r="AB373" s="364"/>
      <c r="AC373" s="135"/>
      <c r="AD373" s="376"/>
      <c r="AE373" s="377"/>
      <c r="AF373" s="378">
        <f t="shared" si="30"/>
        <v>49.5</v>
      </c>
      <c r="AG373" s="379">
        <f t="shared" si="31"/>
        <v>0</v>
      </c>
      <c r="AH373" s="380">
        <f t="shared" si="32"/>
        <v>0</v>
      </c>
      <c r="AI373" s="359"/>
      <c r="AJ373" s="381">
        <f t="shared" si="33"/>
        <v>0</v>
      </c>
      <c r="AK373" s="365"/>
      <c r="AL373" s="372">
        <f t="shared" si="34"/>
        <v>0</v>
      </c>
      <c r="AM373" s="382"/>
      <c r="AN373" s="383"/>
      <c r="AO373" s="382"/>
      <c r="AP373" s="383"/>
      <c r="AQ373" s="382"/>
      <c r="AR373" s="383"/>
      <c r="AS373" s="382"/>
      <c r="AT373" s="384"/>
      <c r="AU373" s="385">
        <f t="shared" si="35"/>
        <v>0</v>
      </c>
    </row>
    <row r="374" spans="2:47" ht="22.5" customHeight="1">
      <c r="B374" s="359">
        <v>166</v>
      </c>
      <c r="C374" s="360" t="s">
        <v>293</v>
      </c>
      <c r="D374" s="361"/>
      <c r="E374" s="362"/>
      <c r="F374" s="363"/>
      <c r="G374" s="340" t="s">
        <v>119</v>
      </c>
      <c r="H374" s="341">
        <v>1</v>
      </c>
      <c r="I374" s="364" t="s">
        <v>294</v>
      </c>
      <c r="J374" s="364">
        <v>0</v>
      </c>
      <c r="K374" s="364">
        <v>0</v>
      </c>
      <c r="L374" s="364" t="s">
        <v>295</v>
      </c>
      <c r="M374" s="364" t="s">
        <v>296</v>
      </c>
      <c r="N374" s="364">
        <v>0</v>
      </c>
      <c r="O374" s="365">
        <v>275</v>
      </c>
      <c r="P374" s="365">
        <v>1</v>
      </c>
      <c r="Q374" s="366">
        <v>1</v>
      </c>
      <c r="R374" s="367"/>
      <c r="S374" s="367"/>
      <c r="T374" s="368">
        <v>1</v>
      </c>
      <c r="U374" s="369">
        <v>1</v>
      </c>
      <c r="V374" s="370">
        <v>49.5</v>
      </c>
      <c r="W374" s="371">
        <v>1515.06</v>
      </c>
      <c r="X374" s="372">
        <v>187747.19999999998</v>
      </c>
      <c r="Y374" s="373" t="s">
        <v>122</v>
      </c>
      <c r="Z374" s="374"/>
      <c r="AA374" s="375"/>
      <c r="AB374" s="364"/>
      <c r="AC374" s="135"/>
      <c r="AD374" s="376"/>
      <c r="AE374" s="377"/>
      <c r="AF374" s="378">
        <f t="shared" si="30"/>
        <v>49.5</v>
      </c>
      <c r="AG374" s="379">
        <f t="shared" si="31"/>
        <v>0</v>
      </c>
      <c r="AH374" s="380">
        <f t="shared" si="32"/>
        <v>0</v>
      </c>
      <c r="AI374" s="359"/>
      <c r="AJ374" s="381">
        <f t="shared" si="33"/>
        <v>0</v>
      </c>
      <c r="AK374" s="365"/>
      <c r="AL374" s="372">
        <f t="shared" si="34"/>
        <v>0</v>
      </c>
      <c r="AM374" s="382"/>
      <c r="AN374" s="383"/>
      <c r="AO374" s="382"/>
      <c r="AP374" s="383"/>
      <c r="AQ374" s="382"/>
      <c r="AR374" s="383"/>
      <c r="AS374" s="382"/>
      <c r="AT374" s="384"/>
      <c r="AU374" s="385">
        <f t="shared" si="35"/>
        <v>0</v>
      </c>
    </row>
    <row r="375" spans="2:47" ht="22.5" customHeight="1">
      <c r="B375" s="359">
        <v>166</v>
      </c>
      <c r="C375" s="360" t="s">
        <v>293</v>
      </c>
      <c r="D375" s="361"/>
      <c r="E375" s="362"/>
      <c r="F375" s="363"/>
      <c r="G375" s="340" t="s">
        <v>119</v>
      </c>
      <c r="H375" s="341">
        <v>1</v>
      </c>
      <c r="I375" s="364" t="s">
        <v>294</v>
      </c>
      <c r="J375" s="364">
        <v>0</v>
      </c>
      <c r="K375" s="364">
        <v>0</v>
      </c>
      <c r="L375" s="364" t="s">
        <v>295</v>
      </c>
      <c r="M375" s="364" t="s">
        <v>296</v>
      </c>
      <c r="N375" s="364">
        <v>0</v>
      </c>
      <c r="O375" s="365">
        <v>275</v>
      </c>
      <c r="P375" s="365">
        <v>1</v>
      </c>
      <c r="Q375" s="366">
        <v>1</v>
      </c>
      <c r="R375" s="367"/>
      <c r="S375" s="367"/>
      <c r="T375" s="368">
        <v>1</v>
      </c>
      <c r="U375" s="369">
        <v>1</v>
      </c>
      <c r="V375" s="370">
        <v>49.5</v>
      </c>
      <c r="W375" s="371">
        <v>1515.06</v>
      </c>
      <c r="X375" s="372">
        <v>187747.19999999998</v>
      </c>
      <c r="Y375" s="373" t="s">
        <v>122</v>
      </c>
      <c r="Z375" s="374"/>
      <c r="AA375" s="375"/>
      <c r="AB375" s="364"/>
      <c r="AC375" s="135"/>
      <c r="AD375" s="376"/>
      <c r="AE375" s="377"/>
      <c r="AF375" s="378">
        <f t="shared" si="30"/>
        <v>49.5</v>
      </c>
      <c r="AG375" s="379">
        <f t="shared" si="31"/>
        <v>0</v>
      </c>
      <c r="AH375" s="380">
        <f t="shared" si="32"/>
        <v>0</v>
      </c>
      <c r="AI375" s="359"/>
      <c r="AJ375" s="381">
        <f t="shared" si="33"/>
        <v>0</v>
      </c>
      <c r="AK375" s="365"/>
      <c r="AL375" s="372">
        <f t="shared" si="34"/>
        <v>0</v>
      </c>
      <c r="AM375" s="382"/>
      <c r="AN375" s="383"/>
      <c r="AO375" s="382"/>
      <c r="AP375" s="383"/>
      <c r="AQ375" s="382"/>
      <c r="AR375" s="383"/>
      <c r="AS375" s="382"/>
      <c r="AT375" s="384"/>
      <c r="AU375" s="385">
        <f t="shared" si="35"/>
        <v>0</v>
      </c>
    </row>
    <row r="376" spans="2:47" ht="22.5" customHeight="1">
      <c r="B376" s="359">
        <v>166</v>
      </c>
      <c r="C376" s="360" t="s">
        <v>293</v>
      </c>
      <c r="D376" s="361"/>
      <c r="E376" s="362"/>
      <c r="F376" s="363"/>
      <c r="G376" s="340" t="s">
        <v>119</v>
      </c>
      <c r="H376" s="341">
        <v>1</v>
      </c>
      <c r="I376" s="364" t="s">
        <v>133</v>
      </c>
      <c r="J376" s="364">
        <v>0</v>
      </c>
      <c r="K376" s="364">
        <v>0</v>
      </c>
      <c r="L376" s="364" t="s">
        <v>262</v>
      </c>
      <c r="M376" s="364" t="s">
        <v>297</v>
      </c>
      <c r="N376" s="364">
        <v>0</v>
      </c>
      <c r="O376" s="365">
        <v>275</v>
      </c>
      <c r="P376" s="365">
        <v>1</v>
      </c>
      <c r="Q376" s="366">
        <v>1</v>
      </c>
      <c r="R376" s="367"/>
      <c r="S376" s="367"/>
      <c r="T376" s="368">
        <v>1</v>
      </c>
      <c r="U376" s="369">
        <v>1</v>
      </c>
      <c r="V376" s="370">
        <v>49.5</v>
      </c>
      <c r="W376" s="371">
        <v>1515.06</v>
      </c>
      <c r="X376" s="372">
        <v>187747.19999999998</v>
      </c>
      <c r="Y376" s="373" t="s">
        <v>122</v>
      </c>
      <c r="Z376" s="374"/>
      <c r="AA376" s="375"/>
      <c r="AB376" s="364"/>
      <c r="AC376" s="135"/>
      <c r="AD376" s="376"/>
      <c r="AE376" s="377"/>
      <c r="AF376" s="378">
        <f t="shared" si="30"/>
        <v>49.5</v>
      </c>
      <c r="AG376" s="379">
        <f t="shared" si="31"/>
        <v>0</v>
      </c>
      <c r="AH376" s="380">
        <f t="shared" si="32"/>
        <v>0</v>
      </c>
      <c r="AI376" s="359"/>
      <c r="AJ376" s="381">
        <f t="shared" si="33"/>
        <v>0</v>
      </c>
      <c r="AK376" s="365"/>
      <c r="AL376" s="372">
        <f t="shared" si="34"/>
        <v>0</v>
      </c>
      <c r="AM376" s="382"/>
      <c r="AN376" s="383"/>
      <c r="AO376" s="382"/>
      <c r="AP376" s="383"/>
      <c r="AQ376" s="382"/>
      <c r="AR376" s="383"/>
      <c r="AS376" s="382"/>
      <c r="AT376" s="384"/>
      <c r="AU376" s="385">
        <f t="shared" si="35"/>
        <v>0</v>
      </c>
    </row>
    <row r="377" spans="2:47" ht="22.5" customHeight="1">
      <c r="B377" s="359">
        <v>167</v>
      </c>
      <c r="C377" s="360" t="s">
        <v>298</v>
      </c>
      <c r="D377" s="361"/>
      <c r="E377" s="362"/>
      <c r="F377" s="363"/>
      <c r="G377" s="340" t="s">
        <v>119</v>
      </c>
      <c r="H377" s="341">
        <v>1</v>
      </c>
      <c r="I377" s="364" t="s">
        <v>133</v>
      </c>
      <c r="J377" s="364">
        <v>0</v>
      </c>
      <c r="K377" s="364">
        <v>0</v>
      </c>
      <c r="L377" s="364" t="s">
        <v>121</v>
      </c>
      <c r="M377" s="364">
        <v>0</v>
      </c>
      <c r="N377" s="364">
        <v>0</v>
      </c>
      <c r="O377" s="365">
        <v>275</v>
      </c>
      <c r="P377" s="365">
        <v>1</v>
      </c>
      <c r="Q377" s="366">
        <v>1</v>
      </c>
      <c r="R377" s="367"/>
      <c r="S377" s="367"/>
      <c r="T377" s="368">
        <v>1</v>
      </c>
      <c r="U377" s="369">
        <v>1</v>
      </c>
      <c r="V377" s="370">
        <v>49.5</v>
      </c>
      <c r="W377" s="371">
        <v>1515.06</v>
      </c>
      <c r="X377" s="372">
        <v>187747.19999999998</v>
      </c>
      <c r="Y377" s="373" t="s">
        <v>122</v>
      </c>
      <c r="Z377" s="374"/>
      <c r="AA377" s="375"/>
      <c r="AB377" s="364"/>
      <c r="AC377" s="135"/>
      <c r="AD377" s="376"/>
      <c r="AE377" s="377"/>
      <c r="AF377" s="378">
        <f t="shared" si="30"/>
        <v>49.5</v>
      </c>
      <c r="AG377" s="379">
        <f t="shared" si="31"/>
        <v>0</v>
      </c>
      <c r="AH377" s="380">
        <f t="shared" si="32"/>
        <v>0</v>
      </c>
      <c r="AI377" s="359"/>
      <c r="AJ377" s="381">
        <f t="shared" si="33"/>
        <v>0</v>
      </c>
      <c r="AK377" s="365"/>
      <c r="AL377" s="372">
        <f t="shared" si="34"/>
        <v>0</v>
      </c>
      <c r="AM377" s="382"/>
      <c r="AN377" s="383"/>
      <c r="AO377" s="382"/>
      <c r="AP377" s="383"/>
      <c r="AQ377" s="382"/>
      <c r="AR377" s="383"/>
      <c r="AS377" s="382"/>
      <c r="AT377" s="384"/>
      <c r="AU377" s="385">
        <f t="shared" si="35"/>
        <v>0</v>
      </c>
    </row>
    <row r="378" spans="2:47" ht="22.5" customHeight="1">
      <c r="B378" s="359">
        <v>169</v>
      </c>
      <c r="C378" s="360" t="s">
        <v>299</v>
      </c>
      <c r="D378" s="361"/>
      <c r="E378" s="362"/>
      <c r="F378" s="363"/>
      <c r="G378" s="340" t="s">
        <v>119</v>
      </c>
      <c r="H378" s="341">
        <v>1</v>
      </c>
      <c r="I378" s="364" t="s">
        <v>133</v>
      </c>
      <c r="J378" s="364">
        <v>0</v>
      </c>
      <c r="K378" s="364">
        <v>0</v>
      </c>
      <c r="L378" s="364" t="s">
        <v>128</v>
      </c>
      <c r="M378" s="364" t="s">
        <v>92</v>
      </c>
      <c r="N378" s="364">
        <v>0</v>
      </c>
      <c r="O378" s="365">
        <v>275</v>
      </c>
      <c r="P378" s="365">
        <v>1</v>
      </c>
      <c r="Q378" s="366">
        <v>1</v>
      </c>
      <c r="R378" s="367"/>
      <c r="S378" s="367"/>
      <c r="T378" s="368">
        <v>1</v>
      </c>
      <c r="U378" s="369">
        <v>1</v>
      </c>
      <c r="V378" s="370">
        <v>49.5</v>
      </c>
      <c r="W378" s="371">
        <v>1515.06</v>
      </c>
      <c r="X378" s="372">
        <v>187747.19999999998</v>
      </c>
      <c r="Y378" s="373" t="s">
        <v>122</v>
      </c>
      <c r="Z378" s="374"/>
      <c r="AA378" s="375"/>
      <c r="AB378" s="364"/>
      <c r="AC378" s="135"/>
      <c r="AD378" s="376"/>
      <c r="AE378" s="377"/>
      <c r="AF378" s="378">
        <f t="shared" si="30"/>
        <v>49.5</v>
      </c>
      <c r="AG378" s="379">
        <f t="shared" si="31"/>
        <v>0</v>
      </c>
      <c r="AH378" s="380">
        <f t="shared" si="32"/>
        <v>0</v>
      </c>
      <c r="AI378" s="359"/>
      <c r="AJ378" s="381">
        <f t="shared" si="33"/>
        <v>0</v>
      </c>
      <c r="AK378" s="365"/>
      <c r="AL378" s="372">
        <f t="shared" si="34"/>
        <v>0</v>
      </c>
      <c r="AM378" s="382"/>
      <c r="AN378" s="383"/>
      <c r="AO378" s="382"/>
      <c r="AP378" s="383"/>
      <c r="AQ378" s="382"/>
      <c r="AR378" s="383"/>
      <c r="AS378" s="382"/>
      <c r="AT378" s="384"/>
      <c r="AU378" s="385">
        <f t="shared" si="35"/>
        <v>0</v>
      </c>
    </row>
    <row r="379" spans="2:47" ht="22.5" customHeight="1">
      <c r="B379" s="359">
        <v>171</v>
      </c>
      <c r="C379" s="360" t="s">
        <v>300</v>
      </c>
      <c r="D379" s="361"/>
      <c r="E379" s="362"/>
      <c r="F379" s="363"/>
      <c r="G379" s="340" t="s">
        <v>119</v>
      </c>
      <c r="H379" s="341">
        <v>1</v>
      </c>
      <c r="I379" s="364" t="s">
        <v>133</v>
      </c>
      <c r="J379" s="364">
        <v>0</v>
      </c>
      <c r="K379" s="364">
        <v>0</v>
      </c>
      <c r="L379" s="364" t="s">
        <v>121</v>
      </c>
      <c r="M379" s="364">
        <v>0</v>
      </c>
      <c r="N379" s="364">
        <v>0</v>
      </c>
      <c r="O379" s="365">
        <v>275</v>
      </c>
      <c r="P379" s="365">
        <v>1</v>
      </c>
      <c r="Q379" s="366">
        <v>1</v>
      </c>
      <c r="R379" s="367"/>
      <c r="S379" s="367"/>
      <c r="T379" s="368">
        <v>1</v>
      </c>
      <c r="U379" s="369">
        <v>1</v>
      </c>
      <c r="V379" s="370">
        <v>49.5</v>
      </c>
      <c r="W379" s="371">
        <v>1515.06</v>
      </c>
      <c r="X379" s="372">
        <v>187747.19999999998</v>
      </c>
      <c r="Y379" s="373" t="s">
        <v>122</v>
      </c>
      <c r="Z379" s="374"/>
      <c r="AA379" s="375"/>
      <c r="AB379" s="364"/>
      <c r="AC379" s="135"/>
      <c r="AD379" s="376"/>
      <c r="AE379" s="377"/>
      <c r="AF379" s="378">
        <f t="shared" si="30"/>
        <v>49.5</v>
      </c>
      <c r="AG379" s="379">
        <f t="shared" si="31"/>
        <v>0</v>
      </c>
      <c r="AH379" s="380">
        <f t="shared" si="32"/>
        <v>0</v>
      </c>
      <c r="AI379" s="359"/>
      <c r="AJ379" s="381">
        <f t="shared" si="33"/>
        <v>0</v>
      </c>
      <c r="AK379" s="365"/>
      <c r="AL379" s="372">
        <f t="shared" si="34"/>
        <v>0</v>
      </c>
      <c r="AM379" s="382"/>
      <c r="AN379" s="383"/>
      <c r="AO379" s="382"/>
      <c r="AP379" s="383"/>
      <c r="AQ379" s="382"/>
      <c r="AR379" s="383"/>
      <c r="AS379" s="382"/>
      <c r="AT379" s="384"/>
      <c r="AU379" s="385">
        <f t="shared" si="35"/>
        <v>0</v>
      </c>
    </row>
    <row r="380" spans="2:47" ht="22.5" customHeight="1">
      <c r="B380" s="359">
        <v>171</v>
      </c>
      <c r="C380" s="360" t="s">
        <v>300</v>
      </c>
      <c r="D380" s="361"/>
      <c r="E380" s="362"/>
      <c r="F380" s="363"/>
      <c r="G380" s="340" t="s">
        <v>119</v>
      </c>
      <c r="H380" s="341">
        <v>1</v>
      </c>
      <c r="I380" s="364" t="s">
        <v>133</v>
      </c>
      <c r="J380" s="364">
        <v>0</v>
      </c>
      <c r="K380" s="364">
        <v>0</v>
      </c>
      <c r="L380" s="364" t="s">
        <v>121</v>
      </c>
      <c r="M380" s="364">
        <v>0</v>
      </c>
      <c r="N380" s="364">
        <v>0</v>
      </c>
      <c r="O380" s="365">
        <v>275</v>
      </c>
      <c r="P380" s="365">
        <v>1</v>
      </c>
      <c r="Q380" s="366">
        <v>1</v>
      </c>
      <c r="R380" s="367"/>
      <c r="S380" s="367"/>
      <c r="T380" s="368">
        <v>1</v>
      </c>
      <c r="U380" s="369">
        <v>1</v>
      </c>
      <c r="V380" s="370">
        <v>49.5</v>
      </c>
      <c r="W380" s="371">
        <v>1515.06</v>
      </c>
      <c r="X380" s="372">
        <v>187747.19999999998</v>
      </c>
      <c r="Y380" s="373" t="s">
        <v>122</v>
      </c>
      <c r="Z380" s="374"/>
      <c r="AA380" s="375"/>
      <c r="AB380" s="364"/>
      <c r="AC380" s="135"/>
      <c r="AD380" s="376"/>
      <c r="AE380" s="377"/>
      <c r="AF380" s="378">
        <f t="shared" si="30"/>
        <v>49.5</v>
      </c>
      <c r="AG380" s="379">
        <f t="shared" si="31"/>
        <v>0</v>
      </c>
      <c r="AH380" s="380">
        <f t="shared" si="32"/>
        <v>0</v>
      </c>
      <c r="AI380" s="359"/>
      <c r="AJ380" s="381">
        <f t="shared" si="33"/>
        <v>0</v>
      </c>
      <c r="AK380" s="365"/>
      <c r="AL380" s="372">
        <f t="shared" si="34"/>
        <v>0</v>
      </c>
      <c r="AM380" s="382"/>
      <c r="AN380" s="383"/>
      <c r="AO380" s="382"/>
      <c r="AP380" s="383"/>
      <c r="AQ380" s="382"/>
      <c r="AR380" s="383"/>
      <c r="AS380" s="382"/>
      <c r="AT380" s="384"/>
      <c r="AU380" s="385">
        <f t="shared" si="35"/>
        <v>0</v>
      </c>
    </row>
    <row r="381" spans="2:47" ht="22.5" customHeight="1">
      <c r="B381" s="359">
        <v>171</v>
      </c>
      <c r="C381" s="360" t="s">
        <v>300</v>
      </c>
      <c r="D381" s="361"/>
      <c r="E381" s="362"/>
      <c r="F381" s="363"/>
      <c r="G381" s="340" t="s">
        <v>119</v>
      </c>
      <c r="H381" s="341">
        <v>1</v>
      </c>
      <c r="I381" s="364" t="s">
        <v>133</v>
      </c>
      <c r="J381" s="364">
        <v>0</v>
      </c>
      <c r="K381" s="364">
        <v>0</v>
      </c>
      <c r="L381" s="364" t="s">
        <v>121</v>
      </c>
      <c r="M381" s="364">
        <v>0</v>
      </c>
      <c r="N381" s="364">
        <v>0</v>
      </c>
      <c r="O381" s="365">
        <v>275</v>
      </c>
      <c r="P381" s="365">
        <v>1</v>
      </c>
      <c r="Q381" s="366">
        <v>1</v>
      </c>
      <c r="R381" s="367"/>
      <c r="S381" s="367"/>
      <c r="T381" s="368">
        <v>1</v>
      </c>
      <c r="U381" s="369">
        <v>1</v>
      </c>
      <c r="V381" s="370">
        <v>49.5</v>
      </c>
      <c r="W381" s="371">
        <v>1515.06</v>
      </c>
      <c r="X381" s="372">
        <v>187747.19999999998</v>
      </c>
      <c r="Y381" s="373" t="s">
        <v>122</v>
      </c>
      <c r="Z381" s="374"/>
      <c r="AA381" s="375"/>
      <c r="AB381" s="364"/>
      <c r="AC381" s="135"/>
      <c r="AD381" s="376"/>
      <c r="AE381" s="377"/>
      <c r="AF381" s="378">
        <f t="shared" si="30"/>
        <v>49.5</v>
      </c>
      <c r="AG381" s="379">
        <f t="shared" si="31"/>
        <v>0</v>
      </c>
      <c r="AH381" s="380">
        <f t="shared" si="32"/>
        <v>0</v>
      </c>
      <c r="AI381" s="359"/>
      <c r="AJ381" s="381">
        <f t="shared" si="33"/>
        <v>0</v>
      </c>
      <c r="AK381" s="365"/>
      <c r="AL381" s="372">
        <f t="shared" si="34"/>
        <v>0</v>
      </c>
      <c r="AM381" s="382"/>
      <c r="AN381" s="383"/>
      <c r="AO381" s="382"/>
      <c r="AP381" s="383"/>
      <c r="AQ381" s="382"/>
      <c r="AR381" s="383"/>
      <c r="AS381" s="382"/>
      <c r="AT381" s="384"/>
      <c r="AU381" s="385">
        <f t="shared" si="35"/>
        <v>0</v>
      </c>
    </row>
    <row r="382" spans="2:47" ht="22.5" customHeight="1">
      <c r="B382" s="359">
        <v>172</v>
      </c>
      <c r="C382" s="360" t="s">
        <v>301</v>
      </c>
      <c r="D382" s="361"/>
      <c r="E382" s="362"/>
      <c r="F382" s="363"/>
      <c r="G382" s="340" t="s">
        <v>124</v>
      </c>
      <c r="H382" s="341">
        <v>1</v>
      </c>
      <c r="I382" s="364" t="s">
        <v>120</v>
      </c>
      <c r="J382" s="364">
        <v>0</v>
      </c>
      <c r="K382" s="364">
        <v>0</v>
      </c>
      <c r="L382" s="364" t="s">
        <v>157</v>
      </c>
      <c r="M382" s="364">
        <v>0</v>
      </c>
      <c r="N382" s="364">
        <v>0</v>
      </c>
      <c r="O382" s="365">
        <v>120</v>
      </c>
      <c r="P382" s="365">
        <v>1</v>
      </c>
      <c r="Q382" s="366">
        <v>1</v>
      </c>
      <c r="R382" s="367"/>
      <c r="S382" s="367"/>
      <c r="T382" s="368">
        <v>1</v>
      </c>
      <c r="U382" s="369">
        <v>1</v>
      </c>
      <c r="V382" s="370">
        <v>49.5</v>
      </c>
      <c r="W382" s="371">
        <v>1010.04</v>
      </c>
      <c r="X382" s="372">
        <v>127144.79999999999</v>
      </c>
      <c r="Y382" s="373" t="s">
        <v>122</v>
      </c>
      <c r="Z382" s="374"/>
      <c r="AA382" s="375"/>
      <c r="AB382" s="364"/>
      <c r="AC382" s="135"/>
      <c r="AD382" s="376"/>
      <c r="AE382" s="377"/>
      <c r="AF382" s="378">
        <f t="shared" si="30"/>
        <v>49.5</v>
      </c>
      <c r="AG382" s="379">
        <f t="shared" si="31"/>
        <v>0</v>
      </c>
      <c r="AH382" s="380">
        <f t="shared" si="32"/>
        <v>0</v>
      </c>
      <c r="AI382" s="359"/>
      <c r="AJ382" s="381">
        <f t="shared" si="33"/>
        <v>0</v>
      </c>
      <c r="AK382" s="365"/>
      <c r="AL382" s="372">
        <f t="shared" si="34"/>
        <v>0</v>
      </c>
      <c r="AM382" s="382"/>
      <c r="AN382" s="383"/>
      <c r="AO382" s="382"/>
      <c r="AP382" s="383"/>
      <c r="AQ382" s="382"/>
      <c r="AR382" s="383"/>
      <c r="AS382" s="382"/>
      <c r="AT382" s="384"/>
      <c r="AU382" s="385">
        <f t="shared" si="35"/>
        <v>0</v>
      </c>
    </row>
    <row r="383" spans="2:47" ht="22.5" customHeight="1">
      <c r="B383" s="359">
        <v>178</v>
      </c>
      <c r="C383" s="360" t="s">
        <v>302</v>
      </c>
      <c r="D383" s="361"/>
      <c r="E383" s="362"/>
      <c r="F383" s="363"/>
      <c r="G383" s="340" t="s">
        <v>119</v>
      </c>
      <c r="H383" s="341">
        <v>1</v>
      </c>
      <c r="I383" s="364" t="s">
        <v>133</v>
      </c>
      <c r="J383" s="364">
        <v>0</v>
      </c>
      <c r="K383" s="364">
        <v>0</v>
      </c>
      <c r="L383" s="364" t="s">
        <v>121</v>
      </c>
      <c r="M383" s="364">
        <v>0</v>
      </c>
      <c r="N383" s="364">
        <v>0</v>
      </c>
      <c r="O383" s="365">
        <v>275</v>
      </c>
      <c r="P383" s="365">
        <v>1</v>
      </c>
      <c r="Q383" s="366">
        <v>1</v>
      </c>
      <c r="R383" s="367"/>
      <c r="S383" s="367"/>
      <c r="T383" s="368">
        <v>1</v>
      </c>
      <c r="U383" s="369">
        <v>1</v>
      </c>
      <c r="V383" s="370">
        <v>49.5</v>
      </c>
      <c r="W383" s="371">
        <v>1515.06</v>
      </c>
      <c r="X383" s="372">
        <v>187747.19999999998</v>
      </c>
      <c r="Y383" s="373" t="s">
        <v>122</v>
      </c>
      <c r="Z383" s="374"/>
      <c r="AA383" s="375"/>
      <c r="AB383" s="364"/>
      <c r="AC383" s="135"/>
      <c r="AD383" s="376"/>
      <c r="AE383" s="377"/>
      <c r="AF383" s="378">
        <f t="shared" si="30"/>
        <v>49.5</v>
      </c>
      <c r="AG383" s="379">
        <f t="shared" si="31"/>
        <v>0</v>
      </c>
      <c r="AH383" s="380">
        <f t="shared" si="32"/>
        <v>0</v>
      </c>
      <c r="AI383" s="359"/>
      <c r="AJ383" s="381">
        <f t="shared" si="33"/>
        <v>0</v>
      </c>
      <c r="AK383" s="365"/>
      <c r="AL383" s="372">
        <f t="shared" si="34"/>
        <v>0</v>
      </c>
      <c r="AM383" s="382"/>
      <c r="AN383" s="383"/>
      <c r="AO383" s="382"/>
      <c r="AP383" s="383"/>
      <c r="AQ383" s="382"/>
      <c r="AR383" s="383"/>
      <c r="AS383" s="382"/>
      <c r="AT383" s="384"/>
      <c r="AU383" s="385">
        <f t="shared" si="35"/>
        <v>0</v>
      </c>
    </row>
    <row r="384" spans="2:47" ht="22.5" customHeight="1">
      <c r="B384" s="359">
        <v>178</v>
      </c>
      <c r="C384" s="360" t="s">
        <v>302</v>
      </c>
      <c r="D384" s="361"/>
      <c r="E384" s="362"/>
      <c r="F384" s="363"/>
      <c r="G384" s="340" t="s">
        <v>119</v>
      </c>
      <c r="H384" s="341">
        <v>1</v>
      </c>
      <c r="I384" s="364" t="s">
        <v>133</v>
      </c>
      <c r="J384" s="364">
        <v>0</v>
      </c>
      <c r="K384" s="364">
        <v>0</v>
      </c>
      <c r="L384" s="364" t="s">
        <v>128</v>
      </c>
      <c r="M384" s="364">
        <v>0</v>
      </c>
      <c r="N384" s="364">
        <v>0</v>
      </c>
      <c r="O384" s="365">
        <v>275</v>
      </c>
      <c r="P384" s="365">
        <v>1</v>
      </c>
      <c r="Q384" s="366">
        <v>1</v>
      </c>
      <c r="R384" s="367"/>
      <c r="S384" s="367"/>
      <c r="T384" s="368">
        <v>1</v>
      </c>
      <c r="U384" s="369">
        <v>1</v>
      </c>
      <c r="V384" s="370">
        <v>49.5</v>
      </c>
      <c r="W384" s="371">
        <v>1515.06</v>
      </c>
      <c r="X384" s="372">
        <v>187747.19999999998</v>
      </c>
      <c r="Y384" s="387" t="s">
        <v>122</v>
      </c>
      <c r="Z384" s="374"/>
      <c r="AA384" s="375"/>
      <c r="AB384" s="364"/>
      <c r="AC384" s="135"/>
      <c r="AD384" s="376"/>
      <c r="AE384" s="377"/>
      <c r="AF384" s="378">
        <f t="shared" si="30"/>
        <v>49.5</v>
      </c>
      <c r="AG384" s="379">
        <f t="shared" si="31"/>
        <v>0</v>
      </c>
      <c r="AH384" s="380">
        <f t="shared" si="32"/>
        <v>0</v>
      </c>
      <c r="AI384" s="359"/>
      <c r="AJ384" s="381">
        <f t="shared" si="33"/>
        <v>0</v>
      </c>
      <c r="AK384" s="365"/>
      <c r="AL384" s="372">
        <f t="shared" si="34"/>
        <v>0</v>
      </c>
      <c r="AM384" s="382"/>
      <c r="AN384" s="383"/>
      <c r="AO384" s="382"/>
      <c r="AP384" s="383"/>
      <c r="AQ384" s="382"/>
      <c r="AR384" s="383"/>
      <c r="AS384" s="382"/>
      <c r="AT384" s="384"/>
      <c r="AU384" s="385">
        <f t="shared" si="35"/>
        <v>0</v>
      </c>
    </row>
    <row r="385" spans="2:47" ht="22.5" customHeight="1">
      <c r="B385" s="359">
        <v>178</v>
      </c>
      <c r="C385" s="360" t="s">
        <v>302</v>
      </c>
      <c r="D385" s="361"/>
      <c r="E385" s="362"/>
      <c r="F385" s="363"/>
      <c r="G385" s="340" t="s">
        <v>119</v>
      </c>
      <c r="H385" s="341">
        <v>1</v>
      </c>
      <c r="I385" s="364" t="s">
        <v>133</v>
      </c>
      <c r="J385" s="364">
        <v>0</v>
      </c>
      <c r="K385" s="364">
        <v>0</v>
      </c>
      <c r="L385" s="364" t="s">
        <v>144</v>
      </c>
      <c r="M385" s="364">
        <v>0</v>
      </c>
      <c r="N385" s="364">
        <v>0</v>
      </c>
      <c r="O385" s="365">
        <v>275</v>
      </c>
      <c r="P385" s="365">
        <v>1</v>
      </c>
      <c r="Q385" s="366">
        <v>1</v>
      </c>
      <c r="R385" s="367"/>
      <c r="S385" s="367"/>
      <c r="T385" s="368">
        <v>1</v>
      </c>
      <c r="U385" s="369">
        <v>1</v>
      </c>
      <c r="V385" s="370">
        <v>49.5</v>
      </c>
      <c r="W385" s="371">
        <v>1515.06</v>
      </c>
      <c r="X385" s="372">
        <v>187747.19999999998</v>
      </c>
      <c r="Y385" s="373" t="s">
        <v>122</v>
      </c>
      <c r="Z385" s="374"/>
      <c r="AA385" s="375"/>
      <c r="AB385" s="364"/>
      <c r="AC385" s="135"/>
      <c r="AD385" s="376"/>
      <c r="AE385" s="377"/>
      <c r="AF385" s="378">
        <f t="shared" si="30"/>
        <v>49.5</v>
      </c>
      <c r="AG385" s="379">
        <f t="shared" si="31"/>
        <v>0</v>
      </c>
      <c r="AH385" s="380">
        <f t="shared" si="32"/>
        <v>0</v>
      </c>
      <c r="AI385" s="359"/>
      <c r="AJ385" s="381">
        <f t="shared" si="33"/>
        <v>0</v>
      </c>
      <c r="AK385" s="365"/>
      <c r="AL385" s="372">
        <f t="shared" si="34"/>
        <v>0</v>
      </c>
      <c r="AM385" s="382"/>
      <c r="AN385" s="383"/>
      <c r="AO385" s="382"/>
      <c r="AP385" s="383"/>
      <c r="AQ385" s="382"/>
      <c r="AR385" s="383"/>
      <c r="AS385" s="382"/>
      <c r="AT385" s="384"/>
      <c r="AU385" s="385">
        <f t="shared" si="35"/>
        <v>0</v>
      </c>
    </row>
    <row r="386" spans="2:47" ht="22.5" customHeight="1">
      <c r="B386" s="359">
        <v>179</v>
      </c>
      <c r="C386" s="360" t="s">
        <v>303</v>
      </c>
      <c r="D386" s="361"/>
      <c r="E386" s="362"/>
      <c r="F386" s="363"/>
      <c r="G386" s="340" t="s">
        <v>119</v>
      </c>
      <c r="H386" s="341">
        <v>1</v>
      </c>
      <c r="I386" s="364" t="s">
        <v>133</v>
      </c>
      <c r="J386" s="364">
        <v>0</v>
      </c>
      <c r="K386" s="364">
        <v>0</v>
      </c>
      <c r="L386" s="364" t="s">
        <v>121</v>
      </c>
      <c r="M386" s="364">
        <v>0</v>
      </c>
      <c r="N386" s="364">
        <v>0</v>
      </c>
      <c r="O386" s="365">
        <v>275</v>
      </c>
      <c r="P386" s="365">
        <v>1</v>
      </c>
      <c r="Q386" s="366">
        <v>1</v>
      </c>
      <c r="R386" s="367"/>
      <c r="S386" s="367"/>
      <c r="T386" s="368">
        <v>1</v>
      </c>
      <c r="U386" s="369">
        <v>1</v>
      </c>
      <c r="V386" s="370">
        <v>49.5</v>
      </c>
      <c r="W386" s="371">
        <v>1515.06</v>
      </c>
      <c r="X386" s="372">
        <v>187747.19999999998</v>
      </c>
      <c r="Y386" s="373" t="s">
        <v>122</v>
      </c>
      <c r="Z386" s="374"/>
      <c r="AA386" s="375"/>
      <c r="AB386" s="364"/>
      <c r="AC386" s="135"/>
      <c r="AD386" s="376"/>
      <c r="AE386" s="377"/>
      <c r="AF386" s="378">
        <f t="shared" si="30"/>
        <v>49.5</v>
      </c>
      <c r="AG386" s="379">
        <f t="shared" si="31"/>
        <v>0</v>
      </c>
      <c r="AH386" s="380">
        <f t="shared" si="32"/>
        <v>0</v>
      </c>
      <c r="AI386" s="359"/>
      <c r="AJ386" s="381">
        <f t="shared" si="33"/>
        <v>0</v>
      </c>
      <c r="AK386" s="365"/>
      <c r="AL386" s="372">
        <f t="shared" si="34"/>
        <v>0</v>
      </c>
      <c r="AM386" s="382"/>
      <c r="AN386" s="383"/>
      <c r="AO386" s="382"/>
      <c r="AP386" s="383"/>
      <c r="AQ386" s="382"/>
      <c r="AR386" s="383"/>
      <c r="AS386" s="382"/>
      <c r="AT386" s="384"/>
      <c r="AU386" s="385">
        <f t="shared" si="35"/>
        <v>0</v>
      </c>
    </row>
    <row r="387" spans="2:47" ht="22.5" customHeight="1">
      <c r="B387" s="359">
        <v>179</v>
      </c>
      <c r="C387" s="360" t="s">
        <v>303</v>
      </c>
      <c r="D387" s="361"/>
      <c r="E387" s="362"/>
      <c r="F387" s="363"/>
      <c r="G387" s="340" t="s">
        <v>119</v>
      </c>
      <c r="H387" s="341">
        <v>1</v>
      </c>
      <c r="I387" s="364" t="s">
        <v>133</v>
      </c>
      <c r="J387" s="364">
        <v>0</v>
      </c>
      <c r="K387" s="364">
        <v>0</v>
      </c>
      <c r="L387" s="364" t="s">
        <v>121</v>
      </c>
      <c r="M387" s="364">
        <v>0</v>
      </c>
      <c r="N387" s="364">
        <v>0</v>
      </c>
      <c r="O387" s="365">
        <v>275</v>
      </c>
      <c r="P387" s="365">
        <v>1</v>
      </c>
      <c r="Q387" s="366">
        <v>1</v>
      </c>
      <c r="R387" s="367"/>
      <c r="S387" s="367"/>
      <c r="T387" s="368">
        <v>1</v>
      </c>
      <c r="U387" s="369">
        <v>1</v>
      </c>
      <c r="V387" s="370">
        <v>49.5</v>
      </c>
      <c r="W387" s="371">
        <v>1515.06</v>
      </c>
      <c r="X387" s="372">
        <v>187747.19999999998</v>
      </c>
      <c r="Y387" s="373" t="s">
        <v>122</v>
      </c>
      <c r="Z387" s="374"/>
      <c r="AA387" s="375"/>
      <c r="AB387" s="364"/>
      <c r="AC387" s="135"/>
      <c r="AD387" s="376"/>
      <c r="AE387" s="377"/>
      <c r="AF387" s="378">
        <f t="shared" si="30"/>
        <v>49.5</v>
      </c>
      <c r="AG387" s="379">
        <f t="shared" si="31"/>
        <v>0</v>
      </c>
      <c r="AH387" s="380">
        <f t="shared" si="32"/>
        <v>0</v>
      </c>
      <c r="AI387" s="359"/>
      <c r="AJ387" s="381">
        <f t="shared" si="33"/>
        <v>0</v>
      </c>
      <c r="AK387" s="365"/>
      <c r="AL387" s="372">
        <f t="shared" si="34"/>
        <v>0</v>
      </c>
      <c r="AM387" s="382"/>
      <c r="AN387" s="383"/>
      <c r="AO387" s="382"/>
      <c r="AP387" s="383"/>
      <c r="AQ387" s="382"/>
      <c r="AR387" s="383"/>
      <c r="AS387" s="382"/>
      <c r="AT387" s="384"/>
      <c r="AU387" s="385">
        <f t="shared" si="35"/>
        <v>0</v>
      </c>
    </row>
    <row r="388" spans="2:47" ht="22.5" customHeight="1">
      <c r="B388" s="359">
        <v>179</v>
      </c>
      <c r="C388" s="360" t="s">
        <v>303</v>
      </c>
      <c r="D388" s="361"/>
      <c r="E388" s="362"/>
      <c r="F388" s="363"/>
      <c r="G388" s="340" t="s">
        <v>119</v>
      </c>
      <c r="H388" s="341">
        <v>1</v>
      </c>
      <c r="I388" s="364" t="s">
        <v>133</v>
      </c>
      <c r="J388" s="364">
        <v>0</v>
      </c>
      <c r="K388" s="364">
        <v>0</v>
      </c>
      <c r="L388" s="364" t="s">
        <v>121</v>
      </c>
      <c r="M388" s="364">
        <v>0</v>
      </c>
      <c r="N388" s="364">
        <v>0</v>
      </c>
      <c r="O388" s="365">
        <v>275</v>
      </c>
      <c r="P388" s="365">
        <v>1</v>
      </c>
      <c r="Q388" s="366">
        <v>1</v>
      </c>
      <c r="R388" s="367"/>
      <c r="S388" s="367"/>
      <c r="T388" s="368">
        <v>1</v>
      </c>
      <c r="U388" s="369">
        <v>1</v>
      </c>
      <c r="V388" s="370">
        <v>49.5</v>
      </c>
      <c r="W388" s="371">
        <v>1515.06</v>
      </c>
      <c r="X388" s="372">
        <v>187747.19999999998</v>
      </c>
      <c r="Y388" s="373" t="s">
        <v>122</v>
      </c>
      <c r="Z388" s="374"/>
      <c r="AA388" s="375"/>
      <c r="AB388" s="364"/>
      <c r="AC388" s="135"/>
      <c r="AD388" s="376"/>
      <c r="AE388" s="377"/>
      <c r="AF388" s="378">
        <f t="shared" si="30"/>
        <v>49.5</v>
      </c>
      <c r="AG388" s="379">
        <f t="shared" si="31"/>
        <v>0</v>
      </c>
      <c r="AH388" s="380">
        <f t="shared" si="32"/>
        <v>0</v>
      </c>
      <c r="AI388" s="359"/>
      <c r="AJ388" s="381">
        <f t="shared" si="33"/>
        <v>0</v>
      </c>
      <c r="AK388" s="365"/>
      <c r="AL388" s="372">
        <f t="shared" si="34"/>
        <v>0</v>
      </c>
      <c r="AM388" s="382"/>
      <c r="AN388" s="383"/>
      <c r="AO388" s="382"/>
      <c r="AP388" s="383"/>
      <c r="AQ388" s="382"/>
      <c r="AR388" s="383"/>
      <c r="AS388" s="382"/>
      <c r="AT388" s="384"/>
      <c r="AU388" s="385">
        <f t="shared" si="35"/>
        <v>0</v>
      </c>
    </row>
    <row r="389" spans="2:47" ht="22.5" customHeight="1">
      <c r="B389" s="359">
        <v>181</v>
      </c>
      <c r="C389" s="360" t="s">
        <v>304</v>
      </c>
      <c r="D389" s="361"/>
      <c r="E389" s="362"/>
      <c r="F389" s="363"/>
      <c r="G389" s="340" t="s">
        <v>119</v>
      </c>
      <c r="H389" s="341">
        <v>1</v>
      </c>
      <c r="I389" s="364" t="s">
        <v>133</v>
      </c>
      <c r="J389" s="364">
        <v>0</v>
      </c>
      <c r="K389" s="364">
        <v>0</v>
      </c>
      <c r="L389" s="364" t="s">
        <v>121</v>
      </c>
      <c r="M389" s="364" t="s">
        <v>245</v>
      </c>
      <c r="N389" s="364">
        <v>0</v>
      </c>
      <c r="O389" s="365">
        <v>275</v>
      </c>
      <c r="P389" s="365">
        <v>1</v>
      </c>
      <c r="Q389" s="366">
        <v>1</v>
      </c>
      <c r="R389" s="367"/>
      <c r="S389" s="367"/>
      <c r="T389" s="368">
        <v>1</v>
      </c>
      <c r="U389" s="369">
        <v>1</v>
      </c>
      <c r="V389" s="370">
        <v>49.5</v>
      </c>
      <c r="W389" s="371">
        <v>1515.06</v>
      </c>
      <c r="X389" s="372">
        <v>187747.19999999998</v>
      </c>
      <c r="Y389" s="373" t="s">
        <v>122</v>
      </c>
      <c r="Z389" s="374"/>
      <c r="AA389" s="375"/>
      <c r="AB389" s="364"/>
      <c r="AC389" s="135"/>
      <c r="AD389" s="376"/>
      <c r="AE389" s="377"/>
      <c r="AF389" s="378">
        <f t="shared" si="30"/>
        <v>49.5</v>
      </c>
      <c r="AG389" s="379">
        <f t="shared" si="31"/>
        <v>0</v>
      </c>
      <c r="AH389" s="380">
        <f t="shared" si="32"/>
        <v>0</v>
      </c>
      <c r="AI389" s="359"/>
      <c r="AJ389" s="381">
        <f t="shared" si="33"/>
        <v>0</v>
      </c>
      <c r="AK389" s="365"/>
      <c r="AL389" s="372">
        <f t="shared" si="34"/>
        <v>0</v>
      </c>
      <c r="AM389" s="382"/>
      <c r="AN389" s="383"/>
      <c r="AO389" s="382"/>
      <c r="AP389" s="383"/>
      <c r="AQ389" s="382"/>
      <c r="AR389" s="383"/>
      <c r="AS389" s="382"/>
      <c r="AT389" s="384"/>
      <c r="AU389" s="385">
        <f t="shared" si="35"/>
        <v>0</v>
      </c>
    </row>
    <row r="390" spans="2:47" ht="22.5" customHeight="1">
      <c r="B390" s="359">
        <v>181</v>
      </c>
      <c r="C390" s="360" t="s">
        <v>304</v>
      </c>
      <c r="D390" s="361"/>
      <c r="E390" s="362"/>
      <c r="F390" s="363"/>
      <c r="G390" s="340" t="s">
        <v>119</v>
      </c>
      <c r="H390" s="341">
        <v>1</v>
      </c>
      <c r="I390" s="364" t="s">
        <v>133</v>
      </c>
      <c r="J390" s="364">
        <v>0</v>
      </c>
      <c r="K390" s="364">
        <v>0</v>
      </c>
      <c r="L390" s="364" t="s">
        <v>147</v>
      </c>
      <c r="M390" s="364" t="s">
        <v>245</v>
      </c>
      <c r="N390" s="364">
        <v>0</v>
      </c>
      <c r="O390" s="365">
        <v>275</v>
      </c>
      <c r="P390" s="365">
        <v>1</v>
      </c>
      <c r="Q390" s="366">
        <v>1</v>
      </c>
      <c r="R390" s="367"/>
      <c r="S390" s="367"/>
      <c r="T390" s="368">
        <v>1</v>
      </c>
      <c r="U390" s="369">
        <v>1</v>
      </c>
      <c r="V390" s="370">
        <v>49.5</v>
      </c>
      <c r="W390" s="371">
        <v>1515.06</v>
      </c>
      <c r="X390" s="372">
        <v>187747.19999999998</v>
      </c>
      <c r="Y390" s="373" t="s">
        <v>122</v>
      </c>
      <c r="Z390" s="374"/>
      <c r="AA390" s="375"/>
      <c r="AB390" s="364"/>
      <c r="AC390" s="135"/>
      <c r="AD390" s="376"/>
      <c r="AE390" s="377"/>
      <c r="AF390" s="378">
        <f t="shared" si="30"/>
        <v>49.5</v>
      </c>
      <c r="AG390" s="379">
        <f t="shared" si="31"/>
        <v>0</v>
      </c>
      <c r="AH390" s="380">
        <f t="shared" si="32"/>
        <v>0</v>
      </c>
      <c r="AI390" s="359"/>
      <c r="AJ390" s="381">
        <f t="shared" si="33"/>
        <v>0</v>
      </c>
      <c r="AK390" s="365"/>
      <c r="AL390" s="372">
        <f t="shared" si="34"/>
        <v>0</v>
      </c>
      <c r="AM390" s="382"/>
      <c r="AN390" s="383"/>
      <c r="AO390" s="382"/>
      <c r="AP390" s="383"/>
      <c r="AQ390" s="382"/>
      <c r="AR390" s="383"/>
      <c r="AS390" s="382"/>
      <c r="AT390" s="384"/>
      <c r="AU390" s="385">
        <f t="shared" si="35"/>
        <v>0</v>
      </c>
    </row>
    <row r="391" spans="2:47" ht="22.5" customHeight="1">
      <c r="B391" s="359">
        <v>182</v>
      </c>
      <c r="C391" s="360" t="s">
        <v>305</v>
      </c>
      <c r="D391" s="361"/>
      <c r="E391" s="362"/>
      <c r="F391" s="363"/>
      <c r="G391" s="340" t="s">
        <v>119</v>
      </c>
      <c r="H391" s="341">
        <v>1</v>
      </c>
      <c r="I391" s="364" t="s">
        <v>120</v>
      </c>
      <c r="J391" s="364">
        <v>0</v>
      </c>
      <c r="K391" s="364">
        <v>0</v>
      </c>
      <c r="L391" s="364" t="s">
        <v>121</v>
      </c>
      <c r="M391" s="364">
        <v>0</v>
      </c>
      <c r="N391" s="364">
        <v>0</v>
      </c>
      <c r="O391" s="365">
        <v>120</v>
      </c>
      <c r="P391" s="365">
        <v>1</v>
      </c>
      <c r="Q391" s="366">
        <v>1</v>
      </c>
      <c r="R391" s="367"/>
      <c r="S391" s="367"/>
      <c r="T391" s="368">
        <v>1</v>
      </c>
      <c r="U391" s="369">
        <v>1</v>
      </c>
      <c r="V391" s="370">
        <v>49.5</v>
      </c>
      <c r="W391" s="371">
        <v>1010.04</v>
      </c>
      <c r="X391" s="372">
        <v>127144.79999999999</v>
      </c>
      <c r="Y391" s="373" t="s">
        <v>122</v>
      </c>
      <c r="Z391" s="374"/>
      <c r="AA391" s="375"/>
      <c r="AB391" s="364"/>
      <c r="AC391" s="135"/>
      <c r="AD391" s="376"/>
      <c r="AE391" s="377"/>
      <c r="AF391" s="378">
        <f t="shared" si="30"/>
        <v>49.5</v>
      </c>
      <c r="AG391" s="379">
        <f t="shared" si="31"/>
        <v>0</v>
      </c>
      <c r="AH391" s="380">
        <f t="shared" si="32"/>
        <v>0</v>
      </c>
      <c r="AI391" s="359"/>
      <c r="AJ391" s="381">
        <f t="shared" si="33"/>
        <v>0</v>
      </c>
      <c r="AK391" s="365"/>
      <c r="AL391" s="372">
        <f t="shared" si="34"/>
        <v>0</v>
      </c>
      <c r="AM391" s="382"/>
      <c r="AN391" s="383"/>
      <c r="AO391" s="382"/>
      <c r="AP391" s="383"/>
      <c r="AQ391" s="382"/>
      <c r="AR391" s="383"/>
      <c r="AS391" s="382"/>
      <c r="AT391" s="384"/>
      <c r="AU391" s="385">
        <f t="shared" si="35"/>
        <v>0</v>
      </c>
    </row>
    <row r="392" spans="2:47" ht="22.5" customHeight="1">
      <c r="B392" s="359">
        <v>183</v>
      </c>
      <c r="C392" s="360" t="s">
        <v>306</v>
      </c>
      <c r="D392" s="361"/>
      <c r="E392" s="362"/>
      <c r="F392" s="363"/>
      <c r="G392" s="340" t="s">
        <v>119</v>
      </c>
      <c r="H392" s="341">
        <v>1</v>
      </c>
      <c r="I392" s="364" t="s">
        <v>133</v>
      </c>
      <c r="J392" s="364">
        <v>0</v>
      </c>
      <c r="K392" s="364">
        <v>0</v>
      </c>
      <c r="L392" s="364" t="s">
        <v>121</v>
      </c>
      <c r="M392" s="364">
        <v>0</v>
      </c>
      <c r="N392" s="364">
        <v>0</v>
      </c>
      <c r="O392" s="365">
        <v>275</v>
      </c>
      <c r="P392" s="365">
        <v>1</v>
      </c>
      <c r="Q392" s="366">
        <v>1</v>
      </c>
      <c r="R392" s="367"/>
      <c r="S392" s="367"/>
      <c r="T392" s="368">
        <v>1</v>
      </c>
      <c r="U392" s="369">
        <v>1</v>
      </c>
      <c r="V392" s="370">
        <v>49.5</v>
      </c>
      <c r="W392" s="371">
        <v>1515.06</v>
      </c>
      <c r="X392" s="372">
        <v>187747.19999999998</v>
      </c>
      <c r="Y392" s="373" t="s">
        <v>122</v>
      </c>
      <c r="Z392" s="374"/>
      <c r="AA392" s="375"/>
      <c r="AB392" s="364"/>
      <c r="AC392" s="135"/>
      <c r="AD392" s="376"/>
      <c r="AE392" s="377"/>
      <c r="AF392" s="378">
        <f t="shared" si="30"/>
        <v>49.5</v>
      </c>
      <c r="AG392" s="379">
        <f t="shared" si="31"/>
        <v>0</v>
      </c>
      <c r="AH392" s="380">
        <f t="shared" si="32"/>
        <v>0</v>
      </c>
      <c r="AI392" s="359"/>
      <c r="AJ392" s="381">
        <f t="shared" si="33"/>
        <v>0</v>
      </c>
      <c r="AK392" s="365"/>
      <c r="AL392" s="372">
        <f t="shared" si="34"/>
        <v>0</v>
      </c>
      <c r="AM392" s="382"/>
      <c r="AN392" s="383"/>
      <c r="AO392" s="382"/>
      <c r="AP392" s="383"/>
      <c r="AQ392" s="382"/>
      <c r="AR392" s="383"/>
      <c r="AS392" s="382"/>
      <c r="AT392" s="384"/>
      <c r="AU392" s="385">
        <f t="shared" si="35"/>
        <v>0</v>
      </c>
    </row>
    <row r="393" spans="2:47" ht="22.5" customHeight="1">
      <c r="B393" s="359">
        <v>184</v>
      </c>
      <c r="C393" s="360" t="s">
        <v>307</v>
      </c>
      <c r="D393" s="361"/>
      <c r="E393" s="362"/>
      <c r="F393" s="363"/>
      <c r="G393" s="340" t="s">
        <v>119</v>
      </c>
      <c r="H393" s="341">
        <v>1</v>
      </c>
      <c r="I393" s="364" t="s">
        <v>120</v>
      </c>
      <c r="J393" s="364">
        <v>0</v>
      </c>
      <c r="K393" s="364">
        <v>0</v>
      </c>
      <c r="L393" s="364" t="s">
        <v>121</v>
      </c>
      <c r="M393" s="364" t="s">
        <v>174</v>
      </c>
      <c r="N393" s="364">
        <v>0</v>
      </c>
      <c r="O393" s="365">
        <v>120</v>
      </c>
      <c r="P393" s="365">
        <v>1</v>
      </c>
      <c r="Q393" s="366">
        <v>1</v>
      </c>
      <c r="R393" s="367"/>
      <c r="S393" s="367"/>
      <c r="T393" s="368">
        <v>1</v>
      </c>
      <c r="U393" s="369">
        <v>1</v>
      </c>
      <c r="V393" s="370">
        <v>49.5</v>
      </c>
      <c r="W393" s="371">
        <v>1010.04</v>
      </c>
      <c r="X393" s="372">
        <v>127144.79999999999</v>
      </c>
      <c r="Y393" s="373" t="s">
        <v>122</v>
      </c>
      <c r="Z393" s="374"/>
      <c r="AA393" s="375"/>
      <c r="AB393" s="364"/>
      <c r="AC393" s="135"/>
      <c r="AD393" s="376"/>
      <c r="AE393" s="377"/>
      <c r="AF393" s="378">
        <f t="shared" si="30"/>
        <v>49.5</v>
      </c>
      <c r="AG393" s="379">
        <f t="shared" si="31"/>
        <v>0</v>
      </c>
      <c r="AH393" s="380">
        <f t="shared" si="32"/>
        <v>0</v>
      </c>
      <c r="AI393" s="359"/>
      <c r="AJ393" s="381">
        <f t="shared" si="33"/>
        <v>0</v>
      </c>
      <c r="AK393" s="365"/>
      <c r="AL393" s="372">
        <f t="shared" si="34"/>
        <v>0</v>
      </c>
      <c r="AM393" s="382"/>
      <c r="AN393" s="383"/>
      <c r="AO393" s="382"/>
      <c r="AP393" s="383"/>
      <c r="AQ393" s="382"/>
      <c r="AR393" s="383"/>
      <c r="AS393" s="382"/>
      <c r="AT393" s="384"/>
      <c r="AU393" s="385">
        <f t="shared" si="35"/>
        <v>0</v>
      </c>
    </row>
    <row r="394" spans="2:47" ht="22.5" customHeight="1">
      <c r="B394" s="359">
        <v>184</v>
      </c>
      <c r="C394" s="360" t="s">
        <v>307</v>
      </c>
      <c r="D394" s="361"/>
      <c r="E394" s="362"/>
      <c r="F394" s="363"/>
      <c r="G394" s="340" t="s">
        <v>119</v>
      </c>
      <c r="H394" s="341">
        <v>1</v>
      </c>
      <c r="I394" s="364" t="s">
        <v>120</v>
      </c>
      <c r="J394" s="364">
        <v>0</v>
      </c>
      <c r="K394" s="364">
        <v>0</v>
      </c>
      <c r="L394" s="364" t="s">
        <v>121</v>
      </c>
      <c r="M394" s="364">
        <v>0</v>
      </c>
      <c r="N394" s="364">
        <v>0</v>
      </c>
      <c r="O394" s="365">
        <v>120</v>
      </c>
      <c r="P394" s="365">
        <v>1</v>
      </c>
      <c r="Q394" s="366">
        <v>1</v>
      </c>
      <c r="R394" s="367"/>
      <c r="S394" s="367"/>
      <c r="T394" s="368">
        <v>1</v>
      </c>
      <c r="U394" s="369">
        <v>1</v>
      </c>
      <c r="V394" s="370">
        <v>49.5</v>
      </c>
      <c r="W394" s="371">
        <v>1010.04</v>
      </c>
      <c r="X394" s="372">
        <v>127144.79999999999</v>
      </c>
      <c r="Y394" s="373" t="s">
        <v>122</v>
      </c>
      <c r="Z394" s="374"/>
      <c r="AA394" s="375"/>
      <c r="AB394" s="364"/>
      <c r="AC394" s="135"/>
      <c r="AD394" s="376"/>
      <c r="AE394" s="377"/>
      <c r="AF394" s="378">
        <f t="shared" ref="AF394:AF457" si="36">V394</f>
        <v>49.5</v>
      </c>
      <c r="AG394" s="379">
        <f t="shared" ref="AG394:AG457" si="37">IF(AD394="",0,IF(AD394&lt;=10,90.1,IF(AD394&lt;=20,136.2,IF(AD394&lt;=40,228.4,IF(AD394&lt;=60,320.61,IF(AD394&lt;=100,505.02,IF(AD394&lt;=200,505.02*2,IF(AD394&lt;=300,505.02*3,IF(AD394&lt;=400,505.02*4,IF(AD394&lt;=500,505.02*5))))))))))</f>
        <v>0</v>
      </c>
      <c r="AH394" s="380">
        <f t="shared" ref="AH394:AH457" si="38">(AF394+AG394)*AE394*12*10</f>
        <v>0</v>
      </c>
      <c r="AI394" s="359"/>
      <c r="AJ394" s="381">
        <f t="shared" ref="AJ394:AJ457" si="39">AE394*AI394</f>
        <v>0</v>
      </c>
      <c r="AK394" s="365"/>
      <c r="AL394" s="372">
        <f t="shared" ref="AL394:AL457" si="40">AE394*AK394</f>
        <v>0</v>
      </c>
      <c r="AM394" s="382"/>
      <c r="AN394" s="383"/>
      <c r="AO394" s="382"/>
      <c r="AP394" s="383"/>
      <c r="AQ394" s="382"/>
      <c r="AR394" s="383"/>
      <c r="AS394" s="382"/>
      <c r="AT394" s="384"/>
      <c r="AU394" s="385">
        <f t="shared" ref="AU394:AU457" si="41">AJ394+AL394+AM394+AO394+AQ394+AS394</f>
        <v>0</v>
      </c>
    </row>
    <row r="395" spans="2:47" ht="22.5" customHeight="1">
      <c r="B395" s="359">
        <v>185</v>
      </c>
      <c r="C395" s="360" t="s">
        <v>308</v>
      </c>
      <c r="D395" s="361"/>
      <c r="E395" s="362"/>
      <c r="F395" s="363"/>
      <c r="G395" s="340" t="s">
        <v>119</v>
      </c>
      <c r="H395" s="341">
        <v>1</v>
      </c>
      <c r="I395" s="364" t="s">
        <v>133</v>
      </c>
      <c r="J395" s="364">
        <v>0</v>
      </c>
      <c r="K395" s="364">
        <v>0</v>
      </c>
      <c r="L395" s="364" t="s">
        <v>121</v>
      </c>
      <c r="M395" s="364">
        <v>0</v>
      </c>
      <c r="N395" s="364">
        <v>0</v>
      </c>
      <c r="O395" s="365">
        <v>275</v>
      </c>
      <c r="P395" s="365">
        <v>1</v>
      </c>
      <c r="Q395" s="366">
        <v>1</v>
      </c>
      <c r="R395" s="367"/>
      <c r="S395" s="367"/>
      <c r="T395" s="368">
        <v>1</v>
      </c>
      <c r="U395" s="369">
        <v>1</v>
      </c>
      <c r="V395" s="370">
        <v>49.5</v>
      </c>
      <c r="W395" s="371">
        <v>1515.06</v>
      </c>
      <c r="X395" s="372">
        <v>187747.19999999998</v>
      </c>
      <c r="Y395" s="373" t="s">
        <v>122</v>
      </c>
      <c r="Z395" s="374"/>
      <c r="AA395" s="375"/>
      <c r="AB395" s="364"/>
      <c r="AC395" s="135"/>
      <c r="AD395" s="376"/>
      <c r="AE395" s="377"/>
      <c r="AF395" s="378">
        <f t="shared" si="36"/>
        <v>49.5</v>
      </c>
      <c r="AG395" s="379">
        <f t="shared" si="37"/>
        <v>0</v>
      </c>
      <c r="AH395" s="380">
        <f t="shared" si="38"/>
        <v>0</v>
      </c>
      <c r="AI395" s="359"/>
      <c r="AJ395" s="381">
        <f t="shared" si="39"/>
        <v>0</v>
      </c>
      <c r="AK395" s="365"/>
      <c r="AL395" s="372">
        <f t="shared" si="40"/>
        <v>0</v>
      </c>
      <c r="AM395" s="382"/>
      <c r="AN395" s="383"/>
      <c r="AO395" s="382"/>
      <c r="AP395" s="383"/>
      <c r="AQ395" s="382"/>
      <c r="AR395" s="383"/>
      <c r="AS395" s="382"/>
      <c r="AT395" s="384"/>
      <c r="AU395" s="385">
        <f t="shared" si="41"/>
        <v>0</v>
      </c>
    </row>
    <row r="396" spans="2:47" ht="22.5" customHeight="1">
      <c r="B396" s="359">
        <v>186</v>
      </c>
      <c r="C396" s="360" t="s">
        <v>309</v>
      </c>
      <c r="D396" s="361"/>
      <c r="E396" s="362"/>
      <c r="F396" s="363"/>
      <c r="G396" s="340" t="s">
        <v>119</v>
      </c>
      <c r="H396" s="341">
        <v>1</v>
      </c>
      <c r="I396" s="364" t="s">
        <v>133</v>
      </c>
      <c r="J396" s="364">
        <v>0</v>
      </c>
      <c r="K396" s="364">
        <v>0</v>
      </c>
      <c r="L396" s="364" t="s">
        <v>121</v>
      </c>
      <c r="M396" s="364">
        <v>0</v>
      </c>
      <c r="N396" s="364">
        <v>0</v>
      </c>
      <c r="O396" s="365">
        <v>275</v>
      </c>
      <c r="P396" s="365">
        <v>1</v>
      </c>
      <c r="Q396" s="366">
        <v>1</v>
      </c>
      <c r="R396" s="367"/>
      <c r="S396" s="367"/>
      <c r="T396" s="368">
        <v>1</v>
      </c>
      <c r="U396" s="369">
        <v>1</v>
      </c>
      <c r="V396" s="370">
        <v>49.5</v>
      </c>
      <c r="W396" s="371">
        <v>1515.06</v>
      </c>
      <c r="X396" s="372">
        <v>187747.19999999998</v>
      </c>
      <c r="Y396" s="373" t="s">
        <v>122</v>
      </c>
      <c r="Z396" s="374"/>
      <c r="AA396" s="375"/>
      <c r="AB396" s="364"/>
      <c r="AC396" s="135"/>
      <c r="AD396" s="376"/>
      <c r="AE396" s="377"/>
      <c r="AF396" s="378">
        <f t="shared" si="36"/>
        <v>49.5</v>
      </c>
      <c r="AG396" s="379">
        <f t="shared" si="37"/>
        <v>0</v>
      </c>
      <c r="AH396" s="380">
        <f t="shared" si="38"/>
        <v>0</v>
      </c>
      <c r="AI396" s="359"/>
      <c r="AJ396" s="381">
        <f t="shared" si="39"/>
        <v>0</v>
      </c>
      <c r="AK396" s="365"/>
      <c r="AL396" s="372">
        <f t="shared" si="40"/>
        <v>0</v>
      </c>
      <c r="AM396" s="382"/>
      <c r="AN396" s="383"/>
      <c r="AO396" s="382"/>
      <c r="AP396" s="383"/>
      <c r="AQ396" s="382"/>
      <c r="AR396" s="383"/>
      <c r="AS396" s="382"/>
      <c r="AT396" s="384"/>
      <c r="AU396" s="385">
        <f t="shared" si="41"/>
        <v>0</v>
      </c>
    </row>
    <row r="397" spans="2:47" ht="22.5" customHeight="1">
      <c r="B397" s="359">
        <v>188</v>
      </c>
      <c r="C397" s="360" t="s">
        <v>310</v>
      </c>
      <c r="D397" s="361"/>
      <c r="E397" s="362"/>
      <c r="F397" s="363"/>
      <c r="G397" s="340" t="s">
        <v>119</v>
      </c>
      <c r="H397" s="341">
        <v>1</v>
      </c>
      <c r="I397" s="364" t="s">
        <v>133</v>
      </c>
      <c r="J397" s="364">
        <v>0</v>
      </c>
      <c r="K397" s="364">
        <v>0</v>
      </c>
      <c r="L397" s="364" t="s">
        <v>121</v>
      </c>
      <c r="M397" s="364">
        <v>0</v>
      </c>
      <c r="N397" s="364">
        <v>0</v>
      </c>
      <c r="O397" s="365">
        <v>275</v>
      </c>
      <c r="P397" s="365">
        <v>1</v>
      </c>
      <c r="Q397" s="366">
        <v>1</v>
      </c>
      <c r="R397" s="367"/>
      <c r="S397" s="367"/>
      <c r="T397" s="368">
        <v>1</v>
      </c>
      <c r="U397" s="369">
        <v>1</v>
      </c>
      <c r="V397" s="370">
        <v>49.5</v>
      </c>
      <c r="W397" s="371">
        <v>1515.06</v>
      </c>
      <c r="X397" s="372">
        <v>187747.19999999998</v>
      </c>
      <c r="Y397" s="387" t="s">
        <v>122</v>
      </c>
      <c r="Z397" s="374"/>
      <c r="AA397" s="375"/>
      <c r="AB397" s="364"/>
      <c r="AC397" s="135"/>
      <c r="AD397" s="376"/>
      <c r="AE397" s="377"/>
      <c r="AF397" s="378">
        <f t="shared" si="36"/>
        <v>49.5</v>
      </c>
      <c r="AG397" s="379">
        <f t="shared" si="37"/>
        <v>0</v>
      </c>
      <c r="AH397" s="380">
        <f t="shared" si="38"/>
        <v>0</v>
      </c>
      <c r="AI397" s="359"/>
      <c r="AJ397" s="381">
        <f t="shared" si="39"/>
        <v>0</v>
      </c>
      <c r="AK397" s="365"/>
      <c r="AL397" s="372">
        <f t="shared" si="40"/>
        <v>0</v>
      </c>
      <c r="AM397" s="382"/>
      <c r="AN397" s="383"/>
      <c r="AO397" s="382"/>
      <c r="AP397" s="383"/>
      <c r="AQ397" s="382"/>
      <c r="AR397" s="383"/>
      <c r="AS397" s="382"/>
      <c r="AT397" s="384"/>
      <c r="AU397" s="385">
        <f t="shared" si="41"/>
        <v>0</v>
      </c>
    </row>
    <row r="398" spans="2:47" ht="22.5" customHeight="1">
      <c r="B398" s="359">
        <v>189</v>
      </c>
      <c r="C398" s="360" t="s">
        <v>311</v>
      </c>
      <c r="D398" s="361"/>
      <c r="E398" s="362"/>
      <c r="F398" s="363"/>
      <c r="G398" s="340" t="s">
        <v>119</v>
      </c>
      <c r="H398" s="341">
        <v>1</v>
      </c>
      <c r="I398" s="364" t="s">
        <v>133</v>
      </c>
      <c r="J398" s="364">
        <v>0</v>
      </c>
      <c r="K398" s="364">
        <v>0</v>
      </c>
      <c r="L398" s="364" t="s">
        <v>121</v>
      </c>
      <c r="M398" s="364">
        <v>0</v>
      </c>
      <c r="N398" s="364">
        <v>0</v>
      </c>
      <c r="O398" s="365">
        <v>275</v>
      </c>
      <c r="P398" s="365">
        <v>1</v>
      </c>
      <c r="Q398" s="366">
        <v>1</v>
      </c>
      <c r="R398" s="367"/>
      <c r="S398" s="367"/>
      <c r="T398" s="368">
        <v>1</v>
      </c>
      <c r="U398" s="369">
        <v>1</v>
      </c>
      <c r="V398" s="370">
        <v>49.5</v>
      </c>
      <c r="W398" s="371">
        <v>1515.06</v>
      </c>
      <c r="X398" s="372">
        <v>187747.19999999998</v>
      </c>
      <c r="Y398" s="373" t="s">
        <v>122</v>
      </c>
      <c r="Z398" s="374"/>
      <c r="AA398" s="375"/>
      <c r="AB398" s="364"/>
      <c r="AC398" s="135"/>
      <c r="AD398" s="376"/>
      <c r="AE398" s="377"/>
      <c r="AF398" s="378">
        <f t="shared" si="36"/>
        <v>49.5</v>
      </c>
      <c r="AG398" s="379">
        <f t="shared" si="37"/>
        <v>0</v>
      </c>
      <c r="AH398" s="380">
        <f t="shared" si="38"/>
        <v>0</v>
      </c>
      <c r="AI398" s="359"/>
      <c r="AJ398" s="381">
        <f t="shared" si="39"/>
        <v>0</v>
      </c>
      <c r="AK398" s="365"/>
      <c r="AL398" s="372">
        <f t="shared" si="40"/>
        <v>0</v>
      </c>
      <c r="AM398" s="382"/>
      <c r="AN398" s="383"/>
      <c r="AO398" s="382"/>
      <c r="AP398" s="383"/>
      <c r="AQ398" s="382"/>
      <c r="AR398" s="383"/>
      <c r="AS398" s="382"/>
      <c r="AT398" s="384"/>
      <c r="AU398" s="385">
        <f t="shared" si="41"/>
        <v>0</v>
      </c>
    </row>
    <row r="399" spans="2:47" ht="22.5" customHeight="1">
      <c r="B399" s="359">
        <v>190</v>
      </c>
      <c r="C399" s="360" t="s">
        <v>312</v>
      </c>
      <c r="D399" s="361"/>
      <c r="E399" s="362"/>
      <c r="F399" s="363"/>
      <c r="G399" s="340" t="s">
        <v>119</v>
      </c>
      <c r="H399" s="341">
        <v>1</v>
      </c>
      <c r="I399" s="364" t="s">
        <v>133</v>
      </c>
      <c r="J399" s="364">
        <v>0</v>
      </c>
      <c r="K399" s="364">
        <v>0</v>
      </c>
      <c r="L399" s="364" t="s">
        <v>121</v>
      </c>
      <c r="M399" s="364">
        <v>0</v>
      </c>
      <c r="N399" s="364">
        <v>0</v>
      </c>
      <c r="O399" s="365">
        <v>275</v>
      </c>
      <c r="P399" s="365">
        <v>1</v>
      </c>
      <c r="Q399" s="366">
        <v>1</v>
      </c>
      <c r="R399" s="367"/>
      <c r="S399" s="367"/>
      <c r="T399" s="368">
        <v>1</v>
      </c>
      <c r="U399" s="369">
        <v>1</v>
      </c>
      <c r="V399" s="370">
        <v>49.5</v>
      </c>
      <c r="W399" s="371">
        <v>1515.06</v>
      </c>
      <c r="X399" s="372">
        <v>187747.19999999998</v>
      </c>
      <c r="Y399" s="373" t="s">
        <v>122</v>
      </c>
      <c r="Z399" s="374"/>
      <c r="AA399" s="375"/>
      <c r="AB399" s="364"/>
      <c r="AC399" s="135"/>
      <c r="AD399" s="376"/>
      <c r="AE399" s="377"/>
      <c r="AF399" s="378">
        <f t="shared" si="36"/>
        <v>49.5</v>
      </c>
      <c r="AG399" s="379">
        <f t="shared" si="37"/>
        <v>0</v>
      </c>
      <c r="AH399" s="380">
        <f t="shared" si="38"/>
        <v>0</v>
      </c>
      <c r="AI399" s="359"/>
      <c r="AJ399" s="381">
        <f t="shared" si="39"/>
        <v>0</v>
      </c>
      <c r="AK399" s="365"/>
      <c r="AL399" s="372">
        <f t="shared" si="40"/>
        <v>0</v>
      </c>
      <c r="AM399" s="382"/>
      <c r="AN399" s="383"/>
      <c r="AO399" s="382"/>
      <c r="AP399" s="383"/>
      <c r="AQ399" s="382"/>
      <c r="AR399" s="383"/>
      <c r="AS399" s="382"/>
      <c r="AT399" s="384"/>
      <c r="AU399" s="385">
        <f t="shared" si="41"/>
        <v>0</v>
      </c>
    </row>
    <row r="400" spans="2:47" ht="22.5" customHeight="1">
      <c r="B400" s="359">
        <v>191</v>
      </c>
      <c r="C400" s="360" t="s">
        <v>313</v>
      </c>
      <c r="D400" s="361"/>
      <c r="E400" s="362"/>
      <c r="F400" s="363"/>
      <c r="G400" s="340" t="s">
        <v>119</v>
      </c>
      <c r="H400" s="341">
        <v>1</v>
      </c>
      <c r="I400" s="364" t="s">
        <v>133</v>
      </c>
      <c r="J400" s="364">
        <v>0</v>
      </c>
      <c r="K400" s="364">
        <v>0</v>
      </c>
      <c r="L400" s="364" t="s">
        <v>121</v>
      </c>
      <c r="M400" s="364" t="s">
        <v>174</v>
      </c>
      <c r="N400" s="364">
        <v>0</v>
      </c>
      <c r="O400" s="365">
        <v>275</v>
      </c>
      <c r="P400" s="365">
        <v>1</v>
      </c>
      <c r="Q400" s="366">
        <v>1</v>
      </c>
      <c r="R400" s="367"/>
      <c r="S400" s="367"/>
      <c r="T400" s="368">
        <v>1</v>
      </c>
      <c r="U400" s="369">
        <v>1</v>
      </c>
      <c r="V400" s="370">
        <v>49.5</v>
      </c>
      <c r="W400" s="371">
        <v>1515.06</v>
      </c>
      <c r="X400" s="372">
        <v>187747.19999999998</v>
      </c>
      <c r="Y400" s="373" t="s">
        <v>122</v>
      </c>
      <c r="Z400" s="374"/>
      <c r="AA400" s="375"/>
      <c r="AB400" s="364"/>
      <c r="AC400" s="135"/>
      <c r="AD400" s="376"/>
      <c r="AE400" s="377"/>
      <c r="AF400" s="378">
        <f t="shared" si="36"/>
        <v>49.5</v>
      </c>
      <c r="AG400" s="379">
        <f t="shared" si="37"/>
        <v>0</v>
      </c>
      <c r="AH400" s="380">
        <f t="shared" si="38"/>
        <v>0</v>
      </c>
      <c r="AI400" s="359"/>
      <c r="AJ400" s="381">
        <f t="shared" si="39"/>
        <v>0</v>
      </c>
      <c r="AK400" s="365"/>
      <c r="AL400" s="372">
        <f t="shared" si="40"/>
        <v>0</v>
      </c>
      <c r="AM400" s="382"/>
      <c r="AN400" s="383"/>
      <c r="AO400" s="382"/>
      <c r="AP400" s="383"/>
      <c r="AQ400" s="382"/>
      <c r="AR400" s="383"/>
      <c r="AS400" s="382"/>
      <c r="AT400" s="384"/>
      <c r="AU400" s="385">
        <f t="shared" si="41"/>
        <v>0</v>
      </c>
    </row>
    <row r="401" spans="2:47" ht="22.5" customHeight="1">
      <c r="B401" s="359">
        <v>192</v>
      </c>
      <c r="C401" s="360" t="s">
        <v>314</v>
      </c>
      <c r="D401" s="361"/>
      <c r="E401" s="362"/>
      <c r="F401" s="363"/>
      <c r="G401" s="340" t="s">
        <v>119</v>
      </c>
      <c r="H401" s="341">
        <v>1</v>
      </c>
      <c r="I401" s="364" t="s">
        <v>133</v>
      </c>
      <c r="J401" s="364">
        <v>0</v>
      </c>
      <c r="K401" s="364">
        <v>0</v>
      </c>
      <c r="L401" s="364" t="s">
        <v>128</v>
      </c>
      <c r="M401" s="364">
        <v>0</v>
      </c>
      <c r="N401" s="364">
        <v>0</v>
      </c>
      <c r="O401" s="365">
        <v>275</v>
      </c>
      <c r="P401" s="365">
        <v>1</v>
      </c>
      <c r="Q401" s="366">
        <v>1</v>
      </c>
      <c r="R401" s="367"/>
      <c r="S401" s="367"/>
      <c r="T401" s="368">
        <v>1</v>
      </c>
      <c r="U401" s="369">
        <v>1</v>
      </c>
      <c r="V401" s="370">
        <v>49.5</v>
      </c>
      <c r="W401" s="371">
        <v>1515.06</v>
      </c>
      <c r="X401" s="372">
        <v>187747.19999999998</v>
      </c>
      <c r="Y401" s="373" t="s">
        <v>122</v>
      </c>
      <c r="Z401" s="374"/>
      <c r="AA401" s="375"/>
      <c r="AB401" s="364"/>
      <c r="AC401" s="135"/>
      <c r="AD401" s="376"/>
      <c r="AE401" s="377"/>
      <c r="AF401" s="378">
        <f t="shared" si="36"/>
        <v>49.5</v>
      </c>
      <c r="AG401" s="379">
        <f t="shared" si="37"/>
        <v>0</v>
      </c>
      <c r="AH401" s="380">
        <f t="shared" si="38"/>
        <v>0</v>
      </c>
      <c r="AI401" s="359"/>
      <c r="AJ401" s="381">
        <f t="shared" si="39"/>
        <v>0</v>
      </c>
      <c r="AK401" s="365"/>
      <c r="AL401" s="372">
        <f t="shared" si="40"/>
        <v>0</v>
      </c>
      <c r="AM401" s="382"/>
      <c r="AN401" s="383"/>
      <c r="AO401" s="382"/>
      <c r="AP401" s="383"/>
      <c r="AQ401" s="382"/>
      <c r="AR401" s="383"/>
      <c r="AS401" s="382"/>
      <c r="AT401" s="384"/>
      <c r="AU401" s="385">
        <f t="shared" si="41"/>
        <v>0</v>
      </c>
    </row>
    <row r="402" spans="2:47" ht="22.5" customHeight="1">
      <c r="B402" s="359">
        <v>192</v>
      </c>
      <c r="C402" s="360" t="s">
        <v>314</v>
      </c>
      <c r="D402" s="361"/>
      <c r="E402" s="362"/>
      <c r="F402" s="363"/>
      <c r="G402" s="340" t="s">
        <v>119</v>
      </c>
      <c r="H402" s="341">
        <v>1</v>
      </c>
      <c r="I402" s="364" t="s">
        <v>133</v>
      </c>
      <c r="J402" s="364">
        <v>0</v>
      </c>
      <c r="K402" s="364">
        <v>0</v>
      </c>
      <c r="L402" s="364" t="s">
        <v>121</v>
      </c>
      <c r="M402" s="364">
        <v>0</v>
      </c>
      <c r="N402" s="364">
        <v>0</v>
      </c>
      <c r="O402" s="365">
        <v>275</v>
      </c>
      <c r="P402" s="365">
        <v>1</v>
      </c>
      <c r="Q402" s="366">
        <v>1</v>
      </c>
      <c r="R402" s="367"/>
      <c r="S402" s="367"/>
      <c r="T402" s="368">
        <v>1</v>
      </c>
      <c r="U402" s="369">
        <v>1</v>
      </c>
      <c r="V402" s="370">
        <v>49.5</v>
      </c>
      <c r="W402" s="371">
        <v>1515.06</v>
      </c>
      <c r="X402" s="372">
        <v>187747.19999999998</v>
      </c>
      <c r="Y402" s="373" t="s">
        <v>122</v>
      </c>
      <c r="Z402" s="374"/>
      <c r="AA402" s="375"/>
      <c r="AB402" s="364"/>
      <c r="AC402" s="135"/>
      <c r="AD402" s="376"/>
      <c r="AE402" s="377"/>
      <c r="AF402" s="378">
        <f t="shared" si="36"/>
        <v>49.5</v>
      </c>
      <c r="AG402" s="379">
        <f t="shared" si="37"/>
        <v>0</v>
      </c>
      <c r="AH402" s="380">
        <f t="shared" si="38"/>
        <v>0</v>
      </c>
      <c r="AI402" s="359"/>
      <c r="AJ402" s="381">
        <f t="shared" si="39"/>
        <v>0</v>
      </c>
      <c r="AK402" s="365"/>
      <c r="AL402" s="372">
        <f t="shared" si="40"/>
        <v>0</v>
      </c>
      <c r="AM402" s="382"/>
      <c r="AN402" s="383"/>
      <c r="AO402" s="382"/>
      <c r="AP402" s="383"/>
      <c r="AQ402" s="382"/>
      <c r="AR402" s="383"/>
      <c r="AS402" s="382"/>
      <c r="AT402" s="384"/>
      <c r="AU402" s="385">
        <f t="shared" si="41"/>
        <v>0</v>
      </c>
    </row>
    <row r="403" spans="2:47" ht="22.5" customHeight="1">
      <c r="B403" s="359">
        <v>192</v>
      </c>
      <c r="C403" s="360" t="s">
        <v>314</v>
      </c>
      <c r="D403" s="361"/>
      <c r="E403" s="362"/>
      <c r="F403" s="363"/>
      <c r="G403" s="340" t="s">
        <v>119</v>
      </c>
      <c r="H403" s="341">
        <v>1</v>
      </c>
      <c r="I403" s="364" t="s">
        <v>133</v>
      </c>
      <c r="J403" s="364">
        <v>0</v>
      </c>
      <c r="K403" s="364">
        <v>0</v>
      </c>
      <c r="L403" s="364" t="s">
        <v>128</v>
      </c>
      <c r="M403" s="364">
        <v>0</v>
      </c>
      <c r="N403" s="364">
        <v>0</v>
      </c>
      <c r="O403" s="365">
        <v>275</v>
      </c>
      <c r="P403" s="365">
        <v>1</v>
      </c>
      <c r="Q403" s="366">
        <v>1</v>
      </c>
      <c r="R403" s="367"/>
      <c r="S403" s="367"/>
      <c r="T403" s="368">
        <v>1</v>
      </c>
      <c r="U403" s="369">
        <v>1</v>
      </c>
      <c r="V403" s="370">
        <v>49.5</v>
      </c>
      <c r="W403" s="371">
        <v>1515.06</v>
      </c>
      <c r="X403" s="372">
        <v>187747.19999999998</v>
      </c>
      <c r="Y403" s="373" t="s">
        <v>122</v>
      </c>
      <c r="Z403" s="374"/>
      <c r="AA403" s="375"/>
      <c r="AB403" s="364"/>
      <c r="AC403" s="135"/>
      <c r="AD403" s="376"/>
      <c r="AE403" s="377"/>
      <c r="AF403" s="378">
        <f t="shared" si="36"/>
        <v>49.5</v>
      </c>
      <c r="AG403" s="379">
        <f t="shared" si="37"/>
        <v>0</v>
      </c>
      <c r="AH403" s="380">
        <f t="shared" si="38"/>
        <v>0</v>
      </c>
      <c r="AI403" s="359"/>
      <c r="AJ403" s="381">
        <f t="shared" si="39"/>
        <v>0</v>
      </c>
      <c r="AK403" s="365"/>
      <c r="AL403" s="372">
        <f t="shared" si="40"/>
        <v>0</v>
      </c>
      <c r="AM403" s="382"/>
      <c r="AN403" s="383"/>
      <c r="AO403" s="382"/>
      <c r="AP403" s="383"/>
      <c r="AQ403" s="382"/>
      <c r="AR403" s="383"/>
      <c r="AS403" s="382"/>
      <c r="AT403" s="384"/>
      <c r="AU403" s="385">
        <f t="shared" si="41"/>
        <v>0</v>
      </c>
    </row>
    <row r="404" spans="2:47" ht="22.5" customHeight="1">
      <c r="B404" s="359">
        <v>193</v>
      </c>
      <c r="C404" s="360" t="s">
        <v>315</v>
      </c>
      <c r="D404" s="361"/>
      <c r="E404" s="362"/>
      <c r="F404" s="363"/>
      <c r="G404" s="340" t="s">
        <v>119</v>
      </c>
      <c r="H404" s="341">
        <v>1</v>
      </c>
      <c r="I404" s="364" t="s">
        <v>133</v>
      </c>
      <c r="J404" s="364">
        <v>0</v>
      </c>
      <c r="K404" s="364">
        <v>0</v>
      </c>
      <c r="L404" s="364" t="s">
        <v>121</v>
      </c>
      <c r="M404" s="364">
        <v>0</v>
      </c>
      <c r="N404" s="364">
        <v>0</v>
      </c>
      <c r="O404" s="365">
        <v>275</v>
      </c>
      <c r="P404" s="365">
        <v>1</v>
      </c>
      <c r="Q404" s="366">
        <v>1</v>
      </c>
      <c r="R404" s="367"/>
      <c r="S404" s="367"/>
      <c r="T404" s="368">
        <v>1</v>
      </c>
      <c r="U404" s="369">
        <v>1</v>
      </c>
      <c r="V404" s="370">
        <v>49.5</v>
      </c>
      <c r="W404" s="371">
        <v>1515.06</v>
      </c>
      <c r="X404" s="372">
        <v>187747.19999999998</v>
      </c>
      <c r="Y404" s="373" t="s">
        <v>122</v>
      </c>
      <c r="Z404" s="374"/>
      <c r="AA404" s="375"/>
      <c r="AB404" s="364"/>
      <c r="AC404" s="135"/>
      <c r="AD404" s="376"/>
      <c r="AE404" s="377"/>
      <c r="AF404" s="378">
        <f t="shared" si="36"/>
        <v>49.5</v>
      </c>
      <c r="AG404" s="379">
        <f t="shared" si="37"/>
        <v>0</v>
      </c>
      <c r="AH404" s="380">
        <f t="shared" si="38"/>
        <v>0</v>
      </c>
      <c r="AI404" s="359"/>
      <c r="AJ404" s="381">
        <f t="shared" si="39"/>
        <v>0</v>
      </c>
      <c r="AK404" s="365"/>
      <c r="AL404" s="372">
        <f t="shared" si="40"/>
        <v>0</v>
      </c>
      <c r="AM404" s="382"/>
      <c r="AN404" s="383"/>
      <c r="AO404" s="382"/>
      <c r="AP404" s="383"/>
      <c r="AQ404" s="382"/>
      <c r="AR404" s="383"/>
      <c r="AS404" s="382"/>
      <c r="AT404" s="384"/>
      <c r="AU404" s="385">
        <f t="shared" si="41"/>
        <v>0</v>
      </c>
    </row>
    <row r="405" spans="2:47" ht="22.5" customHeight="1">
      <c r="B405" s="359">
        <v>194</v>
      </c>
      <c r="C405" s="360" t="s">
        <v>316</v>
      </c>
      <c r="D405" s="361"/>
      <c r="E405" s="362"/>
      <c r="F405" s="363"/>
      <c r="G405" s="340" t="s">
        <v>119</v>
      </c>
      <c r="H405" s="341">
        <v>1</v>
      </c>
      <c r="I405" s="364" t="s">
        <v>133</v>
      </c>
      <c r="J405" s="364">
        <v>0</v>
      </c>
      <c r="K405" s="364">
        <v>0</v>
      </c>
      <c r="L405" s="364" t="s">
        <v>121</v>
      </c>
      <c r="M405" s="364">
        <v>0</v>
      </c>
      <c r="N405" s="364">
        <v>0</v>
      </c>
      <c r="O405" s="365">
        <v>275</v>
      </c>
      <c r="P405" s="365">
        <v>1</v>
      </c>
      <c r="Q405" s="366">
        <v>1</v>
      </c>
      <c r="R405" s="367"/>
      <c r="S405" s="367"/>
      <c r="T405" s="368">
        <v>1</v>
      </c>
      <c r="U405" s="369">
        <v>1</v>
      </c>
      <c r="V405" s="370">
        <v>49.5</v>
      </c>
      <c r="W405" s="371">
        <v>1515.06</v>
      </c>
      <c r="X405" s="372">
        <v>187747.19999999998</v>
      </c>
      <c r="Y405" s="373" t="s">
        <v>122</v>
      </c>
      <c r="Z405" s="374"/>
      <c r="AA405" s="375"/>
      <c r="AB405" s="364"/>
      <c r="AC405" s="135"/>
      <c r="AD405" s="376"/>
      <c r="AE405" s="377"/>
      <c r="AF405" s="378">
        <f t="shared" si="36"/>
        <v>49.5</v>
      </c>
      <c r="AG405" s="379">
        <f t="shared" si="37"/>
        <v>0</v>
      </c>
      <c r="AH405" s="380">
        <f t="shared" si="38"/>
        <v>0</v>
      </c>
      <c r="AI405" s="359"/>
      <c r="AJ405" s="381">
        <f t="shared" si="39"/>
        <v>0</v>
      </c>
      <c r="AK405" s="365"/>
      <c r="AL405" s="372">
        <f t="shared" si="40"/>
        <v>0</v>
      </c>
      <c r="AM405" s="382"/>
      <c r="AN405" s="383"/>
      <c r="AO405" s="382"/>
      <c r="AP405" s="383"/>
      <c r="AQ405" s="382"/>
      <c r="AR405" s="383"/>
      <c r="AS405" s="382"/>
      <c r="AT405" s="384"/>
      <c r="AU405" s="385">
        <f t="shared" si="41"/>
        <v>0</v>
      </c>
    </row>
    <row r="406" spans="2:47" ht="22.5" customHeight="1">
      <c r="B406" s="359">
        <v>196</v>
      </c>
      <c r="C406" s="360" t="s">
        <v>317</v>
      </c>
      <c r="D406" s="361"/>
      <c r="E406" s="362"/>
      <c r="F406" s="363"/>
      <c r="G406" s="340" t="s">
        <v>119</v>
      </c>
      <c r="H406" s="341">
        <v>1</v>
      </c>
      <c r="I406" s="364" t="s">
        <v>133</v>
      </c>
      <c r="J406" s="364">
        <v>0</v>
      </c>
      <c r="K406" s="364">
        <v>0</v>
      </c>
      <c r="L406" s="364" t="s">
        <v>121</v>
      </c>
      <c r="M406" s="364">
        <v>0</v>
      </c>
      <c r="N406" s="364">
        <v>0</v>
      </c>
      <c r="O406" s="365">
        <v>275</v>
      </c>
      <c r="P406" s="365">
        <v>1</v>
      </c>
      <c r="Q406" s="366">
        <v>1</v>
      </c>
      <c r="R406" s="367"/>
      <c r="S406" s="367"/>
      <c r="T406" s="368">
        <v>1</v>
      </c>
      <c r="U406" s="369">
        <v>1</v>
      </c>
      <c r="V406" s="370">
        <v>49.5</v>
      </c>
      <c r="W406" s="371">
        <v>1515.06</v>
      </c>
      <c r="X406" s="372">
        <v>187747.19999999998</v>
      </c>
      <c r="Y406" s="373" t="s">
        <v>122</v>
      </c>
      <c r="Z406" s="374"/>
      <c r="AA406" s="375"/>
      <c r="AB406" s="364"/>
      <c r="AC406" s="135"/>
      <c r="AD406" s="376"/>
      <c r="AE406" s="377"/>
      <c r="AF406" s="378">
        <f t="shared" si="36"/>
        <v>49.5</v>
      </c>
      <c r="AG406" s="379">
        <f t="shared" si="37"/>
        <v>0</v>
      </c>
      <c r="AH406" s="380">
        <f t="shared" si="38"/>
        <v>0</v>
      </c>
      <c r="AI406" s="359"/>
      <c r="AJ406" s="381">
        <f t="shared" si="39"/>
        <v>0</v>
      </c>
      <c r="AK406" s="365"/>
      <c r="AL406" s="372">
        <f t="shared" si="40"/>
        <v>0</v>
      </c>
      <c r="AM406" s="382"/>
      <c r="AN406" s="383"/>
      <c r="AO406" s="382"/>
      <c r="AP406" s="383"/>
      <c r="AQ406" s="382"/>
      <c r="AR406" s="383"/>
      <c r="AS406" s="382"/>
      <c r="AT406" s="384"/>
      <c r="AU406" s="385">
        <f t="shared" si="41"/>
        <v>0</v>
      </c>
    </row>
    <row r="407" spans="2:47" ht="22.5" customHeight="1">
      <c r="B407" s="359">
        <v>197</v>
      </c>
      <c r="C407" s="360" t="s">
        <v>318</v>
      </c>
      <c r="D407" s="361" t="s">
        <v>123</v>
      </c>
      <c r="E407" s="362"/>
      <c r="F407" s="363"/>
      <c r="G407" s="340" t="s">
        <v>124</v>
      </c>
      <c r="H407" s="341">
        <v>1</v>
      </c>
      <c r="I407" s="364" t="s">
        <v>73</v>
      </c>
      <c r="J407" s="364">
        <v>0</v>
      </c>
      <c r="K407" s="364">
        <v>0</v>
      </c>
      <c r="L407" s="364">
        <v>0</v>
      </c>
      <c r="M407" s="364">
        <v>0</v>
      </c>
      <c r="N407" s="364">
        <v>0</v>
      </c>
      <c r="O407" s="365" t="s">
        <v>51</v>
      </c>
      <c r="P407" s="365">
        <v>1</v>
      </c>
      <c r="Q407" s="366">
        <v>1</v>
      </c>
      <c r="R407" s="367"/>
      <c r="S407" s="367"/>
      <c r="T407" s="368">
        <v>1</v>
      </c>
      <c r="U407" s="369" t="s">
        <v>98</v>
      </c>
      <c r="V407" s="370"/>
      <c r="W407" s="371" t="s">
        <v>98</v>
      </c>
      <c r="X407" s="372" t="s">
        <v>98</v>
      </c>
      <c r="Y407" s="373" t="s">
        <v>125</v>
      </c>
      <c r="Z407" s="374"/>
      <c r="AA407" s="375"/>
      <c r="AB407" s="364"/>
      <c r="AC407" s="135"/>
      <c r="AD407" s="376"/>
      <c r="AE407" s="377"/>
      <c r="AF407" s="378"/>
      <c r="AG407" s="379"/>
      <c r="AH407" s="380"/>
      <c r="AI407" s="359"/>
      <c r="AJ407" s="381"/>
      <c r="AK407" s="365"/>
      <c r="AL407" s="372"/>
      <c r="AM407" s="382"/>
      <c r="AN407" s="383"/>
      <c r="AO407" s="382"/>
      <c r="AP407" s="383"/>
      <c r="AQ407" s="382"/>
      <c r="AR407" s="383"/>
      <c r="AS407" s="382"/>
      <c r="AT407" s="384"/>
      <c r="AU407" s="385"/>
    </row>
    <row r="408" spans="2:47" ht="22.5" customHeight="1">
      <c r="B408" s="359">
        <v>198</v>
      </c>
      <c r="C408" s="360" t="s">
        <v>319</v>
      </c>
      <c r="D408" s="361"/>
      <c r="E408" s="362"/>
      <c r="F408" s="363"/>
      <c r="G408" s="340" t="s">
        <v>119</v>
      </c>
      <c r="H408" s="341">
        <v>1</v>
      </c>
      <c r="I408" s="364" t="s">
        <v>120</v>
      </c>
      <c r="J408" s="364">
        <v>0</v>
      </c>
      <c r="K408" s="364">
        <v>0</v>
      </c>
      <c r="L408" s="364" t="s">
        <v>121</v>
      </c>
      <c r="M408" s="364">
        <v>0</v>
      </c>
      <c r="N408" s="364">
        <v>0</v>
      </c>
      <c r="O408" s="365">
        <v>120</v>
      </c>
      <c r="P408" s="365">
        <v>1</v>
      </c>
      <c r="Q408" s="366">
        <v>1</v>
      </c>
      <c r="R408" s="367"/>
      <c r="S408" s="367"/>
      <c r="T408" s="368">
        <v>1</v>
      </c>
      <c r="U408" s="369">
        <v>1</v>
      </c>
      <c r="V408" s="370">
        <v>49.5</v>
      </c>
      <c r="W408" s="371">
        <v>1010.04</v>
      </c>
      <c r="X408" s="372">
        <v>127144.79999999999</v>
      </c>
      <c r="Y408" s="373" t="s">
        <v>122</v>
      </c>
      <c r="Z408" s="374"/>
      <c r="AA408" s="375"/>
      <c r="AB408" s="364"/>
      <c r="AC408" s="135"/>
      <c r="AD408" s="376"/>
      <c r="AE408" s="377"/>
      <c r="AF408" s="378">
        <f t="shared" si="36"/>
        <v>49.5</v>
      </c>
      <c r="AG408" s="379">
        <f t="shared" si="37"/>
        <v>0</v>
      </c>
      <c r="AH408" s="380">
        <f t="shared" si="38"/>
        <v>0</v>
      </c>
      <c r="AI408" s="359"/>
      <c r="AJ408" s="381">
        <f t="shared" si="39"/>
        <v>0</v>
      </c>
      <c r="AK408" s="365"/>
      <c r="AL408" s="372">
        <f t="shared" si="40"/>
        <v>0</v>
      </c>
      <c r="AM408" s="382"/>
      <c r="AN408" s="383"/>
      <c r="AO408" s="382"/>
      <c r="AP408" s="383"/>
      <c r="AQ408" s="382"/>
      <c r="AR408" s="383"/>
      <c r="AS408" s="382"/>
      <c r="AT408" s="384"/>
      <c r="AU408" s="385">
        <f t="shared" si="41"/>
        <v>0</v>
      </c>
    </row>
    <row r="409" spans="2:47" ht="22.5" customHeight="1">
      <c r="B409" s="359">
        <v>199</v>
      </c>
      <c r="C409" s="360" t="s">
        <v>320</v>
      </c>
      <c r="D409" s="361"/>
      <c r="E409" s="362"/>
      <c r="F409" s="363"/>
      <c r="G409" s="340" t="s">
        <v>119</v>
      </c>
      <c r="H409" s="341">
        <v>1</v>
      </c>
      <c r="I409" s="364" t="s">
        <v>148</v>
      </c>
      <c r="J409" s="364">
        <v>0</v>
      </c>
      <c r="K409" s="364">
        <v>0</v>
      </c>
      <c r="L409" s="364" t="s">
        <v>121</v>
      </c>
      <c r="M409" s="364">
        <v>0</v>
      </c>
      <c r="N409" s="364">
        <v>0</v>
      </c>
      <c r="O409" s="365">
        <v>330</v>
      </c>
      <c r="P409" s="365">
        <v>1</v>
      </c>
      <c r="Q409" s="366">
        <v>1</v>
      </c>
      <c r="R409" s="367"/>
      <c r="S409" s="367"/>
      <c r="T409" s="368">
        <v>1</v>
      </c>
      <c r="U409" s="369">
        <v>1</v>
      </c>
      <c r="V409" s="370">
        <v>49.5</v>
      </c>
      <c r="W409" s="371">
        <v>2020.08</v>
      </c>
      <c r="X409" s="372">
        <v>248349.59999999998</v>
      </c>
      <c r="Y409" s="373" t="s">
        <v>122</v>
      </c>
      <c r="Z409" s="374"/>
      <c r="AA409" s="375"/>
      <c r="AB409" s="364"/>
      <c r="AC409" s="135"/>
      <c r="AD409" s="376"/>
      <c r="AE409" s="377"/>
      <c r="AF409" s="378">
        <f t="shared" si="36"/>
        <v>49.5</v>
      </c>
      <c r="AG409" s="379">
        <f t="shared" si="37"/>
        <v>0</v>
      </c>
      <c r="AH409" s="380">
        <f t="shared" si="38"/>
        <v>0</v>
      </c>
      <c r="AI409" s="359"/>
      <c r="AJ409" s="381">
        <f t="shared" si="39"/>
        <v>0</v>
      </c>
      <c r="AK409" s="365"/>
      <c r="AL409" s="372">
        <f t="shared" si="40"/>
        <v>0</v>
      </c>
      <c r="AM409" s="382"/>
      <c r="AN409" s="383"/>
      <c r="AO409" s="382"/>
      <c r="AP409" s="383"/>
      <c r="AQ409" s="382"/>
      <c r="AR409" s="383"/>
      <c r="AS409" s="382"/>
      <c r="AT409" s="384"/>
      <c r="AU409" s="385">
        <f t="shared" si="41"/>
        <v>0</v>
      </c>
    </row>
    <row r="410" spans="2:47" ht="22.5" customHeight="1">
      <c r="B410" s="359">
        <v>200</v>
      </c>
      <c r="C410" s="360" t="s">
        <v>321</v>
      </c>
      <c r="D410" s="361"/>
      <c r="E410" s="362"/>
      <c r="F410" s="363"/>
      <c r="G410" s="340" t="s">
        <v>119</v>
      </c>
      <c r="H410" s="341">
        <v>1</v>
      </c>
      <c r="I410" s="364" t="s">
        <v>133</v>
      </c>
      <c r="J410" s="364">
        <v>0</v>
      </c>
      <c r="K410" s="364">
        <v>0</v>
      </c>
      <c r="L410" s="364" t="s">
        <v>131</v>
      </c>
      <c r="M410" s="364">
        <v>0</v>
      </c>
      <c r="N410" s="364">
        <v>0</v>
      </c>
      <c r="O410" s="365">
        <v>275</v>
      </c>
      <c r="P410" s="365">
        <v>1</v>
      </c>
      <c r="Q410" s="366">
        <v>1</v>
      </c>
      <c r="R410" s="367"/>
      <c r="S410" s="367"/>
      <c r="T410" s="368">
        <v>1</v>
      </c>
      <c r="U410" s="369">
        <v>1</v>
      </c>
      <c r="V410" s="370">
        <v>49.5</v>
      </c>
      <c r="W410" s="371">
        <v>1515.06</v>
      </c>
      <c r="X410" s="372">
        <v>187747.19999999998</v>
      </c>
      <c r="Y410" s="387" t="s">
        <v>122</v>
      </c>
      <c r="Z410" s="374"/>
      <c r="AA410" s="375"/>
      <c r="AB410" s="364"/>
      <c r="AC410" s="135"/>
      <c r="AD410" s="376"/>
      <c r="AE410" s="377"/>
      <c r="AF410" s="378">
        <f t="shared" si="36"/>
        <v>49.5</v>
      </c>
      <c r="AG410" s="379">
        <f t="shared" si="37"/>
        <v>0</v>
      </c>
      <c r="AH410" s="380">
        <f t="shared" si="38"/>
        <v>0</v>
      </c>
      <c r="AI410" s="359"/>
      <c r="AJ410" s="381">
        <f t="shared" si="39"/>
        <v>0</v>
      </c>
      <c r="AK410" s="365"/>
      <c r="AL410" s="372">
        <f t="shared" si="40"/>
        <v>0</v>
      </c>
      <c r="AM410" s="382"/>
      <c r="AN410" s="383"/>
      <c r="AO410" s="382"/>
      <c r="AP410" s="383"/>
      <c r="AQ410" s="382"/>
      <c r="AR410" s="383"/>
      <c r="AS410" s="382"/>
      <c r="AT410" s="384"/>
      <c r="AU410" s="385">
        <f t="shared" si="41"/>
        <v>0</v>
      </c>
    </row>
    <row r="411" spans="2:47" ht="22.5" customHeight="1">
      <c r="B411" s="359">
        <v>200</v>
      </c>
      <c r="C411" s="360" t="s">
        <v>321</v>
      </c>
      <c r="D411" s="361"/>
      <c r="E411" s="362"/>
      <c r="F411" s="363"/>
      <c r="G411" s="340" t="s">
        <v>119</v>
      </c>
      <c r="H411" s="341">
        <v>1</v>
      </c>
      <c r="I411" s="364" t="s">
        <v>133</v>
      </c>
      <c r="J411" s="364">
        <v>0</v>
      </c>
      <c r="K411" s="364">
        <v>0</v>
      </c>
      <c r="L411" s="364" t="s">
        <v>131</v>
      </c>
      <c r="M411" s="364">
        <v>0</v>
      </c>
      <c r="N411" s="364">
        <v>0</v>
      </c>
      <c r="O411" s="365">
        <v>275</v>
      </c>
      <c r="P411" s="365">
        <v>1</v>
      </c>
      <c r="Q411" s="366">
        <v>1</v>
      </c>
      <c r="R411" s="367"/>
      <c r="S411" s="367"/>
      <c r="T411" s="368">
        <v>1</v>
      </c>
      <c r="U411" s="369">
        <v>1</v>
      </c>
      <c r="V411" s="370">
        <v>49.5</v>
      </c>
      <c r="W411" s="371">
        <v>1515.06</v>
      </c>
      <c r="X411" s="372">
        <v>187747.19999999998</v>
      </c>
      <c r="Y411" s="373" t="s">
        <v>122</v>
      </c>
      <c r="Z411" s="374"/>
      <c r="AA411" s="375"/>
      <c r="AB411" s="364"/>
      <c r="AC411" s="135"/>
      <c r="AD411" s="376"/>
      <c r="AE411" s="377"/>
      <c r="AF411" s="378">
        <f t="shared" si="36"/>
        <v>49.5</v>
      </c>
      <c r="AG411" s="379">
        <f t="shared" si="37"/>
        <v>0</v>
      </c>
      <c r="AH411" s="380">
        <f t="shared" si="38"/>
        <v>0</v>
      </c>
      <c r="AI411" s="359"/>
      <c r="AJ411" s="381">
        <f t="shared" si="39"/>
        <v>0</v>
      </c>
      <c r="AK411" s="365"/>
      <c r="AL411" s="372">
        <f t="shared" si="40"/>
        <v>0</v>
      </c>
      <c r="AM411" s="382"/>
      <c r="AN411" s="383"/>
      <c r="AO411" s="382"/>
      <c r="AP411" s="383"/>
      <c r="AQ411" s="382"/>
      <c r="AR411" s="383"/>
      <c r="AS411" s="382"/>
      <c r="AT411" s="384"/>
      <c r="AU411" s="385">
        <f t="shared" si="41"/>
        <v>0</v>
      </c>
    </row>
    <row r="412" spans="2:47" ht="22.5" customHeight="1">
      <c r="B412" s="359">
        <v>201</v>
      </c>
      <c r="C412" s="360" t="s">
        <v>322</v>
      </c>
      <c r="D412" s="361"/>
      <c r="E412" s="362"/>
      <c r="F412" s="363"/>
      <c r="G412" s="340" t="s">
        <v>119</v>
      </c>
      <c r="H412" s="341">
        <v>1</v>
      </c>
      <c r="I412" s="364" t="s">
        <v>133</v>
      </c>
      <c r="J412" s="364">
        <v>0</v>
      </c>
      <c r="K412" s="364">
        <v>0</v>
      </c>
      <c r="L412" s="364" t="s">
        <v>121</v>
      </c>
      <c r="M412" s="364">
        <v>0</v>
      </c>
      <c r="N412" s="364">
        <v>0</v>
      </c>
      <c r="O412" s="365">
        <v>275</v>
      </c>
      <c r="P412" s="365">
        <v>1</v>
      </c>
      <c r="Q412" s="366">
        <v>1</v>
      </c>
      <c r="R412" s="367"/>
      <c r="S412" s="367"/>
      <c r="T412" s="368">
        <v>1</v>
      </c>
      <c r="U412" s="369">
        <v>1</v>
      </c>
      <c r="V412" s="370">
        <v>49.5</v>
      </c>
      <c r="W412" s="371">
        <v>1515.06</v>
      </c>
      <c r="X412" s="372">
        <v>187747.19999999998</v>
      </c>
      <c r="Y412" s="373" t="s">
        <v>122</v>
      </c>
      <c r="Z412" s="374"/>
      <c r="AA412" s="375"/>
      <c r="AB412" s="364"/>
      <c r="AC412" s="135"/>
      <c r="AD412" s="376"/>
      <c r="AE412" s="377"/>
      <c r="AF412" s="378">
        <f t="shared" si="36"/>
        <v>49.5</v>
      </c>
      <c r="AG412" s="379">
        <f t="shared" si="37"/>
        <v>0</v>
      </c>
      <c r="AH412" s="380">
        <f t="shared" si="38"/>
        <v>0</v>
      </c>
      <c r="AI412" s="359"/>
      <c r="AJ412" s="381">
        <f t="shared" si="39"/>
        <v>0</v>
      </c>
      <c r="AK412" s="365"/>
      <c r="AL412" s="372">
        <f t="shared" si="40"/>
        <v>0</v>
      </c>
      <c r="AM412" s="382"/>
      <c r="AN412" s="383"/>
      <c r="AO412" s="382"/>
      <c r="AP412" s="383"/>
      <c r="AQ412" s="382"/>
      <c r="AR412" s="383"/>
      <c r="AS412" s="382"/>
      <c r="AT412" s="384"/>
      <c r="AU412" s="385">
        <f t="shared" si="41"/>
        <v>0</v>
      </c>
    </row>
    <row r="413" spans="2:47" ht="22.5" customHeight="1">
      <c r="B413" s="359">
        <v>202</v>
      </c>
      <c r="C413" s="360" t="s">
        <v>323</v>
      </c>
      <c r="D413" s="361"/>
      <c r="E413" s="362"/>
      <c r="F413" s="363"/>
      <c r="G413" s="340" t="s">
        <v>119</v>
      </c>
      <c r="H413" s="341">
        <v>1</v>
      </c>
      <c r="I413" s="364" t="s">
        <v>133</v>
      </c>
      <c r="J413" s="364">
        <v>0</v>
      </c>
      <c r="K413" s="364">
        <v>0</v>
      </c>
      <c r="L413" s="364" t="s">
        <v>128</v>
      </c>
      <c r="M413" s="364">
        <v>0</v>
      </c>
      <c r="N413" s="364">
        <v>0</v>
      </c>
      <c r="O413" s="365">
        <v>275</v>
      </c>
      <c r="P413" s="365">
        <v>1</v>
      </c>
      <c r="Q413" s="366">
        <v>1</v>
      </c>
      <c r="R413" s="367"/>
      <c r="S413" s="367"/>
      <c r="T413" s="368">
        <v>1</v>
      </c>
      <c r="U413" s="369">
        <v>1</v>
      </c>
      <c r="V413" s="370">
        <v>49.5</v>
      </c>
      <c r="W413" s="371">
        <v>1515.06</v>
      </c>
      <c r="X413" s="372">
        <v>187747.19999999998</v>
      </c>
      <c r="Y413" s="373" t="s">
        <v>122</v>
      </c>
      <c r="Z413" s="374"/>
      <c r="AA413" s="375"/>
      <c r="AB413" s="364"/>
      <c r="AC413" s="135"/>
      <c r="AD413" s="376"/>
      <c r="AE413" s="377"/>
      <c r="AF413" s="378">
        <f t="shared" si="36"/>
        <v>49.5</v>
      </c>
      <c r="AG413" s="379">
        <f t="shared" si="37"/>
        <v>0</v>
      </c>
      <c r="AH413" s="380">
        <f t="shared" si="38"/>
        <v>0</v>
      </c>
      <c r="AI413" s="359"/>
      <c r="AJ413" s="381">
        <f t="shared" si="39"/>
        <v>0</v>
      </c>
      <c r="AK413" s="365"/>
      <c r="AL413" s="372">
        <f t="shared" si="40"/>
        <v>0</v>
      </c>
      <c r="AM413" s="382"/>
      <c r="AN413" s="383"/>
      <c r="AO413" s="382"/>
      <c r="AP413" s="383"/>
      <c r="AQ413" s="382"/>
      <c r="AR413" s="383"/>
      <c r="AS413" s="382"/>
      <c r="AT413" s="384"/>
      <c r="AU413" s="385">
        <f t="shared" si="41"/>
        <v>0</v>
      </c>
    </row>
    <row r="414" spans="2:47" ht="22.5" customHeight="1">
      <c r="B414" s="359">
        <v>202</v>
      </c>
      <c r="C414" s="360" t="s">
        <v>323</v>
      </c>
      <c r="D414" s="361"/>
      <c r="E414" s="362"/>
      <c r="F414" s="363"/>
      <c r="G414" s="340" t="s">
        <v>119</v>
      </c>
      <c r="H414" s="341">
        <v>1</v>
      </c>
      <c r="I414" s="364" t="s">
        <v>133</v>
      </c>
      <c r="J414" s="364">
        <v>0</v>
      </c>
      <c r="K414" s="364">
        <v>0</v>
      </c>
      <c r="L414" s="364" t="s">
        <v>128</v>
      </c>
      <c r="M414" s="364">
        <v>0</v>
      </c>
      <c r="N414" s="364">
        <v>0</v>
      </c>
      <c r="O414" s="365">
        <v>275</v>
      </c>
      <c r="P414" s="365">
        <v>1</v>
      </c>
      <c r="Q414" s="366">
        <v>1</v>
      </c>
      <c r="R414" s="367"/>
      <c r="S414" s="367"/>
      <c r="T414" s="368">
        <v>1</v>
      </c>
      <c r="U414" s="369">
        <v>1</v>
      </c>
      <c r="V414" s="370">
        <v>49.5</v>
      </c>
      <c r="W414" s="371">
        <v>1515.06</v>
      </c>
      <c r="X414" s="372">
        <v>187747.19999999998</v>
      </c>
      <c r="Y414" s="373" t="s">
        <v>122</v>
      </c>
      <c r="Z414" s="374"/>
      <c r="AA414" s="375"/>
      <c r="AB414" s="364"/>
      <c r="AC414" s="135"/>
      <c r="AD414" s="376"/>
      <c r="AE414" s="377"/>
      <c r="AF414" s="378">
        <f t="shared" si="36"/>
        <v>49.5</v>
      </c>
      <c r="AG414" s="379">
        <f t="shared" si="37"/>
        <v>0</v>
      </c>
      <c r="AH414" s="380">
        <f t="shared" si="38"/>
        <v>0</v>
      </c>
      <c r="AI414" s="359"/>
      <c r="AJ414" s="381">
        <f t="shared" si="39"/>
        <v>0</v>
      </c>
      <c r="AK414" s="365"/>
      <c r="AL414" s="372">
        <f t="shared" si="40"/>
        <v>0</v>
      </c>
      <c r="AM414" s="382"/>
      <c r="AN414" s="383"/>
      <c r="AO414" s="382"/>
      <c r="AP414" s="383"/>
      <c r="AQ414" s="382"/>
      <c r="AR414" s="383"/>
      <c r="AS414" s="382"/>
      <c r="AT414" s="384"/>
      <c r="AU414" s="385">
        <f t="shared" si="41"/>
        <v>0</v>
      </c>
    </row>
    <row r="415" spans="2:47" ht="22.5" customHeight="1">
      <c r="B415" s="359">
        <v>202</v>
      </c>
      <c r="C415" s="360" t="s">
        <v>323</v>
      </c>
      <c r="D415" s="361"/>
      <c r="E415" s="362"/>
      <c r="F415" s="363"/>
      <c r="G415" s="340" t="s">
        <v>119</v>
      </c>
      <c r="H415" s="341">
        <v>1</v>
      </c>
      <c r="I415" s="364" t="s">
        <v>133</v>
      </c>
      <c r="J415" s="364">
        <v>0</v>
      </c>
      <c r="K415" s="364">
        <v>0</v>
      </c>
      <c r="L415" s="364" t="s">
        <v>128</v>
      </c>
      <c r="M415" s="364">
        <v>0</v>
      </c>
      <c r="N415" s="364">
        <v>0</v>
      </c>
      <c r="O415" s="365">
        <v>275</v>
      </c>
      <c r="P415" s="365">
        <v>1</v>
      </c>
      <c r="Q415" s="366">
        <v>1</v>
      </c>
      <c r="R415" s="367"/>
      <c r="S415" s="367"/>
      <c r="T415" s="368">
        <v>1</v>
      </c>
      <c r="U415" s="369">
        <v>1</v>
      </c>
      <c r="V415" s="370">
        <v>49.5</v>
      </c>
      <c r="W415" s="371">
        <v>1515.06</v>
      </c>
      <c r="X415" s="372">
        <v>187747.19999999998</v>
      </c>
      <c r="Y415" s="373" t="s">
        <v>122</v>
      </c>
      <c r="Z415" s="374"/>
      <c r="AA415" s="375"/>
      <c r="AB415" s="364"/>
      <c r="AC415" s="135"/>
      <c r="AD415" s="376"/>
      <c r="AE415" s="377"/>
      <c r="AF415" s="378">
        <f t="shared" si="36"/>
        <v>49.5</v>
      </c>
      <c r="AG415" s="379">
        <f t="shared" si="37"/>
        <v>0</v>
      </c>
      <c r="AH415" s="380">
        <f t="shared" si="38"/>
        <v>0</v>
      </c>
      <c r="AI415" s="359"/>
      <c r="AJ415" s="381">
        <f t="shared" si="39"/>
        <v>0</v>
      </c>
      <c r="AK415" s="365"/>
      <c r="AL415" s="372">
        <f t="shared" si="40"/>
        <v>0</v>
      </c>
      <c r="AM415" s="382"/>
      <c r="AN415" s="383"/>
      <c r="AO415" s="382"/>
      <c r="AP415" s="383"/>
      <c r="AQ415" s="382"/>
      <c r="AR415" s="383"/>
      <c r="AS415" s="382"/>
      <c r="AT415" s="384"/>
      <c r="AU415" s="385">
        <f t="shared" si="41"/>
        <v>0</v>
      </c>
    </row>
    <row r="416" spans="2:47" ht="22.5" customHeight="1">
      <c r="B416" s="359">
        <v>202</v>
      </c>
      <c r="C416" s="360" t="s">
        <v>323</v>
      </c>
      <c r="D416" s="361"/>
      <c r="E416" s="362"/>
      <c r="F416" s="363"/>
      <c r="G416" s="340" t="s">
        <v>119</v>
      </c>
      <c r="H416" s="341">
        <v>1</v>
      </c>
      <c r="I416" s="364" t="s">
        <v>133</v>
      </c>
      <c r="J416" s="364">
        <v>0</v>
      </c>
      <c r="K416" s="364">
        <v>0</v>
      </c>
      <c r="L416" s="364" t="s">
        <v>128</v>
      </c>
      <c r="M416" s="364">
        <v>0</v>
      </c>
      <c r="N416" s="364">
        <v>0</v>
      </c>
      <c r="O416" s="365">
        <v>275</v>
      </c>
      <c r="P416" s="365">
        <v>1</v>
      </c>
      <c r="Q416" s="366">
        <v>1</v>
      </c>
      <c r="R416" s="367"/>
      <c r="S416" s="367"/>
      <c r="T416" s="368">
        <v>1</v>
      </c>
      <c r="U416" s="369">
        <v>1</v>
      </c>
      <c r="V416" s="370">
        <v>49.5</v>
      </c>
      <c r="W416" s="371">
        <v>1515.06</v>
      </c>
      <c r="X416" s="372">
        <v>187747.19999999998</v>
      </c>
      <c r="Y416" s="373" t="s">
        <v>122</v>
      </c>
      <c r="Z416" s="374"/>
      <c r="AA416" s="375"/>
      <c r="AB416" s="364"/>
      <c r="AC416" s="135"/>
      <c r="AD416" s="376"/>
      <c r="AE416" s="377"/>
      <c r="AF416" s="378">
        <f t="shared" si="36"/>
        <v>49.5</v>
      </c>
      <c r="AG416" s="379">
        <f t="shared" si="37"/>
        <v>0</v>
      </c>
      <c r="AH416" s="380">
        <f t="shared" si="38"/>
        <v>0</v>
      </c>
      <c r="AI416" s="359"/>
      <c r="AJ416" s="381">
        <f t="shared" si="39"/>
        <v>0</v>
      </c>
      <c r="AK416" s="365"/>
      <c r="AL416" s="372">
        <f t="shared" si="40"/>
        <v>0</v>
      </c>
      <c r="AM416" s="382"/>
      <c r="AN416" s="383"/>
      <c r="AO416" s="382"/>
      <c r="AP416" s="383"/>
      <c r="AQ416" s="382"/>
      <c r="AR416" s="383"/>
      <c r="AS416" s="382"/>
      <c r="AT416" s="384"/>
      <c r="AU416" s="385">
        <f t="shared" si="41"/>
        <v>0</v>
      </c>
    </row>
    <row r="417" spans="2:47" ht="22.5" customHeight="1">
      <c r="B417" s="359">
        <v>202</v>
      </c>
      <c r="C417" s="360" t="s">
        <v>323</v>
      </c>
      <c r="D417" s="361"/>
      <c r="E417" s="362"/>
      <c r="F417" s="363"/>
      <c r="G417" s="340" t="s">
        <v>119</v>
      </c>
      <c r="H417" s="341">
        <v>1</v>
      </c>
      <c r="I417" s="364" t="s">
        <v>133</v>
      </c>
      <c r="J417" s="364">
        <v>0</v>
      </c>
      <c r="K417" s="364">
        <v>0</v>
      </c>
      <c r="L417" s="364" t="s">
        <v>128</v>
      </c>
      <c r="M417" s="364">
        <v>0</v>
      </c>
      <c r="N417" s="364">
        <v>0</v>
      </c>
      <c r="O417" s="365">
        <v>275</v>
      </c>
      <c r="P417" s="365">
        <v>1</v>
      </c>
      <c r="Q417" s="366">
        <v>1</v>
      </c>
      <c r="R417" s="367"/>
      <c r="S417" s="367"/>
      <c r="T417" s="368">
        <v>1</v>
      </c>
      <c r="U417" s="369">
        <v>1</v>
      </c>
      <c r="V417" s="370">
        <v>49.5</v>
      </c>
      <c r="W417" s="371">
        <v>1515.06</v>
      </c>
      <c r="X417" s="372">
        <v>187747.19999999998</v>
      </c>
      <c r="Y417" s="373" t="s">
        <v>122</v>
      </c>
      <c r="Z417" s="374"/>
      <c r="AA417" s="375"/>
      <c r="AB417" s="364"/>
      <c r="AC417" s="135"/>
      <c r="AD417" s="376"/>
      <c r="AE417" s="377"/>
      <c r="AF417" s="378">
        <f t="shared" si="36"/>
        <v>49.5</v>
      </c>
      <c r="AG417" s="379">
        <f t="shared" si="37"/>
        <v>0</v>
      </c>
      <c r="AH417" s="380">
        <f t="shared" si="38"/>
        <v>0</v>
      </c>
      <c r="AI417" s="359"/>
      <c r="AJ417" s="381">
        <f t="shared" si="39"/>
        <v>0</v>
      </c>
      <c r="AK417" s="365"/>
      <c r="AL417" s="372">
        <f t="shared" si="40"/>
        <v>0</v>
      </c>
      <c r="AM417" s="382"/>
      <c r="AN417" s="383"/>
      <c r="AO417" s="382"/>
      <c r="AP417" s="383"/>
      <c r="AQ417" s="382"/>
      <c r="AR417" s="383"/>
      <c r="AS417" s="382"/>
      <c r="AT417" s="384"/>
      <c r="AU417" s="385">
        <f t="shared" si="41"/>
        <v>0</v>
      </c>
    </row>
    <row r="418" spans="2:47" ht="22.5" customHeight="1">
      <c r="B418" s="359">
        <v>204</v>
      </c>
      <c r="C418" s="360" t="s">
        <v>324</v>
      </c>
      <c r="D418" s="361"/>
      <c r="E418" s="362"/>
      <c r="F418" s="363"/>
      <c r="G418" s="340" t="s">
        <v>124</v>
      </c>
      <c r="H418" s="341">
        <v>1</v>
      </c>
      <c r="I418" s="364" t="s">
        <v>29</v>
      </c>
      <c r="J418" s="364">
        <v>0</v>
      </c>
      <c r="K418" s="364">
        <v>0</v>
      </c>
      <c r="L418" s="364">
        <v>0</v>
      </c>
      <c r="M418" s="364">
        <v>0</v>
      </c>
      <c r="N418" s="364">
        <v>0</v>
      </c>
      <c r="O418" s="365">
        <v>28</v>
      </c>
      <c r="P418" s="365">
        <v>1</v>
      </c>
      <c r="Q418" s="366">
        <v>1</v>
      </c>
      <c r="R418" s="367"/>
      <c r="S418" s="367"/>
      <c r="T418" s="368">
        <v>1</v>
      </c>
      <c r="U418" s="369">
        <v>1</v>
      </c>
      <c r="V418" s="370">
        <v>49.5</v>
      </c>
      <c r="W418" s="371">
        <v>228.4</v>
      </c>
      <c r="X418" s="372">
        <v>33348</v>
      </c>
      <c r="Y418" s="373" t="s">
        <v>122</v>
      </c>
      <c r="Z418" s="374"/>
      <c r="AA418" s="375"/>
      <c r="AB418" s="364"/>
      <c r="AC418" s="135"/>
      <c r="AD418" s="376"/>
      <c r="AE418" s="377"/>
      <c r="AF418" s="378">
        <f t="shared" si="36"/>
        <v>49.5</v>
      </c>
      <c r="AG418" s="379">
        <f t="shared" si="37"/>
        <v>0</v>
      </c>
      <c r="AH418" s="380">
        <f t="shared" si="38"/>
        <v>0</v>
      </c>
      <c r="AI418" s="359"/>
      <c r="AJ418" s="381">
        <f t="shared" si="39"/>
        <v>0</v>
      </c>
      <c r="AK418" s="365"/>
      <c r="AL418" s="372">
        <f t="shared" si="40"/>
        <v>0</v>
      </c>
      <c r="AM418" s="382"/>
      <c r="AN418" s="383"/>
      <c r="AO418" s="382"/>
      <c r="AP418" s="383"/>
      <c r="AQ418" s="382"/>
      <c r="AR418" s="383"/>
      <c r="AS418" s="382"/>
      <c r="AT418" s="384"/>
      <c r="AU418" s="385">
        <f t="shared" si="41"/>
        <v>0</v>
      </c>
    </row>
    <row r="419" spans="2:47" ht="22.5" customHeight="1">
      <c r="B419" s="359">
        <v>204</v>
      </c>
      <c r="C419" s="360" t="s">
        <v>324</v>
      </c>
      <c r="D419" s="361"/>
      <c r="E419" s="362"/>
      <c r="F419" s="363"/>
      <c r="G419" s="340" t="s">
        <v>119</v>
      </c>
      <c r="H419" s="341">
        <v>1</v>
      </c>
      <c r="I419" s="364" t="s">
        <v>133</v>
      </c>
      <c r="J419" s="364">
        <v>0</v>
      </c>
      <c r="K419" s="364">
        <v>0</v>
      </c>
      <c r="L419" s="364" t="s">
        <v>128</v>
      </c>
      <c r="M419" s="364">
        <v>0</v>
      </c>
      <c r="N419" s="364">
        <v>0</v>
      </c>
      <c r="O419" s="365">
        <v>275</v>
      </c>
      <c r="P419" s="365">
        <v>1</v>
      </c>
      <c r="Q419" s="366">
        <v>1</v>
      </c>
      <c r="R419" s="367"/>
      <c r="S419" s="367"/>
      <c r="T419" s="368">
        <v>1</v>
      </c>
      <c r="U419" s="369">
        <v>1</v>
      </c>
      <c r="V419" s="370">
        <v>49.5</v>
      </c>
      <c r="W419" s="371">
        <v>1515.06</v>
      </c>
      <c r="X419" s="372">
        <v>187747.19999999998</v>
      </c>
      <c r="Y419" s="373" t="s">
        <v>122</v>
      </c>
      <c r="Z419" s="374"/>
      <c r="AA419" s="375"/>
      <c r="AB419" s="364"/>
      <c r="AC419" s="135"/>
      <c r="AD419" s="376"/>
      <c r="AE419" s="377"/>
      <c r="AF419" s="378">
        <f t="shared" si="36"/>
        <v>49.5</v>
      </c>
      <c r="AG419" s="379">
        <f t="shared" si="37"/>
        <v>0</v>
      </c>
      <c r="AH419" s="380">
        <f t="shared" si="38"/>
        <v>0</v>
      </c>
      <c r="AI419" s="359"/>
      <c r="AJ419" s="381">
        <f t="shared" si="39"/>
        <v>0</v>
      </c>
      <c r="AK419" s="365"/>
      <c r="AL419" s="372">
        <f t="shared" si="40"/>
        <v>0</v>
      </c>
      <c r="AM419" s="382"/>
      <c r="AN419" s="383"/>
      <c r="AO419" s="382"/>
      <c r="AP419" s="383"/>
      <c r="AQ419" s="382"/>
      <c r="AR419" s="383"/>
      <c r="AS419" s="382"/>
      <c r="AT419" s="384"/>
      <c r="AU419" s="385">
        <f t="shared" si="41"/>
        <v>0</v>
      </c>
    </row>
    <row r="420" spans="2:47" ht="22.5" customHeight="1">
      <c r="B420" s="359">
        <v>204</v>
      </c>
      <c r="C420" s="360" t="s">
        <v>324</v>
      </c>
      <c r="D420" s="361"/>
      <c r="E420" s="362"/>
      <c r="F420" s="363"/>
      <c r="G420" s="340" t="s">
        <v>119</v>
      </c>
      <c r="H420" s="341">
        <v>1</v>
      </c>
      <c r="I420" s="364" t="s">
        <v>133</v>
      </c>
      <c r="J420" s="364">
        <v>0</v>
      </c>
      <c r="K420" s="364">
        <v>0</v>
      </c>
      <c r="L420" s="364" t="s">
        <v>128</v>
      </c>
      <c r="M420" s="364">
        <v>0</v>
      </c>
      <c r="N420" s="364">
        <v>0</v>
      </c>
      <c r="O420" s="365">
        <v>275</v>
      </c>
      <c r="P420" s="365">
        <v>1</v>
      </c>
      <c r="Q420" s="366">
        <v>1</v>
      </c>
      <c r="R420" s="367"/>
      <c r="S420" s="367"/>
      <c r="T420" s="368">
        <v>1</v>
      </c>
      <c r="U420" s="369">
        <v>1</v>
      </c>
      <c r="V420" s="370">
        <v>49.5</v>
      </c>
      <c r="W420" s="371">
        <v>1515.06</v>
      </c>
      <c r="X420" s="372">
        <v>187747.19999999998</v>
      </c>
      <c r="Y420" s="373" t="s">
        <v>122</v>
      </c>
      <c r="Z420" s="374"/>
      <c r="AA420" s="375"/>
      <c r="AB420" s="364"/>
      <c r="AC420" s="135"/>
      <c r="AD420" s="376"/>
      <c r="AE420" s="377"/>
      <c r="AF420" s="378">
        <f t="shared" si="36"/>
        <v>49.5</v>
      </c>
      <c r="AG420" s="379">
        <f t="shared" si="37"/>
        <v>0</v>
      </c>
      <c r="AH420" s="380">
        <f t="shared" si="38"/>
        <v>0</v>
      </c>
      <c r="AI420" s="359"/>
      <c r="AJ420" s="381">
        <f t="shared" si="39"/>
        <v>0</v>
      </c>
      <c r="AK420" s="365"/>
      <c r="AL420" s="372">
        <f t="shared" si="40"/>
        <v>0</v>
      </c>
      <c r="AM420" s="382"/>
      <c r="AN420" s="383"/>
      <c r="AO420" s="382"/>
      <c r="AP420" s="383"/>
      <c r="AQ420" s="382"/>
      <c r="AR420" s="383"/>
      <c r="AS420" s="382"/>
      <c r="AT420" s="384"/>
      <c r="AU420" s="385">
        <f t="shared" si="41"/>
        <v>0</v>
      </c>
    </row>
    <row r="421" spans="2:47" ht="22.5" customHeight="1">
      <c r="B421" s="359">
        <v>205</v>
      </c>
      <c r="C421" s="360" t="s">
        <v>325</v>
      </c>
      <c r="D421" s="361"/>
      <c r="E421" s="362"/>
      <c r="F421" s="363"/>
      <c r="G421" s="340" t="s">
        <v>119</v>
      </c>
      <c r="H421" s="341">
        <v>1</v>
      </c>
      <c r="I421" s="364" t="s">
        <v>133</v>
      </c>
      <c r="J421" s="364">
        <v>0</v>
      </c>
      <c r="K421" s="364">
        <v>0</v>
      </c>
      <c r="L421" s="364" t="s">
        <v>121</v>
      </c>
      <c r="M421" s="364">
        <v>0</v>
      </c>
      <c r="N421" s="364">
        <v>0</v>
      </c>
      <c r="O421" s="365">
        <v>275</v>
      </c>
      <c r="P421" s="365">
        <v>1</v>
      </c>
      <c r="Q421" s="366">
        <v>1</v>
      </c>
      <c r="R421" s="367"/>
      <c r="S421" s="367"/>
      <c r="T421" s="368">
        <v>1</v>
      </c>
      <c r="U421" s="369">
        <v>1</v>
      </c>
      <c r="V421" s="370">
        <v>49.5</v>
      </c>
      <c r="W421" s="371">
        <v>1515.06</v>
      </c>
      <c r="X421" s="372">
        <v>187747.19999999998</v>
      </c>
      <c r="Y421" s="373" t="s">
        <v>122</v>
      </c>
      <c r="Z421" s="374"/>
      <c r="AA421" s="375"/>
      <c r="AB421" s="364"/>
      <c r="AC421" s="135"/>
      <c r="AD421" s="376"/>
      <c r="AE421" s="377"/>
      <c r="AF421" s="378">
        <f t="shared" si="36"/>
        <v>49.5</v>
      </c>
      <c r="AG421" s="379">
        <f t="shared" si="37"/>
        <v>0</v>
      </c>
      <c r="AH421" s="380">
        <f t="shared" si="38"/>
        <v>0</v>
      </c>
      <c r="AI421" s="359"/>
      <c r="AJ421" s="381">
        <f t="shared" si="39"/>
        <v>0</v>
      </c>
      <c r="AK421" s="365"/>
      <c r="AL421" s="372">
        <f t="shared" si="40"/>
        <v>0</v>
      </c>
      <c r="AM421" s="382"/>
      <c r="AN421" s="383"/>
      <c r="AO421" s="382"/>
      <c r="AP421" s="383"/>
      <c r="AQ421" s="382"/>
      <c r="AR421" s="383"/>
      <c r="AS421" s="382"/>
      <c r="AT421" s="384"/>
      <c r="AU421" s="385">
        <f t="shared" si="41"/>
        <v>0</v>
      </c>
    </row>
    <row r="422" spans="2:47" ht="22.5" customHeight="1">
      <c r="B422" s="359">
        <v>206</v>
      </c>
      <c r="C422" s="360" t="s">
        <v>326</v>
      </c>
      <c r="D422" s="361"/>
      <c r="E422" s="362"/>
      <c r="F422" s="363"/>
      <c r="G422" s="340" t="s">
        <v>119</v>
      </c>
      <c r="H422" s="341">
        <v>1</v>
      </c>
      <c r="I422" s="364" t="s">
        <v>214</v>
      </c>
      <c r="J422" s="364">
        <v>0</v>
      </c>
      <c r="K422" s="364">
        <v>0</v>
      </c>
      <c r="L422" s="364" t="s">
        <v>121</v>
      </c>
      <c r="M422" s="364" t="s">
        <v>245</v>
      </c>
      <c r="N422" s="364">
        <v>0</v>
      </c>
      <c r="O422" s="365">
        <v>228</v>
      </c>
      <c r="P422" s="365">
        <v>1</v>
      </c>
      <c r="Q422" s="366">
        <v>1</v>
      </c>
      <c r="R422" s="367"/>
      <c r="S422" s="367"/>
      <c r="T422" s="368">
        <v>1</v>
      </c>
      <c r="U422" s="369">
        <v>1</v>
      </c>
      <c r="V422" s="370">
        <v>49.5</v>
      </c>
      <c r="W422" s="371">
        <v>1515.06</v>
      </c>
      <c r="X422" s="372">
        <v>187747.19999999998</v>
      </c>
      <c r="Y422" s="373" t="s">
        <v>122</v>
      </c>
      <c r="Z422" s="374"/>
      <c r="AA422" s="375"/>
      <c r="AB422" s="364"/>
      <c r="AC422" s="135"/>
      <c r="AD422" s="376"/>
      <c r="AE422" s="377"/>
      <c r="AF422" s="378">
        <f t="shared" si="36"/>
        <v>49.5</v>
      </c>
      <c r="AG422" s="379">
        <f t="shared" si="37"/>
        <v>0</v>
      </c>
      <c r="AH422" s="380">
        <f t="shared" si="38"/>
        <v>0</v>
      </c>
      <c r="AI422" s="359"/>
      <c r="AJ422" s="381">
        <f t="shared" si="39"/>
        <v>0</v>
      </c>
      <c r="AK422" s="365"/>
      <c r="AL422" s="372">
        <f t="shared" si="40"/>
        <v>0</v>
      </c>
      <c r="AM422" s="382"/>
      <c r="AN422" s="383"/>
      <c r="AO422" s="382"/>
      <c r="AP422" s="383"/>
      <c r="AQ422" s="382"/>
      <c r="AR422" s="383"/>
      <c r="AS422" s="382"/>
      <c r="AT422" s="384"/>
      <c r="AU422" s="385">
        <f t="shared" si="41"/>
        <v>0</v>
      </c>
    </row>
    <row r="423" spans="2:47" ht="22.5" customHeight="1">
      <c r="B423" s="359">
        <v>207</v>
      </c>
      <c r="C423" s="360" t="s">
        <v>327</v>
      </c>
      <c r="D423" s="361"/>
      <c r="E423" s="362"/>
      <c r="F423" s="363"/>
      <c r="G423" s="340" t="s">
        <v>119</v>
      </c>
      <c r="H423" s="341">
        <v>1</v>
      </c>
      <c r="I423" s="364" t="s">
        <v>133</v>
      </c>
      <c r="J423" s="364">
        <v>0</v>
      </c>
      <c r="K423" s="364">
        <v>0</v>
      </c>
      <c r="L423" s="364" t="s">
        <v>128</v>
      </c>
      <c r="M423" s="364">
        <v>0</v>
      </c>
      <c r="N423" s="364">
        <v>0</v>
      </c>
      <c r="O423" s="365">
        <v>275</v>
      </c>
      <c r="P423" s="365">
        <v>1</v>
      </c>
      <c r="Q423" s="366">
        <v>1</v>
      </c>
      <c r="R423" s="367"/>
      <c r="S423" s="367"/>
      <c r="T423" s="368">
        <v>1</v>
      </c>
      <c r="U423" s="369">
        <v>1</v>
      </c>
      <c r="V423" s="370">
        <v>49.5</v>
      </c>
      <c r="W423" s="371">
        <v>1515.06</v>
      </c>
      <c r="X423" s="372">
        <v>187747.19999999998</v>
      </c>
      <c r="Y423" s="373" t="s">
        <v>122</v>
      </c>
      <c r="Z423" s="374"/>
      <c r="AA423" s="375"/>
      <c r="AB423" s="364"/>
      <c r="AC423" s="135"/>
      <c r="AD423" s="376"/>
      <c r="AE423" s="377"/>
      <c r="AF423" s="378">
        <f t="shared" si="36"/>
        <v>49.5</v>
      </c>
      <c r="AG423" s="379">
        <f t="shared" si="37"/>
        <v>0</v>
      </c>
      <c r="AH423" s="380">
        <f t="shared" si="38"/>
        <v>0</v>
      </c>
      <c r="AI423" s="359"/>
      <c r="AJ423" s="381">
        <f t="shared" si="39"/>
        <v>0</v>
      </c>
      <c r="AK423" s="365"/>
      <c r="AL423" s="372">
        <f t="shared" si="40"/>
        <v>0</v>
      </c>
      <c r="AM423" s="382"/>
      <c r="AN423" s="383"/>
      <c r="AO423" s="382"/>
      <c r="AP423" s="383"/>
      <c r="AQ423" s="382"/>
      <c r="AR423" s="383"/>
      <c r="AS423" s="382"/>
      <c r="AT423" s="384"/>
      <c r="AU423" s="385">
        <f t="shared" si="41"/>
        <v>0</v>
      </c>
    </row>
    <row r="424" spans="2:47" ht="22.5" customHeight="1">
      <c r="B424" s="359">
        <v>207</v>
      </c>
      <c r="C424" s="360" t="s">
        <v>327</v>
      </c>
      <c r="D424" s="361"/>
      <c r="E424" s="362"/>
      <c r="F424" s="363"/>
      <c r="G424" s="340" t="s">
        <v>119</v>
      </c>
      <c r="H424" s="341">
        <v>1</v>
      </c>
      <c r="I424" s="364" t="s">
        <v>133</v>
      </c>
      <c r="J424" s="364">
        <v>0</v>
      </c>
      <c r="K424" s="364">
        <v>0</v>
      </c>
      <c r="L424" s="364" t="s">
        <v>128</v>
      </c>
      <c r="M424" s="364">
        <v>0</v>
      </c>
      <c r="N424" s="364">
        <v>0</v>
      </c>
      <c r="O424" s="365">
        <v>275</v>
      </c>
      <c r="P424" s="365">
        <v>1</v>
      </c>
      <c r="Q424" s="366">
        <v>1</v>
      </c>
      <c r="R424" s="367"/>
      <c r="S424" s="367"/>
      <c r="T424" s="368">
        <v>1</v>
      </c>
      <c r="U424" s="369">
        <v>1</v>
      </c>
      <c r="V424" s="370">
        <v>49.5</v>
      </c>
      <c r="W424" s="371">
        <v>1515.06</v>
      </c>
      <c r="X424" s="372">
        <v>187747.19999999998</v>
      </c>
      <c r="Y424" s="387" t="s">
        <v>122</v>
      </c>
      <c r="Z424" s="374"/>
      <c r="AA424" s="375"/>
      <c r="AB424" s="364"/>
      <c r="AC424" s="135"/>
      <c r="AD424" s="376"/>
      <c r="AE424" s="377"/>
      <c r="AF424" s="378">
        <f t="shared" si="36"/>
        <v>49.5</v>
      </c>
      <c r="AG424" s="379">
        <f t="shared" si="37"/>
        <v>0</v>
      </c>
      <c r="AH424" s="380">
        <f t="shared" si="38"/>
        <v>0</v>
      </c>
      <c r="AI424" s="359"/>
      <c r="AJ424" s="381">
        <f t="shared" si="39"/>
        <v>0</v>
      </c>
      <c r="AK424" s="365"/>
      <c r="AL424" s="372">
        <f t="shared" si="40"/>
        <v>0</v>
      </c>
      <c r="AM424" s="382"/>
      <c r="AN424" s="383"/>
      <c r="AO424" s="382"/>
      <c r="AP424" s="383"/>
      <c r="AQ424" s="382"/>
      <c r="AR424" s="383"/>
      <c r="AS424" s="382"/>
      <c r="AT424" s="384"/>
      <c r="AU424" s="385">
        <f t="shared" si="41"/>
        <v>0</v>
      </c>
    </row>
    <row r="425" spans="2:47" ht="22.5" customHeight="1">
      <c r="B425" s="359">
        <v>208</v>
      </c>
      <c r="C425" s="360" t="s">
        <v>328</v>
      </c>
      <c r="D425" s="361"/>
      <c r="E425" s="362"/>
      <c r="F425" s="363"/>
      <c r="G425" s="340" t="s">
        <v>119</v>
      </c>
      <c r="H425" s="341">
        <v>1</v>
      </c>
      <c r="I425" s="364" t="s">
        <v>148</v>
      </c>
      <c r="J425" s="364">
        <v>0</v>
      </c>
      <c r="K425" s="364">
        <v>0</v>
      </c>
      <c r="L425" s="364" t="s">
        <v>168</v>
      </c>
      <c r="M425" s="364" t="s">
        <v>329</v>
      </c>
      <c r="N425" s="364">
        <v>0</v>
      </c>
      <c r="O425" s="365">
        <v>330</v>
      </c>
      <c r="P425" s="365">
        <v>1</v>
      </c>
      <c r="Q425" s="366">
        <v>1</v>
      </c>
      <c r="R425" s="367"/>
      <c r="S425" s="367"/>
      <c r="T425" s="368">
        <v>1</v>
      </c>
      <c r="U425" s="369">
        <v>1</v>
      </c>
      <c r="V425" s="370">
        <v>49.5</v>
      </c>
      <c r="W425" s="371">
        <v>2020.08</v>
      </c>
      <c r="X425" s="372">
        <v>248349.59999999998</v>
      </c>
      <c r="Y425" s="373" t="s">
        <v>122</v>
      </c>
      <c r="Z425" s="374"/>
      <c r="AA425" s="375"/>
      <c r="AB425" s="364"/>
      <c r="AC425" s="135"/>
      <c r="AD425" s="376"/>
      <c r="AE425" s="377"/>
      <c r="AF425" s="378">
        <f t="shared" si="36"/>
        <v>49.5</v>
      </c>
      <c r="AG425" s="379">
        <f t="shared" si="37"/>
        <v>0</v>
      </c>
      <c r="AH425" s="380">
        <f t="shared" si="38"/>
        <v>0</v>
      </c>
      <c r="AI425" s="359"/>
      <c r="AJ425" s="381">
        <f t="shared" si="39"/>
        <v>0</v>
      </c>
      <c r="AK425" s="365"/>
      <c r="AL425" s="372">
        <f t="shared" si="40"/>
        <v>0</v>
      </c>
      <c r="AM425" s="382"/>
      <c r="AN425" s="383"/>
      <c r="AO425" s="382"/>
      <c r="AP425" s="383"/>
      <c r="AQ425" s="382"/>
      <c r="AR425" s="383"/>
      <c r="AS425" s="382"/>
      <c r="AT425" s="384"/>
      <c r="AU425" s="385">
        <f t="shared" si="41"/>
        <v>0</v>
      </c>
    </row>
    <row r="426" spans="2:47" ht="22.5" customHeight="1">
      <c r="B426" s="359">
        <v>208</v>
      </c>
      <c r="C426" s="360" t="s">
        <v>328</v>
      </c>
      <c r="D426" s="361"/>
      <c r="E426" s="362"/>
      <c r="F426" s="363"/>
      <c r="G426" s="340" t="s">
        <v>119</v>
      </c>
      <c r="H426" s="341">
        <v>1</v>
      </c>
      <c r="I426" s="364" t="s">
        <v>148</v>
      </c>
      <c r="J426" s="364">
        <v>0</v>
      </c>
      <c r="K426" s="364">
        <v>0</v>
      </c>
      <c r="L426" s="364" t="s">
        <v>168</v>
      </c>
      <c r="M426" s="364" t="s">
        <v>329</v>
      </c>
      <c r="N426" s="364">
        <v>0</v>
      </c>
      <c r="O426" s="365">
        <v>330</v>
      </c>
      <c r="P426" s="365">
        <v>1</v>
      </c>
      <c r="Q426" s="366">
        <v>1</v>
      </c>
      <c r="R426" s="367"/>
      <c r="S426" s="367"/>
      <c r="T426" s="368">
        <v>1</v>
      </c>
      <c r="U426" s="369">
        <v>1</v>
      </c>
      <c r="V426" s="370">
        <v>49.5</v>
      </c>
      <c r="W426" s="371">
        <v>2020.08</v>
      </c>
      <c r="X426" s="372">
        <v>248349.59999999998</v>
      </c>
      <c r="Y426" s="373" t="s">
        <v>122</v>
      </c>
      <c r="Z426" s="374"/>
      <c r="AA426" s="375"/>
      <c r="AB426" s="364"/>
      <c r="AC426" s="135"/>
      <c r="AD426" s="376"/>
      <c r="AE426" s="377"/>
      <c r="AF426" s="378">
        <f t="shared" si="36"/>
        <v>49.5</v>
      </c>
      <c r="AG426" s="379">
        <f t="shared" si="37"/>
        <v>0</v>
      </c>
      <c r="AH426" s="380">
        <f t="shared" si="38"/>
        <v>0</v>
      </c>
      <c r="AI426" s="359"/>
      <c r="AJ426" s="381">
        <f t="shared" si="39"/>
        <v>0</v>
      </c>
      <c r="AK426" s="365"/>
      <c r="AL426" s="372">
        <f t="shared" si="40"/>
        <v>0</v>
      </c>
      <c r="AM426" s="382"/>
      <c r="AN426" s="383"/>
      <c r="AO426" s="382"/>
      <c r="AP426" s="383"/>
      <c r="AQ426" s="382"/>
      <c r="AR426" s="383"/>
      <c r="AS426" s="382"/>
      <c r="AT426" s="384"/>
      <c r="AU426" s="385">
        <f t="shared" si="41"/>
        <v>0</v>
      </c>
    </row>
    <row r="427" spans="2:47" ht="22.5" customHeight="1">
      <c r="B427" s="359">
        <v>209</v>
      </c>
      <c r="C427" s="360" t="s">
        <v>330</v>
      </c>
      <c r="D427" s="361"/>
      <c r="E427" s="362"/>
      <c r="F427" s="363"/>
      <c r="G427" s="340" t="s">
        <v>119</v>
      </c>
      <c r="H427" s="341">
        <v>1</v>
      </c>
      <c r="I427" s="364" t="s">
        <v>133</v>
      </c>
      <c r="J427" s="364">
        <v>0</v>
      </c>
      <c r="K427" s="364">
        <v>0</v>
      </c>
      <c r="L427" s="364" t="s">
        <v>147</v>
      </c>
      <c r="M427" s="364">
        <v>0</v>
      </c>
      <c r="N427" s="364">
        <v>0</v>
      </c>
      <c r="O427" s="365">
        <v>275</v>
      </c>
      <c r="P427" s="365">
        <v>1</v>
      </c>
      <c r="Q427" s="366">
        <v>1</v>
      </c>
      <c r="R427" s="367"/>
      <c r="S427" s="367"/>
      <c r="T427" s="368">
        <v>1</v>
      </c>
      <c r="U427" s="369">
        <v>1</v>
      </c>
      <c r="V427" s="370">
        <v>49.5</v>
      </c>
      <c r="W427" s="371">
        <v>1515.06</v>
      </c>
      <c r="X427" s="372">
        <v>187747.19999999998</v>
      </c>
      <c r="Y427" s="373" t="s">
        <v>122</v>
      </c>
      <c r="Z427" s="374"/>
      <c r="AA427" s="375"/>
      <c r="AB427" s="364"/>
      <c r="AC427" s="135"/>
      <c r="AD427" s="376"/>
      <c r="AE427" s="377"/>
      <c r="AF427" s="378">
        <f t="shared" si="36"/>
        <v>49.5</v>
      </c>
      <c r="AG427" s="379">
        <f t="shared" si="37"/>
        <v>0</v>
      </c>
      <c r="AH427" s="380">
        <f t="shared" si="38"/>
        <v>0</v>
      </c>
      <c r="AI427" s="359"/>
      <c r="AJ427" s="381">
        <f t="shared" si="39"/>
        <v>0</v>
      </c>
      <c r="AK427" s="365"/>
      <c r="AL427" s="372">
        <f t="shared" si="40"/>
        <v>0</v>
      </c>
      <c r="AM427" s="382"/>
      <c r="AN427" s="383"/>
      <c r="AO427" s="382"/>
      <c r="AP427" s="383"/>
      <c r="AQ427" s="382"/>
      <c r="AR427" s="383"/>
      <c r="AS427" s="382"/>
      <c r="AT427" s="384"/>
      <c r="AU427" s="385">
        <f t="shared" si="41"/>
        <v>0</v>
      </c>
    </row>
    <row r="428" spans="2:47" ht="22.5" customHeight="1">
      <c r="B428" s="359">
        <v>210</v>
      </c>
      <c r="C428" s="360" t="s">
        <v>331</v>
      </c>
      <c r="D428" s="361"/>
      <c r="E428" s="362"/>
      <c r="F428" s="363"/>
      <c r="G428" s="340" t="s">
        <v>119</v>
      </c>
      <c r="H428" s="341">
        <v>1</v>
      </c>
      <c r="I428" s="364" t="s">
        <v>133</v>
      </c>
      <c r="J428" s="364">
        <v>0</v>
      </c>
      <c r="K428" s="364">
        <v>0</v>
      </c>
      <c r="L428" s="364" t="s">
        <v>121</v>
      </c>
      <c r="M428" s="364" t="s">
        <v>245</v>
      </c>
      <c r="N428" s="364">
        <v>0</v>
      </c>
      <c r="O428" s="365">
        <v>275</v>
      </c>
      <c r="P428" s="365">
        <v>1</v>
      </c>
      <c r="Q428" s="366">
        <v>1</v>
      </c>
      <c r="R428" s="367"/>
      <c r="S428" s="367"/>
      <c r="T428" s="368">
        <v>1</v>
      </c>
      <c r="U428" s="369">
        <v>1</v>
      </c>
      <c r="V428" s="370">
        <v>49.5</v>
      </c>
      <c r="W428" s="371">
        <v>1515.06</v>
      </c>
      <c r="X428" s="372">
        <v>187747.19999999998</v>
      </c>
      <c r="Y428" s="373" t="s">
        <v>122</v>
      </c>
      <c r="Z428" s="374"/>
      <c r="AA428" s="375"/>
      <c r="AB428" s="364"/>
      <c r="AC428" s="135"/>
      <c r="AD428" s="376"/>
      <c r="AE428" s="377"/>
      <c r="AF428" s="378">
        <f t="shared" si="36"/>
        <v>49.5</v>
      </c>
      <c r="AG428" s="379">
        <f t="shared" si="37"/>
        <v>0</v>
      </c>
      <c r="AH428" s="380">
        <f t="shared" si="38"/>
        <v>0</v>
      </c>
      <c r="AI428" s="359"/>
      <c r="AJ428" s="381">
        <f t="shared" si="39"/>
        <v>0</v>
      </c>
      <c r="AK428" s="365"/>
      <c r="AL428" s="372">
        <f t="shared" si="40"/>
        <v>0</v>
      </c>
      <c r="AM428" s="382"/>
      <c r="AN428" s="383"/>
      <c r="AO428" s="382"/>
      <c r="AP428" s="383"/>
      <c r="AQ428" s="382"/>
      <c r="AR428" s="383"/>
      <c r="AS428" s="382"/>
      <c r="AT428" s="384"/>
      <c r="AU428" s="385">
        <f t="shared" si="41"/>
        <v>0</v>
      </c>
    </row>
    <row r="429" spans="2:47" ht="22.5" customHeight="1">
      <c r="B429" s="359">
        <v>212</v>
      </c>
      <c r="C429" s="360" t="s">
        <v>332</v>
      </c>
      <c r="D429" s="361"/>
      <c r="E429" s="362"/>
      <c r="F429" s="363"/>
      <c r="G429" s="340" t="s">
        <v>119</v>
      </c>
      <c r="H429" s="341">
        <v>1</v>
      </c>
      <c r="I429" s="364" t="s">
        <v>120</v>
      </c>
      <c r="J429" s="364">
        <v>0</v>
      </c>
      <c r="K429" s="364">
        <v>0</v>
      </c>
      <c r="L429" s="364" t="s">
        <v>131</v>
      </c>
      <c r="M429" s="364">
        <v>0</v>
      </c>
      <c r="N429" s="364">
        <v>0</v>
      </c>
      <c r="O429" s="365">
        <v>120</v>
      </c>
      <c r="P429" s="365">
        <v>1</v>
      </c>
      <c r="Q429" s="366">
        <v>1</v>
      </c>
      <c r="R429" s="367"/>
      <c r="S429" s="367"/>
      <c r="T429" s="368">
        <v>1</v>
      </c>
      <c r="U429" s="369">
        <v>1</v>
      </c>
      <c r="V429" s="370">
        <v>49.5</v>
      </c>
      <c r="W429" s="371">
        <v>1010.04</v>
      </c>
      <c r="X429" s="372">
        <v>127144.79999999999</v>
      </c>
      <c r="Y429" s="387" t="s">
        <v>122</v>
      </c>
      <c r="Z429" s="374"/>
      <c r="AA429" s="375"/>
      <c r="AB429" s="364"/>
      <c r="AC429" s="135"/>
      <c r="AD429" s="376"/>
      <c r="AE429" s="377"/>
      <c r="AF429" s="378">
        <f t="shared" si="36"/>
        <v>49.5</v>
      </c>
      <c r="AG429" s="379">
        <f t="shared" si="37"/>
        <v>0</v>
      </c>
      <c r="AH429" s="380">
        <f t="shared" si="38"/>
        <v>0</v>
      </c>
      <c r="AI429" s="359"/>
      <c r="AJ429" s="381">
        <f t="shared" si="39"/>
        <v>0</v>
      </c>
      <c r="AK429" s="365"/>
      <c r="AL429" s="372">
        <f t="shared" si="40"/>
        <v>0</v>
      </c>
      <c r="AM429" s="382"/>
      <c r="AN429" s="383"/>
      <c r="AO429" s="382"/>
      <c r="AP429" s="383"/>
      <c r="AQ429" s="382"/>
      <c r="AR429" s="383"/>
      <c r="AS429" s="382"/>
      <c r="AT429" s="384"/>
      <c r="AU429" s="385">
        <f t="shared" si="41"/>
        <v>0</v>
      </c>
    </row>
    <row r="430" spans="2:47" ht="22.5" customHeight="1">
      <c r="B430" s="359">
        <v>212</v>
      </c>
      <c r="C430" s="360" t="s">
        <v>332</v>
      </c>
      <c r="D430" s="361"/>
      <c r="E430" s="362"/>
      <c r="F430" s="363"/>
      <c r="G430" s="340" t="s">
        <v>119</v>
      </c>
      <c r="H430" s="341">
        <v>1</v>
      </c>
      <c r="I430" s="364" t="s">
        <v>120</v>
      </c>
      <c r="J430" s="364">
        <v>0</v>
      </c>
      <c r="K430" s="364">
        <v>0</v>
      </c>
      <c r="L430" s="364" t="s">
        <v>131</v>
      </c>
      <c r="M430" s="364">
        <v>0</v>
      </c>
      <c r="N430" s="364">
        <v>0</v>
      </c>
      <c r="O430" s="365">
        <v>120</v>
      </c>
      <c r="P430" s="365">
        <v>1</v>
      </c>
      <c r="Q430" s="366">
        <v>1</v>
      </c>
      <c r="R430" s="367"/>
      <c r="S430" s="367"/>
      <c r="T430" s="368">
        <v>1</v>
      </c>
      <c r="U430" s="369">
        <v>1</v>
      </c>
      <c r="V430" s="370">
        <v>49.5</v>
      </c>
      <c r="W430" s="371">
        <v>1010.04</v>
      </c>
      <c r="X430" s="372">
        <v>127144.79999999999</v>
      </c>
      <c r="Y430" s="373" t="s">
        <v>122</v>
      </c>
      <c r="Z430" s="374"/>
      <c r="AA430" s="375"/>
      <c r="AB430" s="364"/>
      <c r="AC430" s="135"/>
      <c r="AD430" s="376"/>
      <c r="AE430" s="377"/>
      <c r="AF430" s="378">
        <f t="shared" si="36"/>
        <v>49.5</v>
      </c>
      <c r="AG430" s="379">
        <f t="shared" si="37"/>
        <v>0</v>
      </c>
      <c r="AH430" s="380">
        <f t="shared" si="38"/>
        <v>0</v>
      </c>
      <c r="AI430" s="359"/>
      <c r="AJ430" s="381">
        <f t="shared" si="39"/>
        <v>0</v>
      </c>
      <c r="AK430" s="365"/>
      <c r="AL430" s="372">
        <f t="shared" si="40"/>
        <v>0</v>
      </c>
      <c r="AM430" s="382"/>
      <c r="AN430" s="383"/>
      <c r="AO430" s="382"/>
      <c r="AP430" s="383"/>
      <c r="AQ430" s="382"/>
      <c r="AR430" s="383"/>
      <c r="AS430" s="382"/>
      <c r="AT430" s="384"/>
      <c r="AU430" s="385">
        <f t="shared" si="41"/>
        <v>0</v>
      </c>
    </row>
    <row r="431" spans="2:47" ht="22.5" customHeight="1">
      <c r="B431" s="359">
        <v>212</v>
      </c>
      <c r="C431" s="360" t="s">
        <v>332</v>
      </c>
      <c r="D431" s="361" t="s">
        <v>123</v>
      </c>
      <c r="E431" s="362"/>
      <c r="F431" s="363"/>
      <c r="G431" s="340" t="s">
        <v>124</v>
      </c>
      <c r="H431" s="341">
        <v>1</v>
      </c>
      <c r="I431" s="364" t="s">
        <v>73</v>
      </c>
      <c r="J431" s="364">
        <v>0</v>
      </c>
      <c r="K431" s="364">
        <v>0</v>
      </c>
      <c r="L431" s="364">
        <v>0</v>
      </c>
      <c r="M431" s="364">
        <v>0</v>
      </c>
      <c r="N431" s="364">
        <v>0</v>
      </c>
      <c r="O431" s="365" t="s">
        <v>51</v>
      </c>
      <c r="P431" s="365">
        <v>1</v>
      </c>
      <c r="Q431" s="366">
        <v>1</v>
      </c>
      <c r="R431" s="367"/>
      <c r="S431" s="367"/>
      <c r="T431" s="368">
        <v>1</v>
      </c>
      <c r="U431" s="369" t="s">
        <v>98</v>
      </c>
      <c r="V431" s="370"/>
      <c r="W431" s="371" t="s">
        <v>98</v>
      </c>
      <c r="X431" s="372" t="s">
        <v>98</v>
      </c>
      <c r="Y431" s="373" t="s">
        <v>125</v>
      </c>
      <c r="Z431" s="374"/>
      <c r="AA431" s="375"/>
      <c r="AB431" s="364"/>
      <c r="AC431" s="135"/>
      <c r="AD431" s="376"/>
      <c r="AE431" s="377"/>
      <c r="AF431" s="378"/>
      <c r="AG431" s="379"/>
      <c r="AH431" s="380"/>
      <c r="AI431" s="359"/>
      <c r="AJ431" s="381"/>
      <c r="AK431" s="365"/>
      <c r="AL431" s="372"/>
      <c r="AM431" s="382"/>
      <c r="AN431" s="383"/>
      <c r="AO431" s="382"/>
      <c r="AP431" s="383"/>
      <c r="AQ431" s="382"/>
      <c r="AR431" s="383"/>
      <c r="AS431" s="382"/>
      <c r="AT431" s="384"/>
      <c r="AU431" s="385"/>
    </row>
    <row r="432" spans="2:47" ht="22.5" customHeight="1">
      <c r="B432" s="359">
        <v>213</v>
      </c>
      <c r="C432" s="360" t="s">
        <v>333</v>
      </c>
      <c r="D432" s="361"/>
      <c r="E432" s="362"/>
      <c r="F432" s="363"/>
      <c r="G432" s="340" t="s">
        <v>119</v>
      </c>
      <c r="H432" s="341">
        <v>1</v>
      </c>
      <c r="I432" s="364" t="s">
        <v>133</v>
      </c>
      <c r="J432" s="364">
        <v>0</v>
      </c>
      <c r="K432" s="364">
        <v>0</v>
      </c>
      <c r="L432" s="364" t="s">
        <v>131</v>
      </c>
      <c r="M432" s="364">
        <v>0</v>
      </c>
      <c r="N432" s="364">
        <v>0</v>
      </c>
      <c r="O432" s="365">
        <v>275</v>
      </c>
      <c r="P432" s="365">
        <v>1</v>
      </c>
      <c r="Q432" s="366">
        <v>1</v>
      </c>
      <c r="R432" s="367"/>
      <c r="S432" s="367"/>
      <c r="T432" s="368">
        <v>1</v>
      </c>
      <c r="U432" s="369">
        <v>1</v>
      </c>
      <c r="V432" s="370">
        <v>49.5</v>
      </c>
      <c r="W432" s="371">
        <v>1515.06</v>
      </c>
      <c r="X432" s="372">
        <v>187747.19999999998</v>
      </c>
      <c r="Y432" s="373" t="s">
        <v>122</v>
      </c>
      <c r="Z432" s="374"/>
      <c r="AA432" s="375"/>
      <c r="AB432" s="364"/>
      <c r="AC432" s="135"/>
      <c r="AD432" s="376"/>
      <c r="AE432" s="377"/>
      <c r="AF432" s="378">
        <f t="shared" si="36"/>
        <v>49.5</v>
      </c>
      <c r="AG432" s="379">
        <f t="shared" si="37"/>
        <v>0</v>
      </c>
      <c r="AH432" s="380">
        <f t="shared" si="38"/>
        <v>0</v>
      </c>
      <c r="AI432" s="359"/>
      <c r="AJ432" s="381">
        <f t="shared" si="39"/>
        <v>0</v>
      </c>
      <c r="AK432" s="365"/>
      <c r="AL432" s="372">
        <f t="shared" si="40"/>
        <v>0</v>
      </c>
      <c r="AM432" s="382"/>
      <c r="AN432" s="383"/>
      <c r="AO432" s="382"/>
      <c r="AP432" s="383"/>
      <c r="AQ432" s="382"/>
      <c r="AR432" s="383"/>
      <c r="AS432" s="382"/>
      <c r="AT432" s="384"/>
      <c r="AU432" s="385">
        <f t="shared" si="41"/>
        <v>0</v>
      </c>
    </row>
    <row r="433" spans="2:47" ht="22.5" customHeight="1">
      <c r="B433" s="359">
        <v>214</v>
      </c>
      <c r="C433" s="360" t="s">
        <v>334</v>
      </c>
      <c r="D433" s="361"/>
      <c r="E433" s="362"/>
      <c r="F433" s="363"/>
      <c r="G433" s="340" t="s">
        <v>119</v>
      </c>
      <c r="H433" s="341">
        <v>1</v>
      </c>
      <c r="I433" s="364" t="s">
        <v>133</v>
      </c>
      <c r="J433" s="364">
        <v>0</v>
      </c>
      <c r="K433" s="364">
        <v>0</v>
      </c>
      <c r="L433" s="364" t="s">
        <v>121</v>
      </c>
      <c r="M433" s="364">
        <v>0</v>
      </c>
      <c r="N433" s="364">
        <v>0</v>
      </c>
      <c r="O433" s="365">
        <v>275</v>
      </c>
      <c r="P433" s="365">
        <v>1</v>
      </c>
      <c r="Q433" s="366">
        <v>1</v>
      </c>
      <c r="R433" s="367"/>
      <c r="S433" s="367"/>
      <c r="T433" s="368">
        <v>1</v>
      </c>
      <c r="U433" s="369">
        <v>1</v>
      </c>
      <c r="V433" s="370">
        <v>49.5</v>
      </c>
      <c r="W433" s="371">
        <v>1515.06</v>
      </c>
      <c r="X433" s="372">
        <v>187747.19999999998</v>
      </c>
      <c r="Y433" s="373" t="s">
        <v>122</v>
      </c>
      <c r="Z433" s="374"/>
      <c r="AA433" s="375"/>
      <c r="AB433" s="364"/>
      <c r="AC433" s="135"/>
      <c r="AD433" s="376"/>
      <c r="AE433" s="377"/>
      <c r="AF433" s="378">
        <f t="shared" si="36"/>
        <v>49.5</v>
      </c>
      <c r="AG433" s="379">
        <f t="shared" si="37"/>
        <v>0</v>
      </c>
      <c r="AH433" s="380">
        <f t="shared" si="38"/>
        <v>0</v>
      </c>
      <c r="AI433" s="359"/>
      <c r="AJ433" s="381">
        <f t="shared" si="39"/>
        <v>0</v>
      </c>
      <c r="AK433" s="365"/>
      <c r="AL433" s="372">
        <f t="shared" si="40"/>
        <v>0</v>
      </c>
      <c r="AM433" s="382"/>
      <c r="AN433" s="383"/>
      <c r="AO433" s="382"/>
      <c r="AP433" s="383"/>
      <c r="AQ433" s="382"/>
      <c r="AR433" s="383"/>
      <c r="AS433" s="382"/>
      <c r="AT433" s="384"/>
      <c r="AU433" s="385">
        <f t="shared" si="41"/>
        <v>0</v>
      </c>
    </row>
    <row r="434" spans="2:47" ht="22.5" customHeight="1">
      <c r="B434" s="359">
        <v>215</v>
      </c>
      <c r="C434" s="360" t="s">
        <v>335</v>
      </c>
      <c r="D434" s="361"/>
      <c r="E434" s="362"/>
      <c r="F434" s="363"/>
      <c r="G434" s="340" t="s">
        <v>124</v>
      </c>
      <c r="H434" s="341">
        <v>1</v>
      </c>
      <c r="I434" s="364" t="s">
        <v>205</v>
      </c>
      <c r="J434" s="364">
        <v>0</v>
      </c>
      <c r="K434" s="364">
        <v>0</v>
      </c>
      <c r="L434" s="364">
        <v>0</v>
      </c>
      <c r="M434" s="364">
        <v>0</v>
      </c>
      <c r="N434" s="364">
        <v>0</v>
      </c>
      <c r="O434" s="365">
        <v>35</v>
      </c>
      <c r="P434" s="365">
        <v>1</v>
      </c>
      <c r="Q434" s="366">
        <v>1</v>
      </c>
      <c r="R434" s="367"/>
      <c r="S434" s="367"/>
      <c r="T434" s="368">
        <v>1</v>
      </c>
      <c r="U434" s="369">
        <v>1</v>
      </c>
      <c r="V434" s="370">
        <v>49.5</v>
      </c>
      <c r="W434" s="371">
        <v>228.4</v>
      </c>
      <c r="X434" s="372">
        <v>33348</v>
      </c>
      <c r="Y434" s="373" t="s">
        <v>122</v>
      </c>
      <c r="Z434" s="374"/>
      <c r="AA434" s="375"/>
      <c r="AB434" s="364"/>
      <c r="AC434" s="135"/>
      <c r="AD434" s="376"/>
      <c r="AE434" s="377"/>
      <c r="AF434" s="378">
        <f t="shared" si="36"/>
        <v>49.5</v>
      </c>
      <c r="AG434" s="379">
        <f t="shared" si="37"/>
        <v>0</v>
      </c>
      <c r="AH434" s="380">
        <f t="shared" si="38"/>
        <v>0</v>
      </c>
      <c r="AI434" s="359"/>
      <c r="AJ434" s="381">
        <f t="shared" si="39"/>
        <v>0</v>
      </c>
      <c r="AK434" s="365"/>
      <c r="AL434" s="372">
        <f t="shared" si="40"/>
        <v>0</v>
      </c>
      <c r="AM434" s="382"/>
      <c r="AN434" s="383"/>
      <c r="AO434" s="382"/>
      <c r="AP434" s="383"/>
      <c r="AQ434" s="382"/>
      <c r="AR434" s="383"/>
      <c r="AS434" s="382"/>
      <c r="AT434" s="384"/>
      <c r="AU434" s="385">
        <f t="shared" si="41"/>
        <v>0</v>
      </c>
    </row>
    <row r="435" spans="2:47" ht="22.5" customHeight="1">
      <c r="B435" s="359">
        <v>215</v>
      </c>
      <c r="C435" s="360" t="s">
        <v>335</v>
      </c>
      <c r="D435" s="361"/>
      <c r="E435" s="362"/>
      <c r="F435" s="363"/>
      <c r="G435" s="340" t="s">
        <v>124</v>
      </c>
      <c r="H435" s="341">
        <v>1</v>
      </c>
      <c r="I435" s="364" t="s">
        <v>205</v>
      </c>
      <c r="J435" s="364">
        <v>0</v>
      </c>
      <c r="K435" s="364">
        <v>0</v>
      </c>
      <c r="L435" s="364">
        <v>0</v>
      </c>
      <c r="M435" s="364">
        <v>0</v>
      </c>
      <c r="N435" s="364">
        <v>0</v>
      </c>
      <c r="O435" s="365">
        <v>35</v>
      </c>
      <c r="P435" s="365">
        <v>1</v>
      </c>
      <c r="Q435" s="366">
        <v>1</v>
      </c>
      <c r="R435" s="367"/>
      <c r="S435" s="367"/>
      <c r="T435" s="368">
        <v>1</v>
      </c>
      <c r="U435" s="369">
        <v>1</v>
      </c>
      <c r="V435" s="370">
        <v>49.5</v>
      </c>
      <c r="W435" s="371">
        <v>228.4</v>
      </c>
      <c r="X435" s="372">
        <v>33348</v>
      </c>
      <c r="Y435" s="373" t="s">
        <v>122</v>
      </c>
      <c r="Z435" s="374"/>
      <c r="AA435" s="375"/>
      <c r="AB435" s="364"/>
      <c r="AC435" s="135"/>
      <c r="AD435" s="376"/>
      <c r="AE435" s="377"/>
      <c r="AF435" s="378">
        <f t="shared" si="36"/>
        <v>49.5</v>
      </c>
      <c r="AG435" s="379">
        <f t="shared" si="37"/>
        <v>0</v>
      </c>
      <c r="AH435" s="380">
        <f t="shared" si="38"/>
        <v>0</v>
      </c>
      <c r="AI435" s="359"/>
      <c r="AJ435" s="381">
        <f t="shared" si="39"/>
        <v>0</v>
      </c>
      <c r="AK435" s="365"/>
      <c r="AL435" s="372">
        <f t="shared" si="40"/>
        <v>0</v>
      </c>
      <c r="AM435" s="382"/>
      <c r="AN435" s="383"/>
      <c r="AO435" s="382"/>
      <c r="AP435" s="383"/>
      <c r="AQ435" s="382"/>
      <c r="AR435" s="383"/>
      <c r="AS435" s="382"/>
      <c r="AT435" s="384"/>
      <c r="AU435" s="385">
        <f t="shared" si="41"/>
        <v>0</v>
      </c>
    </row>
    <row r="436" spans="2:47" ht="22.5" customHeight="1">
      <c r="B436" s="359">
        <v>216</v>
      </c>
      <c r="C436" s="360" t="s">
        <v>336</v>
      </c>
      <c r="D436" s="361"/>
      <c r="E436" s="362"/>
      <c r="F436" s="363"/>
      <c r="G436" s="340" t="s">
        <v>119</v>
      </c>
      <c r="H436" s="341">
        <v>1</v>
      </c>
      <c r="I436" s="364" t="s">
        <v>133</v>
      </c>
      <c r="J436" s="364">
        <v>0</v>
      </c>
      <c r="K436" s="364">
        <v>0</v>
      </c>
      <c r="L436" s="364" t="s">
        <v>128</v>
      </c>
      <c r="M436" s="364">
        <v>0</v>
      </c>
      <c r="N436" s="364">
        <v>0</v>
      </c>
      <c r="O436" s="365">
        <v>275</v>
      </c>
      <c r="P436" s="365">
        <v>1</v>
      </c>
      <c r="Q436" s="366">
        <v>1</v>
      </c>
      <c r="R436" s="367"/>
      <c r="S436" s="367"/>
      <c r="T436" s="368">
        <v>1</v>
      </c>
      <c r="U436" s="369">
        <v>1</v>
      </c>
      <c r="V436" s="370">
        <v>49.5</v>
      </c>
      <c r="W436" s="371">
        <v>1515.06</v>
      </c>
      <c r="X436" s="372">
        <v>187747.19999999998</v>
      </c>
      <c r="Y436" s="373" t="s">
        <v>122</v>
      </c>
      <c r="Z436" s="374"/>
      <c r="AA436" s="375"/>
      <c r="AB436" s="364"/>
      <c r="AC436" s="135"/>
      <c r="AD436" s="376"/>
      <c r="AE436" s="377"/>
      <c r="AF436" s="378">
        <f t="shared" si="36"/>
        <v>49.5</v>
      </c>
      <c r="AG436" s="379">
        <f t="shared" si="37"/>
        <v>0</v>
      </c>
      <c r="AH436" s="380">
        <f t="shared" si="38"/>
        <v>0</v>
      </c>
      <c r="AI436" s="359"/>
      <c r="AJ436" s="381">
        <f t="shared" si="39"/>
        <v>0</v>
      </c>
      <c r="AK436" s="365"/>
      <c r="AL436" s="372">
        <f t="shared" si="40"/>
        <v>0</v>
      </c>
      <c r="AM436" s="382"/>
      <c r="AN436" s="383"/>
      <c r="AO436" s="382"/>
      <c r="AP436" s="383"/>
      <c r="AQ436" s="382"/>
      <c r="AR436" s="383"/>
      <c r="AS436" s="382"/>
      <c r="AT436" s="384"/>
      <c r="AU436" s="385">
        <f t="shared" si="41"/>
        <v>0</v>
      </c>
    </row>
    <row r="437" spans="2:47" ht="22.5" customHeight="1">
      <c r="B437" s="359">
        <v>217</v>
      </c>
      <c r="C437" s="360" t="s">
        <v>337</v>
      </c>
      <c r="D437" s="361"/>
      <c r="E437" s="362"/>
      <c r="F437" s="363"/>
      <c r="G437" s="340" t="s">
        <v>119</v>
      </c>
      <c r="H437" s="341">
        <v>1</v>
      </c>
      <c r="I437" s="364" t="s">
        <v>214</v>
      </c>
      <c r="J437" s="364">
        <v>0</v>
      </c>
      <c r="K437" s="364">
        <v>0</v>
      </c>
      <c r="L437" s="364" t="s">
        <v>262</v>
      </c>
      <c r="M437" s="364" t="s">
        <v>338</v>
      </c>
      <c r="N437" s="364">
        <v>0</v>
      </c>
      <c r="O437" s="365">
        <v>228</v>
      </c>
      <c r="P437" s="365">
        <v>1</v>
      </c>
      <c r="Q437" s="366">
        <v>1</v>
      </c>
      <c r="R437" s="367"/>
      <c r="S437" s="367"/>
      <c r="T437" s="368">
        <v>1</v>
      </c>
      <c r="U437" s="369">
        <v>1</v>
      </c>
      <c r="V437" s="370">
        <v>49.5</v>
      </c>
      <c r="W437" s="371">
        <v>1515.06</v>
      </c>
      <c r="X437" s="372">
        <v>187747.19999999998</v>
      </c>
      <c r="Y437" s="373" t="s">
        <v>122</v>
      </c>
      <c r="Z437" s="374"/>
      <c r="AA437" s="375"/>
      <c r="AB437" s="364"/>
      <c r="AC437" s="135"/>
      <c r="AD437" s="376"/>
      <c r="AE437" s="377"/>
      <c r="AF437" s="378">
        <f t="shared" si="36"/>
        <v>49.5</v>
      </c>
      <c r="AG437" s="379">
        <f t="shared" si="37"/>
        <v>0</v>
      </c>
      <c r="AH437" s="380">
        <f t="shared" si="38"/>
        <v>0</v>
      </c>
      <c r="AI437" s="359"/>
      <c r="AJ437" s="381">
        <f t="shared" si="39"/>
        <v>0</v>
      </c>
      <c r="AK437" s="365"/>
      <c r="AL437" s="372">
        <f t="shared" si="40"/>
        <v>0</v>
      </c>
      <c r="AM437" s="382"/>
      <c r="AN437" s="383"/>
      <c r="AO437" s="382"/>
      <c r="AP437" s="383"/>
      <c r="AQ437" s="382"/>
      <c r="AR437" s="383"/>
      <c r="AS437" s="382"/>
      <c r="AT437" s="384"/>
      <c r="AU437" s="385">
        <f t="shared" si="41"/>
        <v>0</v>
      </c>
    </row>
    <row r="438" spans="2:47" ht="22.5" customHeight="1">
      <c r="B438" s="359">
        <v>218</v>
      </c>
      <c r="C438" s="360" t="s">
        <v>339</v>
      </c>
      <c r="D438" s="361"/>
      <c r="E438" s="362"/>
      <c r="F438" s="363"/>
      <c r="G438" s="340" t="s">
        <v>119</v>
      </c>
      <c r="H438" s="341">
        <v>1</v>
      </c>
      <c r="I438" s="364" t="s">
        <v>340</v>
      </c>
      <c r="J438" s="364">
        <v>0</v>
      </c>
      <c r="K438" s="364">
        <v>0</v>
      </c>
      <c r="L438" s="364">
        <v>0</v>
      </c>
      <c r="M438" s="364">
        <v>0</v>
      </c>
      <c r="N438" s="364">
        <v>0</v>
      </c>
      <c r="O438" s="365">
        <v>180</v>
      </c>
      <c r="P438" s="365">
        <v>1</v>
      </c>
      <c r="Q438" s="366">
        <v>1</v>
      </c>
      <c r="R438" s="367"/>
      <c r="S438" s="367"/>
      <c r="T438" s="368">
        <v>1</v>
      </c>
      <c r="U438" s="369">
        <v>1</v>
      </c>
      <c r="V438" s="370">
        <v>49.5</v>
      </c>
      <c r="W438" s="371">
        <v>1010.04</v>
      </c>
      <c r="X438" s="372">
        <v>127144.79999999999</v>
      </c>
      <c r="Y438" s="373" t="s">
        <v>93</v>
      </c>
      <c r="Z438" s="374"/>
      <c r="AA438" s="375"/>
      <c r="AB438" s="364"/>
      <c r="AC438" s="135"/>
      <c r="AD438" s="376"/>
      <c r="AE438" s="377"/>
      <c r="AF438" s="378">
        <f t="shared" si="36"/>
        <v>49.5</v>
      </c>
      <c r="AG438" s="379">
        <f t="shared" si="37"/>
        <v>0</v>
      </c>
      <c r="AH438" s="380">
        <f t="shared" si="38"/>
        <v>0</v>
      </c>
      <c r="AI438" s="359"/>
      <c r="AJ438" s="381">
        <f t="shared" si="39"/>
        <v>0</v>
      </c>
      <c r="AK438" s="365"/>
      <c r="AL438" s="372">
        <f t="shared" si="40"/>
        <v>0</v>
      </c>
      <c r="AM438" s="382"/>
      <c r="AN438" s="383"/>
      <c r="AO438" s="382"/>
      <c r="AP438" s="383"/>
      <c r="AQ438" s="382"/>
      <c r="AR438" s="383"/>
      <c r="AS438" s="382"/>
      <c r="AT438" s="384"/>
      <c r="AU438" s="385">
        <f t="shared" si="41"/>
        <v>0</v>
      </c>
    </row>
    <row r="439" spans="2:47" ht="22.5" customHeight="1">
      <c r="B439" s="359">
        <v>218</v>
      </c>
      <c r="C439" s="360" t="s">
        <v>339</v>
      </c>
      <c r="D439" s="361"/>
      <c r="E439" s="362"/>
      <c r="F439" s="363"/>
      <c r="G439" s="340" t="s">
        <v>119</v>
      </c>
      <c r="H439" s="341">
        <v>1</v>
      </c>
      <c r="I439" s="364" t="s">
        <v>340</v>
      </c>
      <c r="J439" s="364">
        <v>0</v>
      </c>
      <c r="K439" s="364">
        <v>0</v>
      </c>
      <c r="L439" s="364">
        <v>0</v>
      </c>
      <c r="M439" s="364">
        <v>0</v>
      </c>
      <c r="N439" s="364">
        <v>0</v>
      </c>
      <c r="O439" s="365">
        <v>180</v>
      </c>
      <c r="P439" s="365">
        <v>1</v>
      </c>
      <c r="Q439" s="366">
        <v>1</v>
      </c>
      <c r="R439" s="367"/>
      <c r="S439" s="367"/>
      <c r="T439" s="368">
        <v>1</v>
      </c>
      <c r="U439" s="369">
        <v>1</v>
      </c>
      <c r="V439" s="370">
        <v>49.5</v>
      </c>
      <c r="W439" s="371">
        <v>1010.04</v>
      </c>
      <c r="X439" s="372">
        <v>127144.79999999999</v>
      </c>
      <c r="Y439" s="373" t="s">
        <v>93</v>
      </c>
      <c r="Z439" s="374"/>
      <c r="AA439" s="375"/>
      <c r="AB439" s="364"/>
      <c r="AC439" s="135"/>
      <c r="AD439" s="376"/>
      <c r="AE439" s="377"/>
      <c r="AF439" s="378">
        <f t="shared" si="36"/>
        <v>49.5</v>
      </c>
      <c r="AG439" s="379">
        <f t="shared" si="37"/>
        <v>0</v>
      </c>
      <c r="AH439" s="380">
        <f t="shared" si="38"/>
        <v>0</v>
      </c>
      <c r="AI439" s="359"/>
      <c r="AJ439" s="381">
        <f t="shared" si="39"/>
        <v>0</v>
      </c>
      <c r="AK439" s="365"/>
      <c r="AL439" s="372">
        <f t="shared" si="40"/>
        <v>0</v>
      </c>
      <c r="AM439" s="382"/>
      <c r="AN439" s="383"/>
      <c r="AO439" s="382"/>
      <c r="AP439" s="383"/>
      <c r="AQ439" s="382"/>
      <c r="AR439" s="383"/>
      <c r="AS439" s="382"/>
      <c r="AT439" s="384"/>
      <c r="AU439" s="385">
        <f t="shared" si="41"/>
        <v>0</v>
      </c>
    </row>
    <row r="440" spans="2:47" ht="22.5" customHeight="1">
      <c r="B440" s="359">
        <v>218</v>
      </c>
      <c r="C440" s="360" t="s">
        <v>339</v>
      </c>
      <c r="D440" s="361"/>
      <c r="E440" s="362"/>
      <c r="F440" s="363"/>
      <c r="G440" s="340" t="s">
        <v>119</v>
      </c>
      <c r="H440" s="341">
        <v>1</v>
      </c>
      <c r="I440" s="364" t="s">
        <v>340</v>
      </c>
      <c r="J440" s="364">
        <v>0</v>
      </c>
      <c r="K440" s="364">
        <v>0</v>
      </c>
      <c r="L440" s="364">
        <v>0</v>
      </c>
      <c r="M440" s="364">
        <v>0</v>
      </c>
      <c r="N440" s="364">
        <v>0</v>
      </c>
      <c r="O440" s="365">
        <v>180</v>
      </c>
      <c r="P440" s="365">
        <v>1</v>
      </c>
      <c r="Q440" s="366">
        <v>1</v>
      </c>
      <c r="R440" s="367"/>
      <c r="S440" s="367"/>
      <c r="T440" s="368">
        <v>1</v>
      </c>
      <c r="U440" s="369">
        <v>1</v>
      </c>
      <c r="V440" s="370">
        <v>49.5</v>
      </c>
      <c r="W440" s="371">
        <v>1010.04</v>
      </c>
      <c r="X440" s="372">
        <v>127144.79999999999</v>
      </c>
      <c r="Y440" s="373" t="s">
        <v>93</v>
      </c>
      <c r="Z440" s="374"/>
      <c r="AA440" s="375"/>
      <c r="AB440" s="364"/>
      <c r="AC440" s="135"/>
      <c r="AD440" s="376"/>
      <c r="AE440" s="377"/>
      <c r="AF440" s="378">
        <f t="shared" si="36"/>
        <v>49.5</v>
      </c>
      <c r="AG440" s="379">
        <f t="shared" si="37"/>
        <v>0</v>
      </c>
      <c r="AH440" s="380">
        <f t="shared" si="38"/>
        <v>0</v>
      </c>
      <c r="AI440" s="359"/>
      <c r="AJ440" s="381">
        <f t="shared" si="39"/>
        <v>0</v>
      </c>
      <c r="AK440" s="365"/>
      <c r="AL440" s="372">
        <f t="shared" si="40"/>
        <v>0</v>
      </c>
      <c r="AM440" s="382"/>
      <c r="AN440" s="383"/>
      <c r="AO440" s="382"/>
      <c r="AP440" s="383"/>
      <c r="AQ440" s="382"/>
      <c r="AR440" s="383"/>
      <c r="AS440" s="382"/>
      <c r="AT440" s="384"/>
      <c r="AU440" s="385">
        <f t="shared" si="41"/>
        <v>0</v>
      </c>
    </row>
    <row r="441" spans="2:47" ht="22.5" customHeight="1">
      <c r="B441" s="359">
        <v>219</v>
      </c>
      <c r="C441" s="360" t="s">
        <v>341</v>
      </c>
      <c r="D441" s="361"/>
      <c r="E441" s="362"/>
      <c r="F441" s="363"/>
      <c r="G441" s="340" t="s">
        <v>119</v>
      </c>
      <c r="H441" s="341">
        <v>1</v>
      </c>
      <c r="I441" s="364" t="s">
        <v>133</v>
      </c>
      <c r="J441" s="364">
        <v>0</v>
      </c>
      <c r="K441" s="364">
        <v>0</v>
      </c>
      <c r="L441" s="364" t="s">
        <v>121</v>
      </c>
      <c r="M441" s="364">
        <v>0</v>
      </c>
      <c r="N441" s="364">
        <v>0</v>
      </c>
      <c r="O441" s="365">
        <v>275</v>
      </c>
      <c r="P441" s="365">
        <v>1</v>
      </c>
      <c r="Q441" s="366">
        <v>1</v>
      </c>
      <c r="R441" s="367"/>
      <c r="S441" s="367"/>
      <c r="T441" s="368">
        <v>1</v>
      </c>
      <c r="U441" s="369">
        <v>1</v>
      </c>
      <c r="V441" s="370">
        <v>49.5</v>
      </c>
      <c r="W441" s="371">
        <v>1515.06</v>
      </c>
      <c r="X441" s="372">
        <v>187747.19999999998</v>
      </c>
      <c r="Y441" s="373" t="s">
        <v>122</v>
      </c>
      <c r="Z441" s="374"/>
      <c r="AA441" s="375"/>
      <c r="AB441" s="364"/>
      <c r="AC441" s="135"/>
      <c r="AD441" s="376"/>
      <c r="AE441" s="377"/>
      <c r="AF441" s="378">
        <f t="shared" si="36"/>
        <v>49.5</v>
      </c>
      <c r="AG441" s="379">
        <f t="shared" si="37"/>
        <v>0</v>
      </c>
      <c r="AH441" s="380">
        <f t="shared" si="38"/>
        <v>0</v>
      </c>
      <c r="AI441" s="359"/>
      <c r="AJ441" s="381">
        <f t="shared" si="39"/>
        <v>0</v>
      </c>
      <c r="AK441" s="365"/>
      <c r="AL441" s="372">
        <f t="shared" si="40"/>
        <v>0</v>
      </c>
      <c r="AM441" s="382"/>
      <c r="AN441" s="383"/>
      <c r="AO441" s="382"/>
      <c r="AP441" s="383"/>
      <c r="AQ441" s="382"/>
      <c r="AR441" s="383"/>
      <c r="AS441" s="382"/>
      <c r="AT441" s="384"/>
      <c r="AU441" s="385">
        <f t="shared" si="41"/>
        <v>0</v>
      </c>
    </row>
    <row r="442" spans="2:47" ht="22.5" customHeight="1">
      <c r="B442" s="359">
        <v>220</v>
      </c>
      <c r="C442" s="360" t="s">
        <v>342</v>
      </c>
      <c r="D442" s="361"/>
      <c r="E442" s="362"/>
      <c r="F442" s="363"/>
      <c r="G442" s="340" t="s">
        <v>119</v>
      </c>
      <c r="H442" s="341">
        <v>1</v>
      </c>
      <c r="I442" s="364" t="s">
        <v>120</v>
      </c>
      <c r="J442" s="364">
        <v>0</v>
      </c>
      <c r="K442" s="364">
        <v>0</v>
      </c>
      <c r="L442" s="364" t="s">
        <v>121</v>
      </c>
      <c r="M442" s="364">
        <v>0</v>
      </c>
      <c r="N442" s="364">
        <v>0</v>
      </c>
      <c r="O442" s="365">
        <v>120</v>
      </c>
      <c r="P442" s="365">
        <v>1</v>
      </c>
      <c r="Q442" s="366">
        <v>1</v>
      </c>
      <c r="R442" s="367"/>
      <c r="S442" s="367"/>
      <c r="T442" s="368">
        <v>1</v>
      </c>
      <c r="U442" s="369">
        <v>1</v>
      </c>
      <c r="V442" s="370">
        <v>49.5</v>
      </c>
      <c r="W442" s="371">
        <v>1010.04</v>
      </c>
      <c r="X442" s="372">
        <v>127144.79999999999</v>
      </c>
      <c r="Y442" s="387" t="s">
        <v>122</v>
      </c>
      <c r="Z442" s="374"/>
      <c r="AA442" s="375"/>
      <c r="AB442" s="364"/>
      <c r="AC442" s="135"/>
      <c r="AD442" s="376"/>
      <c r="AE442" s="377"/>
      <c r="AF442" s="378">
        <f t="shared" si="36"/>
        <v>49.5</v>
      </c>
      <c r="AG442" s="379">
        <f t="shared" si="37"/>
        <v>0</v>
      </c>
      <c r="AH442" s="380">
        <f t="shared" si="38"/>
        <v>0</v>
      </c>
      <c r="AI442" s="359"/>
      <c r="AJ442" s="381">
        <f t="shared" si="39"/>
        <v>0</v>
      </c>
      <c r="AK442" s="365"/>
      <c r="AL442" s="372">
        <f t="shared" si="40"/>
        <v>0</v>
      </c>
      <c r="AM442" s="382"/>
      <c r="AN442" s="383"/>
      <c r="AO442" s="382"/>
      <c r="AP442" s="383"/>
      <c r="AQ442" s="382"/>
      <c r="AR442" s="383"/>
      <c r="AS442" s="382"/>
      <c r="AT442" s="384"/>
      <c r="AU442" s="385">
        <f t="shared" si="41"/>
        <v>0</v>
      </c>
    </row>
    <row r="443" spans="2:47" ht="22.5" customHeight="1">
      <c r="B443" s="359">
        <v>221</v>
      </c>
      <c r="C443" s="360" t="s">
        <v>343</v>
      </c>
      <c r="D443" s="361"/>
      <c r="E443" s="362"/>
      <c r="F443" s="363"/>
      <c r="G443" s="340" t="s">
        <v>119</v>
      </c>
      <c r="H443" s="341">
        <v>1</v>
      </c>
      <c r="I443" s="364" t="s">
        <v>133</v>
      </c>
      <c r="J443" s="364">
        <v>0</v>
      </c>
      <c r="K443" s="364">
        <v>0</v>
      </c>
      <c r="L443" s="364" t="s">
        <v>121</v>
      </c>
      <c r="M443" s="364">
        <v>0</v>
      </c>
      <c r="N443" s="364">
        <v>0</v>
      </c>
      <c r="O443" s="365">
        <v>275</v>
      </c>
      <c r="P443" s="365">
        <v>1</v>
      </c>
      <c r="Q443" s="366">
        <v>1</v>
      </c>
      <c r="R443" s="367"/>
      <c r="S443" s="367"/>
      <c r="T443" s="368">
        <v>1</v>
      </c>
      <c r="U443" s="369">
        <v>1</v>
      </c>
      <c r="V443" s="370">
        <v>49.5</v>
      </c>
      <c r="W443" s="371">
        <v>1515.06</v>
      </c>
      <c r="X443" s="372">
        <v>187747.19999999998</v>
      </c>
      <c r="Y443" s="373" t="s">
        <v>122</v>
      </c>
      <c r="Z443" s="374"/>
      <c r="AA443" s="375"/>
      <c r="AB443" s="364"/>
      <c r="AC443" s="135"/>
      <c r="AD443" s="376"/>
      <c r="AE443" s="377"/>
      <c r="AF443" s="378">
        <f t="shared" si="36"/>
        <v>49.5</v>
      </c>
      <c r="AG443" s="379">
        <f t="shared" si="37"/>
        <v>0</v>
      </c>
      <c r="AH443" s="380">
        <f t="shared" si="38"/>
        <v>0</v>
      </c>
      <c r="AI443" s="359"/>
      <c r="AJ443" s="381">
        <f t="shared" si="39"/>
        <v>0</v>
      </c>
      <c r="AK443" s="365"/>
      <c r="AL443" s="372">
        <f t="shared" si="40"/>
        <v>0</v>
      </c>
      <c r="AM443" s="382"/>
      <c r="AN443" s="383"/>
      <c r="AO443" s="382"/>
      <c r="AP443" s="383"/>
      <c r="AQ443" s="382"/>
      <c r="AR443" s="383"/>
      <c r="AS443" s="382"/>
      <c r="AT443" s="384"/>
      <c r="AU443" s="385">
        <f t="shared" si="41"/>
        <v>0</v>
      </c>
    </row>
    <row r="444" spans="2:47" ht="22.5" customHeight="1">
      <c r="B444" s="359">
        <v>222</v>
      </c>
      <c r="C444" s="360" t="s">
        <v>344</v>
      </c>
      <c r="D444" s="361"/>
      <c r="E444" s="362"/>
      <c r="F444" s="363"/>
      <c r="G444" s="340" t="s">
        <v>119</v>
      </c>
      <c r="H444" s="341">
        <v>1</v>
      </c>
      <c r="I444" s="364" t="s">
        <v>133</v>
      </c>
      <c r="J444" s="364">
        <v>0</v>
      </c>
      <c r="K444" s="364">
        <v>0</v>
      </c>
      <c r="L444" s="364" t="s">
        <v>128</v>
      </c>
      <c r="M444" s="364">
        <v>0</v>
      </c>
      <c r="N444" s="364">
        <v>0</v>
      </c>
      <c r="O444" s="365">
        <v>275</v>
      </c>
      <c r="P444" s="365">
        <v>1</v>
      </c>
      <c r="Q444" s="366">
        <v>1</v>
      </c>
      <c r="R444" s="367"/>
      <c r="S444" s="367"/>
      <c r="T444" s="368">
        <v>1</v>
      </c>
      <c r="U444" s="369">
        <v>1</v>
      </c>
      <c r="V444" s="370">
        <v>49.5</v>
      </c>
      <c r="W444" s="371">
        <v>1515.06</v>
      </c>
      <c r="X444" s="372">
        <v>187747.19999999998</v>
      </c>
      <c r="Y444" s="373" t="s">
        <v>122</v>
      </c>
      <c r="Z444" s="374"/>
      <c r="AA444" s="375"/>
      <c r="AB444" s="364"/>
      <c r="AC444" s="135"/>
      <c r="AD444" s="376"/>
      <c r="AE444" s="377"/>
      <c r="AF444" s="378">
        <f t="shared" si="36"/>
        <v>49.5</v>
      </c>
      <c r="AG444" s="379">
        <f t="shared" si="37"/>
        <v>0</v>
      </c>
      <c r="AH444" s="380">
        <f t="shared" si="38"/>
        <v>0</v>
      </c>
      <c r="AI444" s="359"/>
      <c r="AJ444" s="381">
        <f t="shared" si="39"/>
        <v>0</v>
      </c>
      <c r="AK444" s="365"/>
      <c r="AL444" s="372">
        <f t="shared" si="40"/>
        <v>0</v>
      </c>
      <c r="AM444" s="382"/>
      <c r="AN444" s="383"/>
      <c r="AO444" s="382"/>
      <c r="AP444" s="383"/>
      <c r="AQ444" s="382"/>
      <c r="AR444" s="383"/>
      <c r="AS444" s="382"/>
      <c r="AT444" s="384"/>
      <c r="AU444" s="385">
        <f t="shared" si="41"/>
        <v>0</v>
      </c>
    </row>
    <row r="445" spans="2:47" ht="22.5" customHeight="1">
      <c r="B445" s="359">
        <v>223</v>
      </c>
      <c r="C445" s="360" t="s">
        <v>345</v>
      </c>
      <c r="D445" s="361"/>
      <c r="E445" s="362"/>
      <c r="F445" s="363"/>
      <c r="G445" s="340" t="s">
        <v>119</v>
      </c>
      <c r="H445" s="341">
        <v>1</v>
      </c>
      <c r="I445" s="364" t="s">
        <v>133</v>
      </c>
      <c r="J445" s="364">
        <v>0</v>
      </c>
      <c r="K445" s="364">
        <v>0</v>
      </c>
      <c r="L445" s="364" t="s">
        <v>121</v>
      </c>
      <c r="M445" s="364" t="s">
        <v>174</v>
      </c>
      <c r="N445" s="364">
        <v>0</v>
      </c>
      <c r="O445" s="365">
        <v>275</v>
      </c>
      <c r="P445" s="365">
        <v>1</v>
      </c>
      <c r="Q445" s="366">
        <v>1</v>
      </c>
      <c r="R445" s="367"/>
      <c r="S445" s="367"/>
      <c r="T445" s="368">
        <v>1</v>
      </c>
      <c r="U445" s="369">
        <v>1</v>
      </c>
      <c r="V445" s="370">
        <v>49.5</v>
      </c>
      <c r="W445" s="371">
        <v>1515.06</v>
      </c>
      <c r="X445" s="372">
        <v>187747.19999999998</v>
      </c>
      <c r="Y445" s="373" t="s">
        <v>122</v>
      </c>
      <c r="Z445" s="374"/>
      <c r="AA445" s="375"/>
      <c r="AB445" s="364"/>
      <c r="AC445" s="135"/>
      <c r="AD445" s="376"/>
      <c r="AE445" s="377"/>
      <c r="AF445" s="378">
        <f t="shared" si="36"/>
        <v>49.5</v>
      </c>
      <c r="AG445" s="379">
        <f t="shared" si="37"/>
        <v>0</v>
      </c>
      <c r="AH445" s="380">
        <f t="shared" si="38"/>
        <v>0</v>
      </c>
      <c r="AI445" s="359"/>
      <c r="AJ445" s="381">
        <f t="shared" si="39"/>
        <v>0</v>
      </c>
      <c r="AK445" s="365"/>
      <c r="AL445" s="372">
        <f t="shared" si="40"/>
        <v>0</v>
      </c>
      <c r="AM445" s="382"/>
      <c r="AN445" s="383"/>
      <c r="AO445" s="382"/>
      <c r="AP445" s="383"/>
      <c r="AQ445" s="382"/>
      <c r="AR445" s="383"/>
      <c r="AS445" s="382"/>
      <c r="AT445" s="384"/>
      <c r="AU445" s="385">
        <f t="shared" si="41"/>
        <v>0</v>
      </c>
    </row>
    <row r="446" spans="2:47" ht="22.5" customHeight="1">
      <c r="B446" s="359">
        <v>224</v>
      </c>
      <c r="C446" s="360" t="s">
        <v>346</v>
      </c>
      <c r="D446" s="361"/>
      <c r="E446" s="362"/>
      <c r="F446" s="363"/>
      <c r="G446" s="340" t="s">
        <v>119</v>
      </c>
      <c r="H446" s="341">
        <v>1</v>
      </c>
      <c r="I446" s="364" t="s">
        <v>133</v>
      </c>
      <c r="J446" s="364">
        <v>0</v>
      </c>
      <c r="K446" s="364">
        <v>0</v>
      </c>
      <c r="L446" s="364" t="s">
        <v>128</v>
      </c>
      <c r="M446" s="364">
        <v>0</v>
      </c>
      <c r="N446" s="364">
        <v>0</v>
      </c>
      <c r="O446" s="365">
        <v>275</v>
      </c>
      <c r="P446" s="365">
        <v>1</v>
      </c>
      <c r="Q446" s="366">
        <v>1</v>
      </c>
      <c r="R446" s="367"/>
      <c r="S446" s="367"/>
      <c r="T446" s="368">
        <v>1</v>
      </c>
      <c r="U446" s="369">
        <v>1</v>
      </c>
      <c r="V446" s="370">
        <v>49.5</v>
      </c>
      <c r="W446" s="371">
        <v>1515.06</v>
      </c>
      <c r="X446" s="372">
        <v>187747.19999999998</v>
      </c>
      <c r="Y446" s="373" t="s">
        <v>122</v>
      </c>
      <c r="Z446" s="374"/>
      <c r="AA446" s="375"/>
      <c r="AB446" s="364"/>
      <c r="AC446" s="135"/>
      <c r="AD446" s="376"/>
      <c r="AE446" s="377"/>
      <c r="AF446" s="378">
        <f t="shared" si="36"/>
        <v>49.5</v>
      </c>
      <c r="AG446" s="379">
        <f t="shared" si="37"/>
        <v>0</v>
      </c>
      <c r="AH446" s="380">
        <f t="shared" si="38"/>
        <v>0</v>
      </c>
      <c r="AI446" s="359"/>
      <c r="AJ446" s="381">
        <f t="shared" si="39"/>
        <v>0</v>
      </c>
      <c r="AK446" s="365"/>
      <c r="AL446" s="372">
        <f t="shared" si="40"/>
        <v>0</v>
      </c>
      <c r="AM446" s="382"/>
      <c r="AN446" s="383"/>
      <c r="AO446" s="382"/>
      <c r="AP446" s="383"/>
      <c r="AQ446" s="382"/>
      <c r="AR446" s="383"/>
      <c r="AS446" s="382"/>
      <c r="AT446" s="384"/>
      <c r="AU446" s="385">
        <f t="shared" si="41"/>
        <v>0</v>
      </c>
    </row>
    <row r="447" spans="2:47" ht="22.5" customHeight="1">
      <c r="B447" s="359">
        <v>225</v>
      </c>
      <c r="C447" s="360" t="s">
        <v>347</v>
      </c>
      <c r="D447" s="361"/>
      <c r="E447" s="362"/>
      <c r="F447" s="363"/>
      <c r="G447" s="340" t="s">
        <v>119</v>
      </c>
      <c r="H447" s="341">
        <v>1</v>
      </c>
      <c r="I447" s="364" t="s">
        <v>133</v>
      </c>
      <c r="J447" s="364">
        <v>0</v>
      </c>
      <c r="K447" s="364">
        <v>0</v>
      </c>
      <c r="L447" s="364" t="s">
        <v>295</v>
      </c>
      <c r="M447" s="364">
        <v>0</v>
      </c>
      <c r="N447" s="364">
        <v>0</v>
      </c>
      <c r="O447" s="365">
        <v>275</v>
      </c>
      <c r="P447" s="365">
        <v>1</v>
      </c>
      <c r="Q447" s="366">
        <v>1</v>
      </c>
      <c r="R447" s="367"/>
      <c r="S447" s="367"/>
      <c r="T447" s="368">
        <v>1</v>
      </c>
      <c r="U447" s="369">
        <v>1</v>
      </c>
      <c r="V447" s="370">
        <v>49.5</v>
      </c>
      <c r="W447" s="371">
        <v>1515.06</v>
      </c>
      <c r="X447" s="372">
        <v>187747.19999999998</v>
      </c>
      <c r="Y447" s="373" t="s">
        <v>122</v>
      </c>
      <c r="Z447" s="374"/>
      <c r="AA447" s="375"/>
      <c r="AB447" s="364"/>
      <c r="AC447" s="135"/>
      <c r="AD447" s="376"/>
      <c r="AE447" s="377"/>
      <c r="AF447" s="378">
        <f t="shared" si="36"/>
        <v>49.5</v>
      </c>
      <c r="AG447" s="379">
        <f t="shared" si="37"/>
        <v>0</v>
      </c>
      <c r="AH447" s="380">
        <f t="shared" si="38"/>
        <v>0</v>
      </c>
      <c r="AI447" s="359"/>
      <c r="AJ447" s="381">
        <f t="shared" si="39"/>
        <v>0</v>
      </c>
      <c r="AK447" s="365"/>
      <c r="AL447" s="372">
        <f t="shared" si="40"/>
        <v>0</v>
      </c>
      <c r="AM447" s="382"/>
      <c r="AN447" s="383"/>
      <c r="AO447" s="382"/>
      <c r="AP447" s="383"/>
      <c r="AQ447" s="382"/>
      <c r="AR447" s="383"/>
      <c r="AS447" s="382"/>
      <c r="AT447" s="384"/>
      <c r="AU447" s="385">
        <f t="shared" si="41"/>
        <v>0</v>
      </c>
    </row>
    <row r="448" spans="2:47" ht="22.5" customHeight="1">
      <c r="B448" s="359">
        <v>227</v>
      </c>
      <c r="C448" s="360" t="s">
        <v>348</v>
      </c>
      <c r="D448" s="361"/>
      <c r="E448" s="362"/>
      <c r="F448" s="363"/>
      <c r="G448" s="340" t="s">
        <v>119</v>
      </c>
      <c r="H448" s="341">
        <v>1</v>
      </c>
      <c r="I448" s="364" t="s">
        <v>133</v>
      </c>
      <c r="J448" s="364">
        <v>0</v>
      </c>
      <c r="K448" s="364">
        <v>0</v>
      </c>
      <c r="L448" s="364" t="s">
        <v>128</v>
      </c>
      <c r="M448" s="364" t="s">
        <v>349</v>
      </c>
      <c r="N448" s="364">
        <v>0</v>
      </c>
      <c r="O448" s="365">
        <v>275</v>
      </c>
      <c r="P448" s="365">
        <v>1</v>
      </c>
      <c r="Q448" s="366">
        <v>1</v>
      </c>
      <c r="R448" s="367"/>
      <c r="S448" s="367"/>
      <c r="T448" s="368">
        <v>1</v>
      </c>
      <c r="U448" s="369">
        <v>1</v>
      </c>
      <c r="V448" s="370">
        <v>49.5</v>
      </c>
      <c r="W448" s="371">
        <v>1515.06</v>
      </c>
      <c r="X448" s="372">
        <v>187747.19999999998</v>
      </c>
      <c r="Y448" s="373" t="s">
        <v>122</v>
      </c>
      <c r="Z448" s="374"/>
      <c r="AA448" s="375"/>
      <c r="AB448" s="364"/>
      <c r="AC448" s="135"/>
      <c r="AD448" s="376"/>
      <c r="AE448" s="377"/>
      <c r="AF448" s="378">
        <f t="shared" si="36"/>
        <v>49.5</v>
      </c>
      <c r="AG448" s="379">
        <f t="shared" si="37"/>
        <v>0</v>
      </c>
      <c r="AH448" s="380">
        <f t="shared" si="38"/>
        <v>0</v>
      </c>
      <c r="AI448" s="359"/>
      <c r="AJ448" s="381">
        <f t="shared" si="39"/>
        <v>0</v>
      </c>
      <c r="AK448" s="365"/>
      <c r="AL448" s="372">
        <f t="shared" si="40"/>
        <v>0</v>
      </c>
      <c r="AM448" s="382"/>
      <c r="AN448" s="383"/>
      <c r="AO448" s="382"/>
      <c r="AP448" s="383"/>
      <c r="AQ448" s="382"/>
      <c r="AR448" s="383"/>
      <c r="AS448" s="382"/>
      <c r="AT448" s="384"/>
      <c r="AU448" s="385">
        <f t="shared" si="41"/>
        <v>0</v>
      </c>
    </row>
    <row r="449" spans="2:47" ht="22.5" customHeight="1">
      <c r="B449" s="359">
        <v>227</v>
      </c>
      <c r="C449" s="360" t="s">
        <v>348</v>
      </c>
      <c r="D449" s="361"/>
      <c r="E449" s="362"/>
      <c r="F449" s="363"/>
      <c r="G449" s="340" t="s">
        <v>119</v>
      </c>
      <c r="H449" s="341">
        <v>1</v>
      </c>
      <c r="I449" s="364" t="s">
        <v>133</v>
      </c>
      <c r="J449" s="364">
        <v>0</v>
      </c>
      <c r="K449" s="364">
        <v>0</v>
      </c>
      <c r="L449" s="364" t="s">
        <v>128</v>
      </c>
      <c r="M449" s="364" t="s">
        <v>349</v>
      </c>
      <c r="N449" s="364">
        <v>0</v>
      </c>
      <c r="O449" s="365">
        <v>275</v>
      </c>
      <c r="P449" s="365">
        <v>1</v>
      </c>
      <c r="Q449" s="366">
        <v>1</v>
      </c>
      <c r="R449" s="367"/>
      <c r="S449" s="367"/>
      <c r="T449" s="368">
        <v>1</v>
      </c>
      <c r="U449" s="369">
        <v>1</v>
      </c>
      <c r="V449" s="370">
        <v>49.5</v>
      </c>
      <c r="W449" s="371">
        <v>1515.06</v>
      </c>
      <c r="X449" s="372">
        <v>187747.19999999998</v>
      </c>
      <c r="Y449" s="373" t="s">
        <v>122</v>
      </c>
      <c r="Z449" s="374"/>
      <c r="AA449" s="375"/>
      <c r="AB449" s="364"/>
      <c r="AC449" s="135"/>
      <c r="AD449" s="376"/>
      <c r="AE449" s="377"/>
      <c r="AF449" s="378">
        <f t="shared" si="36"/>
        <v>49.5</v>
      </c>
      <c r="AG449" s="379">
        <f t="shared" si="37"/>
        <v>0</v>
      </c>
      <c r="AH449" s="380">
        <f t="shared" si="38"/>
        <v>0</v>
      </c>
      <c r="AI449" s="359"/>
      <c r="AJ449" s="381">
        <f t="shared" si="39"/>
        <v>0</v>
      </c>
      <c r="AK449" s="365"/>
      <c r="AL449" s="372">
        <f t="shared" si="40"/>
        <v>0</v>
      </c>
      <c r="AM449" s="382"/>
      <c r="AN449" s="383"/>
      <c r="AO449" s="382"/>
      <c r="AP449" s="383"/>
      <c r="AQ449" s="382"/>
      <c r="AR449" s="383"/>
      <c r="AS449" s="382"/>
      <c r="AT449" s="384"/>
      <c r="AU449" s="385">
        <f t="shared" si="41"/>
        <v>0</v>
      </c>
    </row>
    <row r="450" spans="2:47" ht="22.5" customHeight="1">
      <c r="B450" s="359">
        <v>227</v>
      </c>
      <c r="C450" s="360" t="s">
        <v>348</v>
      </c>
      <c r="D450" s="361"/>
      <c r="E450" s="362"/>
      <c r="F450" s="363"/>
      <c r="G450" s="340" t="s">
        <v>119</v>
      </c>
      <c r="H450" s="341">
        <v>1</v>
      </c>
      <c r="I450" s="364" t="s">
        <v>133</v>
      </c>
      <c r="J450" s="364">
        <v>0</v>
      </c>
      <c r="K450" s="364">
        <v>0</v>
      </c>
      <c r="L450" s="364" t="s">
        <v>128</v>
      </c>
      <c r="M450" s="364" t="s">
        <v>349</v>
      </c>
      <c r="N450" s="364">
        <v>0</v>
      </c>
      <c r="O450" s="365">
        <v>275</v>
      </c>
      <c r="P450" s="365">
        <v>1</v>
      </c>
      <c r="Q450" s="366">
        <v>1</v>
      </c>
      <c r="R450" s="367"/>
      <c r="S450" s="367"/>
      <c r="T450" s="368">
        <v>1</v>
      </c>
      <c r="U450" s="369">
        <v>1</v>
      </c>
      <c r="V450" s="370">
        <v>49.5</v>
      </c>
      <c r="W450" s="371">
        <v>1515.06</v>
      </c>
      <c r="X450" s="372">
        <v>187747.19999999998</v>
      </c>
      <c r="Y450" s="373" t="s">
        <v>122</v>
      </c>
      <c r="Z450" s="374"/>
      <c r="AA450" s="375"/>
      <c r="AB450" s="364"/>
      <c r="AC450" s="135"/>
      <c r="AD450" s="376"/>
      <c r="AE450" s="377"/>
      <c r="AF450" s="378">
        <f t="shared" si="36"/>
        <v>49.5</v>
      </c>
      <c r="AG450" s="379">
        <f t="shared" si="37"/>
        <v>0</v>
      </c>
      <c r="AH450" s="380">
        <f t="shared" si="38"/>
        <v>0</v>
      </c>
      <c r="AI450" s="359"/>
      <c r="AJ450" s="381">
        <f t="shared" si="39"/>
        <v>0</v>
      </c>
      <c r="AK450" s="365"/>
      <c r="AL450" s="372">
        <f t="shared" si="40"/>
        <v>0</v>
      </c>
      <c r="AM450" s="382"/>
      <c r="AN450" s="383"/>
      <c r="AO450" s="382"/>
      <c r="AP450" s="383"/>
      <c r="AQ450" s="382"/>
      <c r="AR450" s="383"/>
      <c r="AS450" s="382"/>
      <c r="AT450" s="384"/>
      <c r="AU450" s="385">
        <f t="shared" si="41"/>
        <v>0</v>
      </c>
    </row>
    <row r="451" spans="2:47" ht="22.5" customHeight="1">
      <c r="B451" s="359">
        <v>227</v>
      </c>
      <c r="C451" s="360" t="s">
        <v>348</v>
      </c>
      <c r="D451" s="361"/>
      <c r="E451" s="362"/>
      <c r="F451" s="363"/>
      <c r="G451" s="340" t="s">
        <v>119</v>
      </c>
      <c r="H451" s="341">
        <v>1</v>
      </c>
      <c r="I451" s="364" t="s">
        <v>133</v>
      </c>
      <c r="J451" s="364">
        <v>0</v>
      </c>
      <c r="K451" s="364">
        <v>0</v>
      </c>
      <c r="L451" s="364" t="s">
        <v>128</v>
      </c>
      <c r="M451" s="364" t="s">
        <v>349</v>
      </c>
      <c r="N451" s="364">
        <v>0</v>
      </c>
      <c r="O451" s="365">
        <v>275</v>
      </c>
      <c r="P451" s="365">
        <v>1</v>
      </c>
      <c r="Q451" s="366">
        <v>1</v>
      </c>
      <c r="R451" s="367"/>
      <c r="S451" s="367"/>
      <c r="T451" s="368">
        <v>1</v>
      </c>
      <c r="U451" s="369">
        <v>1</v>
      </c>
      <c r="V451" s="370">
        <v>49.5</v>
      </c>
      <c r="W451" s="371">
        <v>1515.06</v>
      </c>
      <c r="X451" s="372">
        <v>187747.19999999998</v>
      </c>
      <c r="Y451" s="373" t="s">
        <v>122</v>
      </c>
      <c r="Z451" s="374"/>
      <c r="AA451" s="375"/>
      <c r="AB451" s="364"/>
      <c r="AC451" s="135"/>
      <c r="AD451" s="376"/>
      <c r="AE451" s="377"/>
      <c r="AF451" s="378">
        <f t="shared" si="36"/>
        <v>49.5</v>
      </c>
      <c r="AG451" s="379">
        <f t="shared" si="37"/>
        <v>0</v>
      </c>
      <c r="AH451" s="380">
        <f t="shared" si="38"/>
        <v>0</v>
      </c>
      <c r="AI451" s="359"/>
      <c r="AJ451" s="381">
        <f t="shared" si="39"/>
        <v>0</v>
      </c>
      <c r="AK451" s="365"/>
      <c r="AL451" s="372">
        <f t="shared" si="40"/>
        <v>0</v>
      </c>
      <c r="AM451" s="382"/>
      <c r="AN451" s="383"/>
      <c r="AO451" s="382"/>
      <c r="AP451" s="383"/>
      <c r="AQ451" s="382"/>
      <c r="AR451" s="383"/>
      <c r="AS451" s="382"/>
      <c r="AT451" s="384"/>
      <c r="AU451" s="385">
        <f t="shared" si="41"/>
        <v>0</v>
      </c>
    </row>
    <row r="452" spans="2:47" ht="22.5" customHeight="1">
      <c r="B452" s="359">
        <v>227</v>
      </c>
      <c r="C452" s="360" t="s">
        <v>348</v>
      </c>
      <c r="D452" s="361"/>
      <c r="E452" s="362"/>
      <c r="F452" s="363"/>
      <c r="G452" s="340" t="s">
        <v>119</v>
      </c>
      <c r="H452" s="341">
        <v>1</v>
      </c>
      <c r="I452" s="364" t="s">
        <v>133</v>
      </c>
      <c r="J452" s="364">
        <v>0</v>
      </c>
      <c r="K452" s="364">
        <v>0</v>
      </c>
      <c r="L452" s="364" t="s">
        <v>128</v>
      </c>
      <c r="M452" s="364" t="s">
        <v>349</v>
      </c>
      <c r="N452" s="364">
        <v>0</v>
      </c>
      <c r="O452" s="365">
        <v>275</v>
      </c>
      <c r="P452" s="365">
        <v>1</v>
      </c>
      <c r="Q452" s="366">
        <v>1</v>
      </c>
      <c r="R452" s="367"/>
      <c r="S452" s="367"/>
      <c r="T452" s="368">
        <v>1</v>
      </c>
      <c r="U452" s="369">
        <v>1</v>
      </c>
      <c r="V452" s="370">
        <v>49.5</v>
      </c>
      <c r="W452" s="371">
        <v>1515.06</v>
      </c>
      <c r="X452" s="372">
        <v>187747.19999999998</v>
      </c>
      <c r="Y452" s="373" t="s">
        <v>122</v>
      </c>
      <c r="Z452" s="374"/>
      <c r="AA452" s="375"/>
      <c r="AB452" s="364"/>
      <c r="AC452" s="135"/>
      <c r="AD452" s="376"/>
      <c r="AE452" s="377"/>
      <c r="AF452" s="378">
        <f t="shared" si="36"/>
        <v>49.5</v>
      </c>
      <c r="AG452" s="379">
        <f t="shared" si="37"/>
        <v>0</v>
      </c>
      <c r="AH452" s="380">
        <f t="shared" si="38"/>
        <v>0</v>
      </c>
      <c r="AI452" s="359"/>
      <c r="AJ452" s="381">
        <f t="shared" si="39"/>
        <v>0</v>
      </c>
      <c r="AK452" s="365"/>
      <c r="AL452" s="372">
        <f t="shared" si="40"/>
        <v>0</v>
      </c>
      <c r="AM452" s="382"/>
      <c r="AN452" s="383"/>
      <c r="AO452" s="382"/>
      <c r="AP452" s="383"/>
      <c r="AQ452" s="382"/>
      <c r="AR452" s="383"/>
      <c r="AS452" s="382"/>
      <c r="AT452" s="384"/>
      <c r="AU452" s="385">
        <f t="shared" si="41"/>
        <v>0</v>
      </c>
    </row>
    <row r="453" spans="2:47" ht="22.5" customHeight="1">
      <c r="B453" s="359">
        <v>227</v>
      </c>
      <c r="C453" s="360" t="s">
        <v>348</v>
      </c>
      <c r="D453" s="361"/>
      <c r="E453" s="362"/>
      <c r="F453" s="363"/>
      <c r="G453" s="340" t="s">
        <v>119</v>
      </c>
      <c r="H453" s="341">
        <v>1</v>
      </c>
      <c r="I453" s="364" t="s">
        <v>133</v>
      </c>
      <c r="J453" s="364">
        <v>0</v>
      </c>
      <c r="K453" s="364">
        <v>0</v>
      </c>
      <c r="L453" s="364" t="s">
        <v>128</v>
      </c>
      <c r="M453" s="364" t="s">
        <v>349</v>
      </c>
      <c r="N453" s="364">
        <v>0</v>
      </c>
      <c r="O453" s="365">
        <v>275</v>
      </c>
      <c r="P453" s="365">
        <v>1</v>
      </c>
      <c r="Q453" s="366">
        <v>1</v>
      </c>
      <c r="R453" s="367"/>
      <c r="S453" s="367"/>
      <c r="T453" s="368">
        <v>1</v>
      </c>
      <c r="U453" s="369">
        <v>1</v>
      </c>
      <c r="V453" s="370">
        <v>49.5</v>
      </c>
      <c r="W453" s="371">
        <v>1515.06</v>
      </c>
      <c r="X453" s="372">
        <v>187747.19999999998</v>
      </c>
      <c r="Y453" s="373" t="s">
        <v>122</v>
      </c>
      <c r="Z453" s="374"/>
      <c r="AA453" s="375"/>
      <c r="AB453" s="364"/>
      <c r="AC453" s="135"/>
      <c r="AD453" s="376"/>
      <c r="AE453" s="377"/>
      <c r="AF453" s="378">
        <f t="shared" si="36"/>
        <v>49.5</v>
      </c>
      <c r="AG453" s="379">
        <f t="shared" si="37"/>
        <v>0</v>
      </c>
      <c r="AH453" s="380">
        <f t="shared" si="38"/>
        <v>0</v>
      </c>
      <c r="AI453" s="359"/>
      <c r="AJ453" s="381">
        <f t="shared" si="39"/>
        <v>0</v>
      </c>
      <c r="AK453" s="365"/>
      <c r="AL453" s="372">
        <f t="shared" si="40"/>
        <v>0</v>
      </c>
      <c r="AM453" s="382"/>
      <c r="AN453" s="383"/>
      <c r="AO453" s="382"/>
      <c r="AP453" s="383"/>
      <c r="AQ453" s="382"/>
      <c r="AR453" s="383"/>
      <c r="AS453" s="382"/>
      <c r="AT453" s="384"/>
      <c r="AU453" s="385">
        <f t="shared" si="41"/>
        <v>0</v>
      </c>
    </row>
    <row r="454" spans="2:47" ht="22.5" customHeight="1">
      <c r="B454" s="359">
        <v>227</v>
      </c>
      <c r="C454" s="360" t="s">
        <v>348</v>
      </c>
      <c r="D454" s="361"/>
      <c r="E454" s="362"/>
      <c r="F454" s="363"/>
      <c r="G454" s="340" t="s">
        <v>119</v>
      </c>
      <c r="H454" s="341">
        <v>1</v>
      </c>
      <c r="I454" s="364" t="s">
        <v>133</v>
      </c>
      <c r="J454" s="364">
        <v>0</v>
      </c>
      <c r="K454" s="364">
        <v>0</v>
      </c>
      <c r="L454" s="364" t="s">
        <v>128</v>
      </c>
      <c r="M454" s="364" t="s">
        <v>349</v>
      </c>
      <c r="N454" s="364">
        <v>0</v>
      </c>
      <c r="O454" s="365">
        <v>275</v>
      </c>
      <c r="P454" s="365">
        <v>1</v>
      </c>
      <c r="Q454" s="366">
        <v>1</v>
      </c>
      <c r="R454" s="367"/>
      <c r="S454" s="367"/>
      <c r="T454" s="368">
        <v>1</v>
      </c>
      <c r="U454" s="369">
        <v>1</v>
      </c>
      <c r="V454" s="370">
        <v>49.5</v>
      </c>
      <c r="W454" s="371">
        <v>1515.06</v>
      </c>
      <c r="X454" s="372">
        <v>187747.19999999998</v>
      </c>
      <c r="Y454" s="373" t="s">
        <v>122</v>
      </c>
      <c r="Z454" s="374"/>
      <c r="AA454" s="375"/>
      <c r="AB454" s="364"/>
      <c r="AC454" s="135"/>
      <c r="AD454" s="376"/>
      <c r="AE454" s="377"/>
      <c r="AF454" s="378">
        <f t="shared" si="36"/>
        <v>49.5</v>
      </c>
      <c r="AG454" s="379">
        <f t="shared" si="37"/>
        <v>0</v>
      </c>
      <c r="AH454" s="380">
        <f t="shared" si="38"/>
        <v>0</v>
      </c>
      <c r="AI454" s="359"/>
      <c r="AJ454" s="381">
        <f t="shared" si="39"/>
        <v>0</v>
      </c>
      <c r="AK454" s="365"/>
      <c r="AL454" s="372">
        <f t="shared" si="40"/>
        <v>0</v>
      </c>
      <c r="AM454" s="382"/>
      <c r="AN454" s="383"/>
      <c r="AO454" s="382"/>
      <c r="AP454" s="383"/>
      <c r="AQ454" s="382"/>
      <c r="AR454" s="383"/>
      <c r="AS454" s="382"/>
      <c r="AT454" s="384"/>
      <c r="AU454" s="385">
        <f t="shared" si="41"/>
        <v>0</v>
      </c>
    </row>
    <row r="455" spans="2:47" ht="22.5" customHeight="1">
      <c r="B455" s="359">
        <v>227</v>
      </c>
      <c r="C455" s="360" t="s">
        <v>348</v>
      </c>
      <c r="D455" s="361"/>
      <c r="E455" s="362"/>
      <c r="F455" s="363"/>
      <c r="G455" s="340" t="s">
        <v>119</v>
      </c>
      <c r="H455" s="341">
        <v>1</v>
      </c>
      <c r="I455" s="364" t="s">
        <v>133</v>
      </c>
      <c r="J455" s="364">
        <v>0</v>
      </c>
      <c r="K455" s="364">
        <v>0</v>
      </c>
      <c r="L455" s="364" t="s">
        <v>128</v>
      </c>
      <c r="M455" s="364" t="s">
        <v>349</v>
      </c>
      <c r="N455" s="364">
        <v>0</v>
      </c>
      <c r="O455" s="365">
        <v>275</v>
      </c>
      <c r="P455" s="365">
        <v>1</v>
      </c>
      <c r="Q455" s="366">
        <v>1</v>
      </c>
      <c r="R455" s="367"/>
      <c r="S455" s="367"/>
      <c r="T455" s="368">
        <v>1</v>
      </c>
      <c r="U455" s="369">
        <v>1</v>
      </c>
      <c r="V455" s="370">
        <v>49.5</v>
      </c>
      <c r="W455" s="371">
        <v>1515.06</v>
      </c>
      <c r="X455" s="372">
        <v>187747.19999999998</v>
      </c>
      <c r="Y455" s="373" t="s">
        <v>122</v>
      </c>
      <c r="Z455" s="374"/>
      <c r="AA455" s="375"/>
      <c r="AB455" s="364"/>
      <c r="AC455" s="135"/>
      <c r="AD455" s="376"/>
      <c r="AE455" s="377"/>
      <c r="AF455" s="378">
        <f t="shared" si="36"/>
        <v>49.5</v>
      </c>
      <c r="AG455" s="379">
        <f t="shared" si="37"/>
        <v>0</v>
      </c>
      <c r="AH455" s="380">
        <f t="shared" si="38"/>
        <v>0</v>
      </c>
      <c r="AI455" s="359"/>
      <c r="AJ455" s="381">
        <f t="shared" si="39"/>
        <v>0</v>
      </c>
      <c r="AK455" s="365"/>
      <c r="AL455" s="372">
        <f t="shared" si="40"/>
        <v>0</v>
      </c>
      <c r="AM455" s="382"/>
      <c r="AN455" s="383"/>
      <c r="AO455" s="382"/>
      <c r="AP455" s="383"/>
      <c r="AQ455" s="382"/>
      <c r="AR455" s="383"/>
      <c r="AS455" s="382"/>
      <c r="AT455" s="384"/>
      <c r="AU455" s="385">
        <f t="shared" si="41"/>
        <v>0</v>
      </c>
    </row>
    <row r="456" spans="2:47" ht="22.5" customHeight="1">
      <c r="B456" s="359">
        <v>227</v>
      </c>
      <c r="C456" s="360" t="s">
        <v>348</v>
      </c>
      <c r="D456" s="361"/>
      <c r="E456" s="362"/>
      <c r="F456" s="363"/>
      <c r="G456" s="340" t="s">
        <v>119</v>
      </c>
      <c r="H456" s="341">
        <v>1</v>
      </c>
      <c r="I456" s="364" t="s">
        <v>133</v>
      </c>
      <c r="J456" s="364">
        <v>0</v>
      </c>
      <c r="K456" s="364">
        <v>0</v>
      </c>
      <c r="L456" s="364" t="s">
        <v>128</v>
      </c>
      <c r="M456" s="364" t="s">
        <v>349</v>
      </c>
      <c r="N456" s="364">
        <v>0</v>
      </c>
      <c r="O456" s="365">
        <v>275</v>
      </c>
      <c r="P456" s="365">
        <v>1</v>
      </c>
      <c r="Q456" s="366">
        <v>1</v>
      </c>
      <c r="R456" s="367"/>
      <c r="S456" s="367"/>
      <c r="T456" s="368">
        <v>1</v>
      </c>
      <c r="U456" s="369">
        <v>1</v>
      </c>
      <c r="V456" s="370">
        <v>49.5</v>
      </c>
      <c r="W456" s="371">
        <v>1515.06</v>
      </c>
      <c r="X456" s="372">
        <v>187747.19999999998</v>
      </c>
      <c r="Y456" s="387" t="s">
        <v>122</v>
      </c>
      <c r="Z456" s="374"/>
      <c r="AA456" s="375"/>
      <c r="AB456" s="364"/>
      <c r="AC456" s="135"/>
      <c r="AD456" s="376"/>
      <c r="AE456" s="377"/>
      <c r="AF456" s="378">
        <f t="shared" si="36"/>
        <v>49.5</v>
      </c>
      <c r="AG456" s="379">
        <f t="shared" si="37"/>
        <v>0</v>
      </c>
      <c r="AH456" s="380">
        <f t="shared" si="38"/>
        <v>0</v>
      </c>
      <c r="AI456" s="359"/>
      <c r="AJ456" s="381">
        <f t="shared" si="39"/>
        <v>0</v>
      </c>
      <c r="AK456" s="365"/>
      <c r="AL456" s="372">
        <f t="shared" si="40"/>
        <v>0</v>
      </c>
      <c r="AM456" s="382"/>
      <c r="AN456" s="383"/>
      <c r="AO456" s="382"/>
      <c r="AP456" s="383"/>
      <c r="AQ456" s="382"/>
      <c r="AR456" s="383"/>
      <c r="AS456" s="382"/>
      <c r="AT456" s="384"/>
      <c r="AU456" s="385">
        <f t="shared" si="41"/>
        <v>0</v>
      </c>
    </row>
    <row r="457" spans="2:47" ht="22.5" customHeight="1">
      <c r="B457" s="359">
        <v>227</v>
      </c>
      <c r="C457" s="360" t="s">
        <v>348</v>
      </c>
      <c r="D457" s="361"/>
      <c r="E457" s="362"/>
      <c r="F457" s="363"/>
      <c r="G457" s="340" t="s">
        <v>119</v>
      </c>
      <c r="H457" s="341">
        <v>1</v>
      </c>
      <c r="I457" s="364" t="s">
        <v>133</v>
      </c>
      <c r="J457" s="364">
        <v>0</v>
      </c>
      <c r="K457" s="364">
        <v>0</v>
      </c>
      <c r="L457" s="364" t="s">
        <v>128</v>
      </c>
      <c r="M457" s="364" t="s">
        <v>349</v>
      </c>
      <c r="N457" s="364">
        <v>0</v>
      </c>
      <c r="O457" s="365">
        <v>275</v>
      </c>
      <c r="P457" s="365">
        <v>1</v>
      </c>
      <c r="Q457" s="366">
        <v>1</v>
      </c>
      <c r="R457" s="367"/>
      <c r="S457" s="367"/>
      <c r="T457" s="368">
        <v>1</v>
      </c>
      <c r="U457" s="369">
        <v>1</v>
      </c>
      <c r="V457" s="370">
        <v>49.5</v>
      </c>
      <c r="W457" s="371">
        <v>1515.06</v>
      </c>
      <c r="X457" s="372">
        <v>187747.19999999998</v>
      </c>
      <c r="Y457" s="373" t="s">
        <v>122</v>
      </c>
      <c r="Z457" s="374"/>
      <c r="AA457" s="375"/>
      <c r="AB457" s="364"/>
      <c r="AC457" s="135"/>
      <c r="AD457" s="376"/>
      <c r="AE457" s="377"/>
      <c r="AF457" s="378">
        <f t="shared" si="36"/>
        <v>49.5</v>
      </c>
      <c r="AG457" s="379">
        <f t="shared" si="37"/>
        <v>0</v>
      </c>
      <c r="AH457" s="380">
        <f t="shared" si="38"/>
        <v>0</v>
      </c>
      <c r="AI457" s="359"/>
      <c r="AJ457" s="381">
        <f t="shared" si="39"/>
        <v>0</v>
      </c>
      <c r="AK457" s="365"/>
      <c r="AL457" s="372">
        <f t="shared" si="40"/>
        <v>0</v>
      </c>
      <c r="AM457" s="382"/>
      <c r="AN457" s="383"/>
      <c r="AO457" s="382"/>
      <c r="AP457" s="383"/>
      <c r="AQ457" s="382"/>
      <c r="AR457" s="383"/>
      <c r="AS457" s="382"/>
      <c r="AT457" s="384"/>
      <c r="AU457" s="385">
        <f t="shared" si="41"/>
        <v>0</v>
      </c>
    </row>
    <row r="458" spans="2:47" ht="22.5" customHeight="1">
      <c r="B458" s="359">
        <v>227</v>
      </c>
      <c r="C458" s="360" t="s">
        <v>348</v>
      </c>
      <c r="D458" s="361"/>
      <c r="E458" s="362"/>
      <c r="F458" s="363"/>
      <c r="G458" s="340" t="s">
        <v>119</v>
      </c>
      <c r="H458" s="341">
        <v>1</v>
      </c>
      <c r="I458" s="364" t="s">
        <v>133</v>
      </c>
      <c r="J458" s="364">
        <v>0</v>
      </c>
      <c r="K458" s="364">
        <v>0</v>
      </c>
      <c r="L458" s="364" t="s">
        <v>128</v>
      </c>
      <c r="M458" s="364" t="s">
        <v>349</v>
      </c>
      <c r="N458" s="364">
        <v>0</v>
      </c>
      <c r="O458" s="365">
        <v>275</v>
      </c>
      <c r="P458" s="365">
        <v>1</v>
      </c>
      <c r="Q458" s="366">
        <v>1</v>
      </c>
      <c r="R458" s="367"/>
      <c r="S458" s="367"/>
      <c r="T458" s="368">
        <v>1</v>
      </c>
      <c r="U458" s="369">
        <v>1</v>
      </c>
      <c r="V458" s="370">
        <v>49.5</v>
      </c>
      <c r="W458" s="371">
        <v>1515.06</v>
      </c>
      <c r="X458" s="372">
        <v>187747.19999999998</v>
      </c>
      <c r="Y458" s="373" t="s">
        <v>122</v>
      </c>
      <c r="Z458" s="374"/>
      <c r="AA458" s="375"/>
      <c r="AB458" s="364"/>
      <c r="AC458" s="135"/>
      <c r="AD458" s="376"/>
      <c r="AE458" s="377"/>
      <c r="AF458" s="378">
        <f t="shared" ref="AF458:AF521" si="42">V458</f>
        <v>49.5</v>
      </c>
      <c r="AG458" s="379">
        <f t="shared" ref="AG458:AG521" si="43">IF(AD458="",0,IF(AD458&lt;=10,90.1,IF(AD458&lt;=20,136.2,IF(AD458&lt;=40,228.4,IF(AD458&lt;=60,320.61,IF(AD458&lt;=100,505.02,IF(AD458&lt;=200,505.02*2,IF(AD458&lt;=300,505.02*3,IF(AD458&lt;=400,505.02*4,IF(AD458&lt;=500,505.02*5))))))))))</f>
        <v>0</v>
      </c>
      <c r="AH458" s="380">
        <f t="shared" ref="AH458:AH521" si="44">(AF458+AG458)*AE458*12*10</f>
        <v>0</v>
      </c>
      <c r="AI458" s="359"/>
      <c r="AJ458" s="381">
        <f t="shared" ref="AJ458:AJ521" si="45">AE458*AI458</f>
        <v>0</v>
      </c>
      <c r="AK458" s="365"/>
      <c r="AL458" s="372">
        <f t="shared" ref="AL458:AL521" si="46">AE458*AK458</f>
        <v>0</v>
      </c>
      <c r="AM458" s="382"/>
      <c r="AN458" s="383"/>
      <c r="AO458" s="382"/>
      <c r="AP458" s="383"/>
      <c r="AQ458" s="382"/>
      <c r="AR458" s="383"/>
      <c r="AS458" s="382"/>
      <c r="AT458" s="384"/>
      <c r="AU458" s="385">
        <f t="shared" ref="AU458:AU521" si="47">AJ458+AL458+AM458+AO458+AQ458+AS458</f>
        <v>0</v>
      </c>
    </row>
    <row r="459" spans="2:47" ht="22.5" customHeight="1">
      <c r="B459" s="359">
        <v>227</v>
      </c>
      <c r="C459" s="360" t="s">
        <v>348</v>
      </c>
      <c r="D459" s="361"/>
      <c r="E459" s="362"/>
      <c r="F459" s="363"/>
      <c r="G459" s="340" t="s">
        <v>119</v>
      </c>
      <c r="H459" s="341">
        <v>1</v>
      </c>
      <c r="I459" s="364" t="s">
        <v>133</v>
      </c>
      <c r="J459" s="364">
        <v>0</v>
      </c>
      <c r="K459" s="364">
        <v>0</v>
      </c>
      <c r="L459" s="364" t="s">
        <v>128</v>
      </c>
      <c r="M459" s="364" t="s">
        <v>349</v>
      </c>
      <c r="N459" s="364">
        <v>0</v>
      </c>
      <c r="O459" s="365">
        <v>275</v>
      </c>
      <c r="P459" s="365">
        <v>1</v>
      </c>
      <c r="Q459" s="366">
        <v>1</v>
      </c>
      <c r="R459" s="367"/>
      <c r="S459" s="367"/>
      <c r="T459" s="368">
        <v>1</v>
      </c>
      <c r="U459" s="369">
        <v>1</v>
      </c>
      <c r="V459" s="370">
        <v>49.5</v>
      </c>
      <c r="W459" s="371">
        <v>1515.06</v>
      </c>
      <c r="X459" s="372">
        <v>187747.19999999998</v>
      </c>
      <c r="Y459" s="373" t="s">
        <v>122</v>
      </c>
      <c r="Z459" s="374"/>
      <c r="AA459" s="375"/>
      <c r="AB459" s="364"/>
      <c r="AC459" s="135"/>
      <c r="AD459" s="376"/>
      <c r="AE459" s="377"/>
      <c r="AF459" s="378">
        <f t="shared" si="42"/>
        <v>49.5</v>
      </c>
      <c r="AG459" s="379">
        <f t="shared" si="43"/>
        <v>0</v>
      </c>
      <c r="AH459" s="380">
        <f t="shared" si="44"/>
        <v>0</v>
      </c>
      <c r="AI459" s="359"/>
      <c r="AJ459" s="381">
        <f t="shared" si="45"/>
        <v>0</v>
      </c>
      <c r="AK459" s="365"/>
      <c r="AL459" s="372">
        <f t="shared" si="46"/>
        <v>0</v>
      </c>
      <c r="AM459" s="382"/>
      <c r="AN459" s="383"/>
      <c r="AO459" s="382"/>
      <c r="AP459" s="383"/>
      <c r="AQ459" s="382"/>
      <c r="AR459" s="383"/>
      <c r="AS459" s="382"/>
      <c r="AT459" s="384"/>
      <c r="AU459" s="385">
        <f t="shared" si="47"/>
        <v>0</v>
      </c>
    </row>
    <row r="460" spans="2:47" ht="22.5" customHeight="1">
      <c r="B460" s="359">
        <v>227</v>
      </c>
      <c r="C460" s="360" t="s">
        <v>348</v>
      </c>
      <c r="D460" s="361"/>
      <c r="E460" s="362"/>
      <c r="F460" s="363"/>
      <c r="G460" s="340" t="s">
        <v>119</v>
      </c>
      <c r="H460" s="341">
        <v>1</v>
      </c>
      <c r="I460" s="364" t="s">
        <v>133</v>
      </c>
      <c r="J460" s="364">
        <v>0</v>
      </c>
      <c r="K460" s="364">
        <v>0</v>
      </c>
      <c r="L460" s="364" t="s">
        <v>128</v>
      </c>
      <c r="M460" s="364" t="s">
        <v>349</v>
      </c>
      <c r="N460" s="364">
        <v>0</v>
      </c>
      <c r="O460" s="365">
        <v>275</v>
      </c>
      <c r="P460" s="365">
        <v>1</v>
      </c>
      <c r="Q460" s="366">
        <v>1</v>
      </c>
      <c r="R460" s="367"/>
      <c r="S460" s="367"/>
      <c r="T460" s="368">
        <v>1</v>
      </c>
      <c r="U460" s="369">
        <v>1</v>
      </c>
      <c r="V460" s="370">
        <v>49.5</v>
      </c>
      <c r="W460" s="371">
        <v>1515.06</v>
      </c>
      <c r="X460" s="372">
        <v>187747.19999999998</v>
      </c>
      <c r="Y460" s="373" t="s">
        <v>122</v>
      </c>
      <c r="Z460" s="374"/>
      <c r="AA460" s="375"/>
      <c r="AB460" s="364"/>
      <c r="AC460" s="135"/>
      <c r="AD460" s="376"/>
      <c r="AE460" s="377"/>
      <c r="AF460" s="378">
        <f t="shared" si="42"/>
        <v>49.5</v>
      </c>
      <c r="AG460" s="379">
        <f t="shared" si="43"/>
        <v>0</v>
      </c>
      <c r="AH460" s="380">
        <f t="shared" si="44"/>
        <v>0</v>
      </c>
      <c r="AI460" s="359"/>
      <c r="AJ460" s="381">
        <f t="shared" si="45"/>
        <v>0</v>
      </c>
      <c r="AK460" s="365"/>
      <c r="AL460" s="372">
        <f t="shared" si="46"/>
        <v>0</v>
      </c>
      <c r="AM460" s="382"/>
      <c r="AN460" s="383"/>
      <c r="AO460" s="382"/>
      <c r="AP460" s="383"/>
      <c r="AQ460" s="382"/>
      <c r="AR460" s="383"/>
      <c r="AS460" s="382"/>
      <c r="AT460" s="384"/>
      <c r="AU460" s="385">
        <f t="shared" si="47"/>
        <v>0</v>
      </c>
    </row>
    <row r="461" spans="2:47" ht="22.5" customHeight="1">
      <c r="B461" s="359">
        <v>227</v>
      </c>
      <c r="C461" s="360" t="s">
        <v>348</v>
      </c>
      <c r="D461" s="361"/>
      <c r="E461" s="362"/>
      <c r="F461" s="363"/>
      <c r="G461" s="340" t="s">
        <v>119</v>
      </c>
      <c r="H461" s="341">
        <v>1</v>
      </c>
      <c r="I461" s="364" t="s">
        <v>133</v>
      </c>
      <c r="J461" s="364">
        <v>0</v>
      </c>
      <c r="K461" s="364">
        <v>0</v>
      </c>
      <c r="L461" s="364" t="s">
        <v>128</v>
      </c>
      <c r="M461" s="364" t="s">
        <v>349</v>
      </c>
      <c r="N461" s="364">
        <v>0</v>
      </c>
      <c r="O461" s="365">
        <v>275</v>
      </c>
      <c r="P461" s="365">
        <v>1</v>
      </c>
      <c r="Q461" s="366">
        <v>1</v>
      </c>
      <c r="R461" s="367"/>
      <c r="S461" s="367"/>
      <c r="T461" s="368">
        <v>1</v>
      </c>
      <c r="U461" s="369">
        <v>1</v>
      </c>
      <c r="V461" s="370">
        <v>49.5</v>
      </c>
      <c r="W461" s="371">
        <v>1515.06</v>
      </c>
      <c r="X461" s="372">
        <v>187747.19999999998</v>
      </c>
      <c r="Y461" s="373" t="s">
        <v>122</v>
      </c>
      <c r="Z461" s="374"/>
      <c r="AA461" s="375"/>
      <c r="AB461" s="364"/>
      <c r="AC461" s="135"/>
      <c r="AD461" s="376"/>
      <c r="AE461" s="377"/>
      <c r="AF461" s="378">
        <f t="shared" si="42"/>
        <v>49.5</v>
      </c>
      <c r="AG461" s="379">
        <f t="shared" si="43"/>
        <v>0</v>
      </c>
      <c r="AH461" s="380">
        <f t="shared" si="44"/>
        <v>0</v>
      </c>
      <c r="AI461" s="359"/>
      <c r="AJ461" s="381">
        <f t="shared" si="45"/>
        <v>0</v>
      </c>
      <c r="AK461" s="365"/>
      <c r="AL461" s="372">
        <f t="shared" si="46"/>
        <v>0</v>
      </c>
      <c r="AM461" s="382"/>
      <c r="AN461" s="383"/>
      <c r="AO461" s="382"/>
      <c r="AP461" s="383"/>
      <c r="AQ461" s="382"/>
      <c r="AR461" s="383"/>
      <c r="AS461" s="382"/>
      <c r="AT461" s="384"/>
      <c r="AU461" s="385">
        <f t="shared" si="47"/>
        <v>0</v>
      </c>
    </row>
    <row r="462" spans="2:47" ht="22.5" customHeight="1">
      <c r="B462" s="359">
        <v>227</v>
      </c>
      <c r="C462" s="360" t="s">
        <v>348</v>
      </c>
      <c r="D462" s="361"/>
      <c r="E462" s="362"/>
      <c r="F462" s="363"/>
      <c r="G462" s="340" t="s">
        <v>119</v>
      </c>
      <c r="H462" s="341">
        <v>1</v>
      </c>
      <c r="I462" s="364" t="s">
        <v>133</v>
      </c>
      <c r="J462" s="364">
        <v>0</v>
      </c>
      <c r="K462" s="364">
        <v>0</v>
      </c>
      <c r="L462" s="364" t="s">
        <v>128</v>
      </c>
      <c r="M462" s="364" t="s">
        <v>349</v>
      </c>
      <c r="N462" s="364">
        <v>0</v>
      </c>
      <c r="O462" s="365">
        <v>275</v>
      </c>
      <c r="P462" s="365">
        <v>1</v>
      </c>
      <c r="Q462" s="366">
        <v>1</v>
      </c>
      <c r="R462" s="367"/>
      <c r="S462" s="367"/>
      <c r="T462" s="368">
        <v>1</v>
      </c>
      <c r="U462" s="369">
        <v>1</v>
      </c>
      <c r="V462" s="370">
        <v>49.5</v>
      </c>
      <c r="W462" s="371">
        <v>1515.06</v>
      </c>
      <c r="X462" s="372">
        <v>187747.19999999998</v>
      </c>
      <c r="Y462" s="373" t="s">
        <v>122</v>
      </c>
      <c r="Z462" s="374"/>
      <c r="AA462" s="375"/>
      <c r="AB462" s="364"/>
      <c r="AC462" s="135"/>
      <c r="AD462" s="376"/>
      <c r="AE462" s="377"/>
      <c r="AF462" s="378">
        <f t="shared" si="42"/>
        <v>49.5</v>
      </c>
      <c r="AG462" s="379">
        <f t="shared" si="43"/>
        <v>0</v>
      </c>
      <c r="AH462" s="380">
        <f t="shared" si="44"/>
        <v>0</v>
      </c>
      <c r="AI462" s="359"/>
      <c r="AJ462" s="381">
        <f t="shared" si="45"/>
        <v>0</v>
      </c>
      <c r="AK462" s="365"/>
      <c r="AL462" s="372">
        <f t="shared" si="46"/>
        <v>0</v>
      </c>
      <c r="AM462" s="382"/>
      <c r="AN462" s="383"/>
      <c r="AO462" s="382"/>
      <c r="AP462" s="383"/>
      <c r="AQ462" s="382"/>
      <c r="AR462" s="383"/>
      <c r="AS462" s="382"/>
      <c r="AT462" s="384"/>
      <c r="AU462" s="385">
        <f t="shared" si="47"/>
        <v>0</v>
      </c>
    </row>
    <row r="463" spans="2:47" ht="22.5" customHeight="1">
      <c r="B463" s="359">
        <v>227</v>
      </c>
      <c r="C463" s="360" t="s">
        <v>348</v>
      </c>
      <c r="D463" s="361"/>
      <c r="E463" s="362"/>
      <c r="F463" s="363"/>
      <c r="G463" s="340" t="s">
        <v>119</v>
      </c>
      <c r="H463" s="341">
        <v>1</v>
      </c>
      <c r="I463" s="364" t="s">
        <v>133</v>
      </c>
      <c r="J463" s="364">
        <v>0</v>
      </c>
      <c r="K463" s="364">
        <v>0</v>
      </c>
      <c r="L463" s="364" t="s">
        <v>128</v>
      </c>
      <c r="M463" s="364" t="s">
        <v>349</v>
      </c>
      <c r="N463" s="364">
        <v>0</v>
      </c>
      <c r="O463" s="365">
        <v>275</v>
      </c>
      <c r="P463" s="365">
        <v>1</v>
      </c>
      <c r="Q463" s="366">
        <v>1</v>
      </c>
      <c r="R463" s="367"/>
      <c r="S463" s="367"/>
      <c r="T463" s="368">
        <v>1</v>
      </c>
      <c r="U463" s="369">
        <v>1</v>
      </c>
      <c r="V463" s="370">
        <v>49.5</v>
      </c>
      <c r="W463" s="371">
        <v>1515.06</v>
      </c>
      <c r="X463" s="372">
        <v>187747.19999999998</v>
      </c>
      <c r="Y463" s="373" t="s">
        <v>122</v>
      </c>
      <c r="Z463" s="374"/>
      <c r="AA463" s="375"/>
      <c r="AB463" s="364"/>
      <c r="AC463" s="135"/>
      <c r="AD463" s="376"/>
      <c r="AE463" s="377"/>
      <c r="AF463" s="378">
        <f t="shared" si="42"/>
        <v>49.5</v>
      </c>
      <c r="AG463" s="379">
        <f t="shared" si="43"/>
        <v>0</v>
      </c>
      <c r="AH463" s="380">
        <f t="shared" si="44"/>
        <v>0</v>
      </c>
      <c r="AI463" s="359"/>
      <c r="AJ463" s="381">
        <f t="shared" si="45"/>
        <v>0</v>
      </c>
      <c r="AK463" s="365"/>
      <c r="AL463" s="372">
        <f t="shared" si="46"/>
        <v>0</v>
      </c>
      <c r="AM463" s="382"/>
      <c r="AN463" s="383"/>
      <c r="AO463" s="382"/>
      <c r="AP463" s="383"/>
      <c r="AQ463" s="382"/>
      <c r="AR463" s="383"/>
      <c r="AS463" s="382"/>
      <c r="AT463" s="384"/>
      <c r="AU463" s="385">
        <f t="shared" si="47"/>
        <v>0</v>
      </c>
    </row>
    <row r="464" spans="2:47" ht="22.5" customHeight="1">
      <c r="B464" s="359">
        <v>228</v>
      </c>
      <c r="C464" s="360" t="s">
        <v>350</v>
      </c>
      <c r="D464" s="361"/>
      <c r="E464" s="362"/>
      <c r="F464" s="363"/>
      <c r="G464" s="340" t="s">
        <v>119</v>
      </c>
      <c r="H464" s="341">
        <v>1</v>
      </c>
      <c r="I464" s="364" t="s">
        <v>133</v>
      </c>
      <c r="J464" s="364">
        <v>0</v>
      </c>
      <c r="K464" s="364">
        <v>0</v>
      </c>
      <c r="L464" s="364" t="s">
        <v>161</v>
      </c>
      <c r="M464" s="364">
        <v>0</v>
      </c>
      <c r="N464" s="364">
        <v>0</v>
      </c>
      <c r="O464" s="365">
        <v>275</v>
      </c>
      <c r="P464" s="365">
        <v>1</v>
      </c>
      <c r="Q464" s="366">
        <v>1</v>
      </c>
      <c r="R464" s="367"/>
      <c r="S464" s="367"/>
      <c r="T464" s="368">
        <v>1</v>
      </c>
      <c r="U464" s="369">
        <v>1</v>
      </c>
      <c r="V464" s="370">
        <v>49.5</v>
      </c>
      <c r="W464" s="371">
        <v>1515.06</v>
      </c>
      <c r="X464" s="372">
        <v>187747.19999999998</v>
      </c>
      <c r="Y464" s="373" t="s">
        <v>122</v>
      </c>
      <c r="Z464" s="374"/>
      <c r="AA464" s="375"/>
      <c r="AB464" s="364"/>
      <c r="AC464" s="135"/>
      <c r="AD464" s="376"/>
      <c r="AE464" s="377"/>
      <c r="AF464" s="378">
        <f t="shared" si="42"/>
        <v>49.5</v>
      </c>
      <c r="AG464" s="379">
        <f t="shared" si="43"/>
        <v>0</v>
      </c>
      <c r="AH464" s="380">
        <f t="shared" si="44"/>
        <v>0</v>
      </c>
      <c r="AI464" s="359"/>
      <c r="AJ464" s="381">
        <f t="shared" si="45"/>
        <v>0</v>
      </c>
      <c r="AK464" s="365"/>
      <c r="AL464" s="372">
        <f t="shared" si="46"/>
        <v>0</v>
      </c>
      <c r="AM464" s="382"/>
      <c r="AN464" s="383"/>
      <c r="AO464" s="382"/>
      <c r="AP464" s="383"/>
      <c r="AQ464" s="382"/>
      <c r="AR464" s="383"/>
      <c r="AS464" s="382"/>
      <c r="AT464" s="384"/>
      <c r="AU464" s="385">
        <f t="shared" si="47"/>
        <v>0</v>
      </c>
    </row>
    <row r="465" spans="2:47" ht="22.5" customHeight="1">
      <c r="B465" s="359">
        <v>228</v>
      </c>
      <c r="C465" s="360" t="s">
        <v>350</v>
      </c>
      <c r="D465" s="361"/>
      <c r="E465" s="362"/>
      <c r="F465" s="363"/>
      <c r="G465" s="340" t="s">
        <v>119</v>
      </c>
      <c r="H465" s="341">
        <v>1</v>
      </c>
      <c r="I465" s="364" t="s">
        <v>133</v>
      </c>
      <c r="J465" s="364">
        <v>0</v>
      </c>
      <c r="K465" s="364">
        <v>0</v>
      </c>
      <c r="L465" s="364" t="s">
        <v>161</v>
      </c>
      <c r="M465" s="364">
        <v>0</v>
      </c>
      <c r="N465" s="364">
        <v>0</v>
      </c>
      <c r="O465" s="365">
        <v>275</v>
      </c>
      <c r="P465" s="365">
        <v>1</v>
      </c>
      <c r="Q465" s="366">
        <v>1</v>
      </c>
      <c r="R465" s="367"/>
      <c r="S465" s="367"/>
      <c r="T465" s="368">
        <v>1</v>
      </c>
      <c r="U465" s="369">
        <v>1</v>
      </c>
      <c r="V465" s="370">
        <v>49.5</v>
      </c>
      <c r="W465" s="371">
        <v>1515.06</v>
      </c>
      <c r="X465" s="372">
        <v>187747.19999999998</v>
      </c>
      <c r="Y465" s="373" t="s">
        <v>122</v>
      </c>
      <c r="Z465" s="374"/>
      <c r="AA465" s="375"/>
      <c r="AB465" s="364"/>
      <c r="AC465" s="135"/>
      <c r="AD465" s="376"/>
      <c r="AE465" s="377"/>
      <c r="AF465" s="378">
        <f t="shared" si="42"/>
        <v>49.5</v>
      </c>
      <c r="AG465" s="379">
        <f t="shared" si="43"/>
        <v>0</v>
      </c>
      <c r="AH465" s="380">
        <f t="shared" si="44"/>
        <v>0</v>
      </c>
      <c r="AI465" s="359"/>
      <c r="AJ465" s="381">
        <f t="shared" si="45"/>
        <v>0</v>
      </c>
      <c r="AK465" s="365"/>
      <c r="AL465" s="372">
        <f t="shared" si="46"/>
        <v>0</v>
      </c>
      <c r="AM465" s="382"/>
      <c r="AN465" s="383"/>
      <c r="AO465" s="382"/>
      <c r="AP465" s="383"/>
      <c r="AQ465" s="382"/>
      <c r="AR465" s="383"/>
      <c r="AS465" s="382"/>
      <c r="AT465" s="384"/>
      <c r="AU465" s="385">
        <f t="shared" si="47"/>
        <v>0</v>
      </c>
    </row>
    <row r="466" spans="2:47" ht="22.5" customHeight="1">
      <c r="B466" s="359">
        <v>229</v>
      </c>
      <c r="C466" s="360" t="s">
        <v>351</v>
      </c>
      <c r="D466" s="361"/>
      <c r="E466" s="362"/>
      <c r="F466" s="363"/>
      <c r="G466" s="340" t="s">
        <v>119</v>
      </c>
      <c r="H466" s="341">
        <v>1</v>
      </c>
      <c r="I466" s="364" t="s">
        <v>133</v>
      </c>
      <c r="J466" s="364">
        <v>0</v>
      </c>
      <c r="K466" s="364">
        <v>0</v>
      </c>
      <c r="L466" s="364" t="s">
        <v>161</v>
      </c>
      <c r="M466" s="364">
        <v>0</v>
      </c>
      <c r="N466" s="364">
        <v>0</v>
      </c>
      <c r="O466" s="365">
        <v>275</v>
      </c>
      <c r="P466" s="365">
        <v>1</v>
      </c>
      <c r="Q466" s="366">
        <v>1</v>
      </c>
      <c r="R466" s="367"/>
      <c r="S466" s="367"/>
      <c r="T466" s="368">
        <v>1</v>
      </c>
      <c r="U466" s="369">
        <v>1</v>
      </c>
      <c r="V466" s="370">
        <v>49.5</v>
      </c>
      <c r="W466" s="371">
        <v>1515.06</v>
      </c>
      <c r="X466" s="372">
        <v>187747.19999999998</v>
      </c>
      <c r="Y466" s="373" t="s">
        <v>122</v>
      </c>
      <c r="Z466" s="374"/>
      <c r="AA466" s="375"/>
      <c r="AB466" s="364"/>
      <c r="AC466" s="135"/>
      <c r="AD466" s="376"/>
      <c r="AE466" s="377"/>
      <c r="AF466" s="378">
        <f t="shared" si="42"/>
        <v>49.5</v>
      </c>
      <c r="AG466" s="379">
        <f t="shared" si="43"/>
        <v>0</v>
      </c>
      <c r="AH466" s="380">
        <f t="shared" si="44"/>
        <v>0</v>
      </c>
      <c r="AI466" s="359"/>
      <c r="AJ466" s="381">
        <f t="shared" si="45"/>
        <v>0</v>
      </c>
      <c r="AK466" s="365"/>
      <c r="AL466" s="372">
        <f t="shared" si="46"/>
        <v>0</v>
      </c>
      <c r="AM466" s="382"/>
      <c r="AN466" s="383"/>
      <c r="AO466" s="382"/>
      <c r="AP466" s="383"/>
      <c r="AQ466" s="382"/>
      <c r="AR466" s="383"/>
      <c r="AS466" s="382"/>
      <c r="AT466" s="384"/>
      <c r="AU466" s="385">
        <f t="shared" si="47"/>
        <v>0</v>
      </c>
    </row>
    <row r="467" spans="2:47" ht="22.5" customHeight="1">
      <c r="B467" s="359">
        <v>230</v>
      </c>
      <c r="C467" s="360" t="s">
        <v>352</v>
      </c>
      <c r="D467" s="361"/>
      <c r="E467" s="362"/>
      <c r="F467" s="363"/>
      <c r="G467" s="340" t="s">
        <v>119</v>
      </c>
      <c r="H467" s="341">
        <v>1</v>
      </c>
      <c r="I467" s="364" t="s">
        <v>133</v>
      </c>
      <c r="J467" s="364">
        <v>0</v>
      </c>
      <c r="K467" s="364">
        <v>0</v>
      </c>
      <c r="L467" s="364" t="s">
        <v>121</v>
      </c>
      <c r="M467" s="364">
        <v>0</v>
      </c>
      <c r="N467" s="364">
        <v>0</v>
      </c>
      <c r="O467" s="365">
        <v>275</v>
      </c>
      <c r="P467" s="365">
        <v>1</v>
      </c>
      <c r="Q467" s="366">
        <v>1</v>
      </c>
      <c r="R467" s="367"/>
      <c r="S467" s="367"/>
      <c r="T467" s="368">
        <v>1</v>
      </c>
      <c r="U467" s="369">
        <v>1</v>
      </c>
      <c r="V467" s="370">
        <v>49.5</v>
      </c>
      <c r="W467" s="371">
        <v>1515.06</v>
      </c>
      <c r="X467" s="372">
        <v>187747.19999999998</v>
      </c>
      <c r="Y467" s="373" t="s">
        <v>122</v>
      </c>
      <c r="Z467" s="374"/>
      <c r="AA467" s="375"/>
      <c r="AB467" s="364"/>
      <c r="AC467" s="135"/>
      <c r="AD467" s="376"/>
      <c r="AE467" s="377"/>
      <c r="AF467" s="378">
        <f t="shared" si="42"/>
        <v>49.5</v>
      </c>
      <c r="AG467" s="379">
        <f t="shared" si="43"/>
        <v>0</v>
      </c>
      <c r="AH467" s="380">
        <f t="shared" si="44"/>
        <v>0</v>
      </c>
      <c r="AI467" s="359"/>
      <c r="AJ467" s="381">
        <f t="shared" si="45"/>
        <v>0</v>
      </c>
      <c r="AK467" s="365"/>
      <c r="AL467" s="372">
        <f t="shared" si="46"/>
        <v>0</v>
      </c>
      <c r="AM467" s="382"/>
      <c r="AN467" s="383"/>
      <c r="AO467" s="382"/>
      <c r="AP467" s="383"/>
      <c r="AQ467" s="382"/>
      <c r="AR467" s="383"/>
      <c r="AS467" s="382"/>
      <c r="AT467" s="384"/>
      <c r="AU467" s="385">
        <f t="shared" si="47"/>
        <v>0</v>
      </c>
    </row>
    <row r="468" spans="2:47" ht="22.5" customHeight="1">
      <c r="B468" s="359">
        <v>231</v>
      </c>
      <c r="C468" s="360" t="s">
        <v>353</v>
      </c>
      <c r="D468" s="361"/>
      <c r="E468" s="362"/>
      <c r="F468" s="363"/>
      <c r="G468" s="340" t="s">
        <v>119</v>
      </c>
      <c r="H468" s="341">
        <v>1</v>
      </c>
      <c r="I468" s="364" t="s">
        <v>133</v>
      </c>
      <c r="J468" s="364">
        <v>0</v>
      </c>
      <c r="K468" s="364">
        <v>0</v>
      </c>
      <c r="L468" s="364" t="s">
        <v>121</v>
      </c>
      <c r="M468" s="364">
        <v>0</v>
      </c>
      <c r="N468" s="364">
        <v>0</v>
      </c>
      <c r="O468" s="365">
        <v>275</v>
      </c>
      <c r="P468" s="365">
        <v>1</v>
      </c>
      <c r="Q468" s="366">
        <v>1</v>
      </c>
      <c r="R468" s="367"/>
      <c r="S468" s="367"/>
      <c r="T468" s="368">
        <v>1</v>
      </c>
      <c r="U468" s="369">
        <v>1</v>
      </c>
      <c r="V468" s="370">
        <v>49.5</v>
      </c>
      <c r="W468" s="371">
        <v>1515.06</v>
      </c>
      <c r="X468" s="372">
        <v>187747.19999999998</v>
      </c>
      <c r="Y468" s="373" t="s">
        <v>122</v>
      </c>
      <c r="Z468" s="374"/>
      <c r="AA468" s="375"/>
      <c r="AB468" s="364"/>
      <c r="AC468" s="135"/>
      <c r="AD468" s="376"/>
      <c r="AE468" s="377"/>
      <c r="AF468" s="378">
        <f t="shared" si="42"/>
        <v>49.5</v>
      </c>
      <c r="AG468" s="379">
        <f t="shared" si="43"/>
        <v>0</v>
      </c>
      <c r="AH468" s="380">
        <f t="shared" si="44"/>
        <v>0</v>
      </c>
      <c r="AI468" s="359"/>
      <c r="AJ468" s="381">
        <f t="shared" si="45"/>
        <v>0</v>
      </c>
      <c r="AK468" s="365"/>
      <c r="AL468" s="372">
        <f t="shared" si="46"/>
        <v>0</v>
      </c>
      <c r="AM468" s="382"/>
      <c r="AN468" s="383"/>
      <c r="AO468" s="382"/>
      <c r="AP468" s="383"/>
      <c r="AQ468" s="382"/>
      <c r="AR468" s="383"/>
      <c r="AS468" s="382"/>
      <c r="AT468" s="384"/>
      <c r="AU468" s="385">
        <f t="shared" si="47"/>
        <v>0</v>
      </c>
    </row>
    <row r="469" spans="2:47" ht="22.5" customHeight="1">
      <c r="B469" s="359">
        <v>232</v>
      </c>
      <c r="C469" s="360" t="s">
        <v>354</v>
      </c>
      <c r="D469" s="361"/>
      <c r="E469" s="362"/>
      <c r="F469" s="363"/>
      <c r="G469" s="340" t="s">
        <v>119</v>
      </c>
      <c r="H469" s="341">
        <v>1</v>
      </c>
      <c r="I469" s="364" t="s">
        <v>133</v>
      </c>
      <c r="J469" s="364">
        <v>0</v>
      </c>
      <c r="K469" s="364">
        <v>0</v>
      </c>
      <c r="L469" s="364" t="s">
        <v>128</v>
      </c>
      <c r="M469" s="364">
        <v>0</v>
      </c>
      <c r="N469" s="364">
        <v>0</v>
      </c>
      <c r="O469" s="365">
        <v>275</v>
      </c>
      <c r="P469" s="365">
        <v>1</v>
      </c>
      <c r="Q469" s="366">
        <v>1</v>
      </c>
      <c r="R469" s="367"/>
      <c r="S469" s="367"/>
      <c r="T469" s="368">
        <v>1</v>
      </c>
      <c r="U469" s="369">
        <v>1</v>
      </c>
      <c r="V469" s="370">
        <v>49.5</v>
      </c>
      <c r="W469" s="371">
        <v>1515.06</v>
      </c>
      <c r="X469" s="372">
        <v>187747.19999999998</v>
      </c>
      <c r="Y469" s="387" t="s">
        <v>122</v>
      </c>
      <c r="Z469" s="374"/>
      <c r="AA469" s="375"/>
      <c r="AB469" s="364"/>
      <c r="AC469" s="135"/>
      <c r="AD469" s="376"/>
      <c r="AE469" s="377"/>
      <c r="AF469" s="378">
        <f t="shared" si="42"/>
        <v>49.5</v>
      </c>
      <c r="AG469" s="379">
        <f t="shared" si="43"/>
        <v>0</v>
      </c>
      <c r="AH469" s="380">
        <f t="shared" si="44"/>
        <v>0</v>
      </c>
      <c r="AI469" s="359"/>
      <c r="AJ469" s="381">
        <f t="shared" si="45"/>
        <v>0</v>
      </c>
      <c r="AK469" s="365"/>
      <c r="AL469" s="372">
        <f t="shared" si="46"/>
        <v>0</v>
      </c>
      <c r="AM469" s="382"/>
      <c r="AN469" s="383"/>
      <c r="AO469" s="382"/>
      <c r="AP469" s="383"/>
      <c r="AQ469" s="382"/>
      <c r="AR469" s="383"/>
      <c r="AS469" s="382"/>
      <c r="AT469" s="384"/>
      <c r="AU469" s="385">
        <f t="shared" si="47"/>
        <v>0</v>
      </c>
    </row>
    <row r="470" spans="2:47" ht="22.5" customHeight="1">
      <c r="B470" s="359">
        <v>232</v>
      </c>
      <c r="C470" s="360" t="s">
        <v>354</v>
      </c>
      <c r="D470" s="361"/>
      <c r="E470" s="362"/>
      <c r="F470" s="363"/>
      <c r="G470" s="340" t="s">
        <v>119</v>
      </c>
      <c r="H470" s="341">
        <v>1</v>
      </c>
      <c r="I470" s="364" t="s">
        <v>133</v>
      </c>
      <c r="J470" s="364">
        <v>0</v>
      </c>
      <c r="K470" s="364">
        <v>0</v>
      </c>
      <c r="L470" s="364" t="s">
        <v>128</v>
      </c>
      <c r="M470" s="364">
        <v>0</v>
      </c>
      <c r="N470" s="364">
        <v>0</v>
      </c>
      <c r="O470" s="365">
        <v>275</v>
      </c>
      <c r="P470" s="365">
        <v>1</v>
      </c>
      <c r="Q470" s="366">
        <v>1</v>
      </c>
      <c r="R470" s="367"/>
      <c r="S470" s="367"/>
      <c r="T470" s="368">
        <v>1</v>
      </c>
      <c r="U470" s="369">
        <v>1</v>
      </c>
      <c r="V470" s="370">
        <v>49.5</v>
      </c>
      <c r="W470" s="371">
        <v>1515.06</v>
      </c>
      <c r="X470" s="372">
        <v>187747.19999999998</v>
      </c>
      <c r="Y470" s="373" t="s">
        <v>122</v>
      </c>
      <c r="Z470" s="374"/>
      <c r="AA470" s="375"/>
      <c r="AB470" s="364"/>
      <c r="AC470" s="135"/>
      <c r="AD470" s="376"/>
      <c r="AE470" s="377"/>
      <c r="AF470" s="378">
        <f t="shared" si="42"/>
        <v>49.5</v>
      </c>
      <c r="AG470" s="379">
        <f t="shared" si="43"/>
        <v>0</v>
      </c>
      <c r="AH470" s="380">
        <f t="shared" si="44"/>
        <v>0</v>
      </c>
      <c r="AI470" s="359"/>
      <c r="AJ470" s="381">
        <f t="shared" si="45"/>
        <v>0</v>
      </c>
      <c r="AK470" s="365"/>
      <c r="AL470" s="372">
        <f t="shared" si="46"/>
        <v>0</v>
      </c>
      <c r="AM470" s="382"/>
      <c r="AN470" s="383"/>
      <c r="AO470" s="382"/>
      <c r="AP470" s="383"/>
      <c r="AQ470" s="382"/>
      <c r="AR470" s="383"/>
      <c r="AS470" s="382"/>
      <c r="AT470" s="384"/>
      <c r="AU470" s="385">
        <f t="shared" si="47"/>
        <v>0</v>
      </c>
    </row>
    <row r="471" spans="2:47" ht="22.5" customHeight="1">
      <c r="B471" s="359">
        <v>233</v>
      </c>
      <c r="C471" s="360" t="s">
        <v>355</v>
      </c>
      <c r="D471" s="361"/>
      <c r="E471" s="362"/>
      <c r="F471" s="363"/>
      <c r="G471" s="340" t="s">
        <v>119</v>
      </c>
      <c r="H471" s="341">
        <v>2</v>
      </c>
      <c r="I471" s="364" t="s">
        <v>133</v>
      </c>
      <c r="J471" s="364">
        <v>0</v>
      </c>
      <c r="K471" s="364">
        <v>0</v>
      </c>
      <c r="L471" s="364" t="s">
        <v>128</v>
      </c>
      <c r="M471" s="364">
        <v>0</v>
      </c>
      <c r="N471" s="364">
        <v>0</v>
      </c>
      <c r="O471" s="365">
        <v>275</v>
      </c>
      <c r="P471" s="365">
        <v>1</v>
      </c>
      <c r="Q471" s="366">
        <v>2</v>
      </c>
      <c r="R471" s="367"/>
      <c r="S471" s="367"/>
      <c r="T471" s="368">
        <v>1</v>
      </c>
      <c r="U471" s="369">
        <v>2</v>
      </c>
      <c r="V471" s="370">
        <v>49.5</v>
      </c>
      <c r="W471" s="371">
        <v>1515.06</v>
      </c>
      <c r="X471" s="372">
        <v>187747.19999999998</v>
      </c>
      <c r="Y471" s="373" t="s">
        <v>122</v>
      </c>
      <c r="Z471" s="374"/>
      <c r="AA471" s="375"/>
      <c r="AB471" s="364"/>
      <c r="AC471" s="135"/>
      <c r="AD471" s="376"/>
      <c r="AE471" s="377"/>
      <c r="AF471" s="378">
        <f t="shared" si="42"/>
        <v>49.5</v>
      </c>
      <c r="AG471" s="379">
        <f t="shared" si="43"/>
        <v>0</v>
      </c>
      <c r="AH471" s="380">
        <f t="shared" si="44"/>
        <v>0</v>
      </c>
      <c r="AI471" s="359"/>
      <c r="AJ471" s="381">
        <f t="shared" si="45"/>
        <v>0</v>
      </c>
      <c r="AK471" s="365"/>
      <c r="AL471" s="372">
        <f t="shared" si="46"/>
        <v>0</v>
      </c>
      <c r="AM471" s="382"/>
      <c r="AN471" s="383"/>
      <c r="AO471" s="382"/>
      <c r="AP471" s="383"/>
      <c r="AQ471" s="382"/>
      <c r="AR471" s="383"/>
      <c r="AS471" s="382"/>
      <c r="AT471" s="384"/>
      <c r="AU471" s="385">
        <f t="shared" si="47"/>
        <v>0</v>
      </c>
    </row>
    <row r="472" spans="2:47" ht="22.5" customHeight="1">
      <c r="B472" s="359">
        <v>234</v>
      </c>
      <c r="C472" s="360" t="s">
        <v>356</v>
      </c>
      <c r="D472" s="361"/>
      <c r="E472" s="362"/>
      <c r="F472" s="363"/>
      <c r="G472" s="340" t="s">
        <v>119</v>
      </c>
      <c r="H472" s="341">
        <v>1</v>
      </c>
      <c r="I472" s="364" t="s">
        <v>133</v>
      </c>
      <c r="J472" s="364">
        <v>0</v>
      </c>
      <c r="K472" s="364">
        <v>0</v>
      </c>
      <c r="L472" s="364" t="s">
        <v>121</v>
      </c>
      <c r="M472" s="364">
        <v>0</v>
      </c>
      <c r="N472" s="364">
        <v>0</v>
      </c>
      <c r="O472" s="365">
        <v>275</v>
      </c>
      <c r="P472" s="365">
        <v>1</v>
      </c>
      <c r="Q472" s="366">
        <v>1</v>
      </c>
      <c r="R472" s="367"/>
      <c r="S472" s="367"/>
      <c r="T472" s="368">
        <v>1</v>
      </c>
      <c r="U472" s="369">
        <v>1</v>
      </c>
      <c r="V472" s="370">
        <v>49.5</v>
      </c>
      <c r="W472" s="371">
        <v>1515.06</v>
      </c>
      <c r="X472" s="372">
        <v>187747.19999999998</v>
      </c>
      <c r="Y472" s="373" t="s">
        <v>122</v>
      </c>
      <c r="Z472" s="374"/>
      <c r="AA472" s="375"/>
      <c r="AB472" s="364"/>
      <c r="AC472" s="135"/>
      <c r="AD472" s="376"/>
      <c r="AE472" s="377"/>
      <c r="AF472" s="378">
        <f t="shared" si="42"/>
        <v>49.5</v>
      </c>
      <c r="AG472" s="379">
        <f t="shared" si="43"/>
        <v>0</v>
      </c>
      <c r="AH472" s="380">
        <f t="shared" si="44"/>
        <v>0</v>
      </c>
      <c r="AI472" s="359"/>
      <c r="AJ472" s="381">
        <f t="shared" si="45"/>
        <v>0</v>
      </c>
      <c r="AK472" s="365"/>
      <c r="AL472" s="372">
        <f t="shared" si="46"/>
        <v>0</v>
      </c>
      <c r="AM472" s="382"/>
      <c r="AN472" s="383"/>
      <c r="AO472" s="382"/>
      <c r="AP472" s="383"/>
      <c r="AQ472" s="382"/>
      <c r="AR472" s="383"/>
      <c r="AS472" s="382"/>
      <c r="AT472" s="384"/>
      <c r="AU472" s="385">
        <f t="shared" si="47"/>
        <v>0</v>
      </c>
    </row>
    <row r="473" spans="2:47" ht="22.5" customHeight="1">
      <c r="B473" s="359">
        <v>235</v>
      </c>
      <c r="C473" s="360" t="s">
        <v>357</v>
      </c>
      <c r="D473" s="361"/>
      <c r="E473" s="362"/>
      <c r="F473" s="363"/>
      <c r="G473" s="340" t="s">
        <v>119</v>
      </c>
      <c r="H473" s="341">
        <v>1</v>
      </c>
      <c r="I473" s="364" t="s">
        <v>133</v>
      </c>
      <c r="J473" s="364">
        <v>0</v>
      </c>
      <c r="K473" s="364">
        <v>0</v>
      </c>
      <c r="L473" s="364" t="s">
        <v>264</v>
      </c>
      <c r="M473" s="364" t="s">
        <v>265</v>
      </c>
      <c r="N473" s="364">
        <v>0</v>
      </c>
      <c r="O473" s="365">
        <v>275</v>
      </c>
      <c r="P473" s="365">
        <v>1</v>
      </c>
      <c r="Q473" s="366">
        <v>1</v>
      </c>
      <c r="R473" s="367"/>
      <c r="S473" s="367"/>
      <c r="T473" s="368">
        <v>1</v>
      </c>
      <c r="U473" s="369">
        <v>1</v>
      </c>
      <c r="V473" s="370">
        <v>49.5</v>
      </c>
      <c r="W473" s="371">
        <v>1515.06</v>
      </c>
      <c r="X473" s="372">
        <v>187747.19999999998</v>
      </c>
      <c r="Y473" s="373" t="s">
        <v>122</v>
      </c>
      <c r="Z473" s="374"/>
      <c r="AA473" s="375"/>
      <c r="AB473" s="364"/>
      <c r="AC473" s="135"/>
      <c r="AD473" s="376"/>
      <c r="AE473" s="377"/>
      <c r="AF473" s="378">
        <f t="shared" si="42"/>
        <v>49.5</v>
      </c>
      <c r="AG473" s="379">
        <f t="shared" si="43"/>
        <v>0</v>
      </c>
      <c r="AH473" s="380">
        <f t="shared" si="44"/>
        <v>0</v>
      </c>
      <c r="AI473" s="359"/>
      <c r="AJ473" s="381">
        <f t="shared" si="45"/>
        <v>0</v>
      </c>
      <c r="AK473" s="365"/>
      <c r="AL473" s="372">
        <f t="shared" si="46"/>
        <v>0</v>
      </c>
      <c r="AM473" s="382"/>
      <c r="AN473" s="383"/>
      <c r="AO473" s="382"/>
      <c r="AP473" s="383"/>
      <c r="AQ473" s="382"/>
      <c r="AR473" s="383"/>
      <c r="AS473" s="382"/>
      <c r="AT473" s="384"/>
      <c r="AU473" s="385">
        <f t="shared" si="47"/>
        <v>0</v>
      </c>
    </row>
    <row r="474" spans="2:47" ht="22.5" customHeight="1">
      <c r="B474" s="359">
        <v>236</v>
      </c>
      <c r="C474" s="360" t="s">
        <v>358</v>
      </c>
      <c r="D474" s="361"/>
      <c r="E474" s="362"/>
      <c r="F474" s="363"/>
      <c r="G474" s="340" t="s">
        <v>119</v>
      </c>
      <c r="H474" s="341">
        <v>1</v>
      </c>
      <c r="I474" s="364" t="s">
        <v>133</v>
      </c>
      <c r="J474" s="364">
        <v>0</v>
      </c>
      <c r="K474" s="364">
        <v>0</v>
      </c>
      <c r="L474" s="364" t="s">
        <v>128</v>
      </c>
      <c r="M474" s="364">
        <v>0</v>
      </c>
      <c r="N474" s="364">
        <v>0</v>
      </c>
      <c r="O474" s="365">
        <v>275</v>
      </c>
      <c r="P474" s="365">
        <v>1</v>
      </c>
      <c r="Q474" s="366">
        <v>1</v>
      </c>
      <c r="R474" s="367"/>
      <c r="S474" s="367"/>
      <c r="T474" s="368">
        <v>1</v>
      </c>
      <c r="U474" s="369">
        <v>1</v>
      </c>
      <c r="V474" s="370">
        <v>49.5</v>
      </c>
      <c r="W474" s="371">
        <v>1515.06</v>
      </c>
      <c r="X474" s="372">
        <v>187747.19999999998</v>
      </c>
      <c r="Y474" s="373" t="s">
        <v>122</v>
      </c>
      <c r="Z474" s="374"/>
      <c r="AA474" s="375"/>
      <c r="AB474" s="364"/>
      <c r="AC474" s="135"/>
      <c r="AD474" s="376"/>
      <c r="AE474" s="377"/>
      <c r="AF474" s="378">
        <f t="shared" si="42"/>
        <v>49.5</v>
      </c>
      <c r="AG474" s="379">
        <f t="shared" si="43"/>
        <v>0</v>
      </c>
      <c r="AH474" s="380">
        <f t="shared" si="44"/>
        <v>0</v>
      </c>
      <c r="AI474" s="359"/>
      <c r="AJ474" s="381">
        <f t="shared" si="45"/>
        <v>0</v>
      </c>
      <c r="AK474" s="365"/>
      <c r="AL474" s="372">
        <f t="shared" si="46"/>
        <v>0</v>
      </c>
      <c r="AM474" s="382"/>
      <c r="AN474" s="383"/>
      <c r="AO474" s="382"/>
      <c r="AP474" s="383"/>
      <c r="AQ474" s="382"/>
      <c r="AR474" s="383"/>
      <c r="AS474" s="382"/>
      <c r="AT474" s="384"/>
      <c r="AU474" s="385">
        <f t="shared" si="47"/>
        <v>0</v>
      </c>
    </row>
    <row r="475" spans="2:47" ht="22.5" customHeight="1">
      <c r="B475" s="359">
        <v>237</v>
      </c>
      <c r="C475" s="360" t="s">
        <v>359</v>
      </c>
      <c r="D475" s="361"/>
      <c r="E475" s="362"/>
      <c r="F475" s="363"/>
      <c r="G475" s="340" t="s">
        <v>119</v>
      </c>
      <c r="H475" s="341">
        <v>1</v>
      </c>
      <c r="I475" s="364" t="s">
        <v>120</v>
      </c>
      <c r="J475" s="364">
        <v>0</v>
      </c>
      <c r="K475" s="364">
        <v>0</v>
      </c>
      <c r="L475" s="364" t="s">
        <v>262</v>
      </c>
      <c r="M475" s="364">
        <v>0</v>
      </c>
      <c r="N475" s="364">
        <v>0</v>
      </c>
      <c r="O475" s="365">
        <v>120</v>
      </c>
      <c r="P475" s="365">
        <v>1</v>
      </c>
      <c r="Q475" s="366">
        <v>1</v>
      </c>
      <c r="R475" s="367"/>
      <c r="S475" s="367"/>
      <c r="T475" s="368">
        <v>1</v>
      </c>
      <c r="U475" s="369">
        <v>1</v>
      </c>
      <c r="V475" s="370">
        <v>49.5</v>
      </c>
      <c r="W475" s="371">
        <v>1010.04</v>
      </c>
      <c r="X475" s="372">
        <v>127144.79999999999</v>
      </c>
      <c r="Y475" s="373" t="s">
        <v>122</v>
      </c>
      <c r="Z475" s="374"/>
      <c r="AA475" s="375"/>
      <c r="AB475" s="364"/>
      <c r="AC475" s="135"/>
      <c r="AD475" s="376"/>
      <c r="AE475" s="377"/>
      <c r="AF475" s="378">
        <f t="shared" si="42"/>
        <v>49.5</v>
      </c>
      <c r="AG475" s="379">
        <f t="shared" si="43"/>
        <v>0</v>
      </c>
      <c r="AH475" s="380">
        <f t="shared" si="44"/>
        <v>0</v>
      </c>
      <c r="AI475" s="359"/>
      <c r="AJ475" s="381">
        <f t="shared" si="45"/>
        <v>0</v>
      </c>
      <c r="AK475" s="365"/>
      <c r="AL475" s="372">
        <f t="shared" si="46"/>
        <v>0</v>
      </c>
      <c r="AM475" s="382"/>
      <c r="AN475" s="383"/>
      <c r="AO475" s="382"/>
      <c r="AP475" s="383"/>
      <c r="AQ475" s="382"/>
      <c r="AR475" s="383"/>
      <c r="AS475" s="382"/>
      <c r="AT475" s="384"/>
      <c r="AU475" s="385">
        <f t="shared" si="47"/>
        <v>0</v>
      </c>
    </row>
    <row r="476" spans="2:47" ht="22.5" customHeight="1">
      <c r="B476" s="359">
        <v>237</v>
      </c>
      <c r="C476" s="360" t="s">
        <v>359</v>
      </c>
      <c r="D476" s="361"/>
      <c r="E476" s="362"/>
      <c r="F476" s="363"/>
      <c r="G476" s="340" t="s">
        <v>119</v>
      </c>
      <c r="H476" s="341">
        <v>1</v>
      </c>
      <c r="I476" s="364" t="s">
        <v>120</v>
      </c>
      <c r="J476" s="364">
        <v>0</v>
      </c>
      <c r="K476" s="364">
        <v>0</v>
      </c>
      <c r="L476" s="364" t="s">
        <v>262</v>
      </c>
      <c r="M476" s="364">
        <v>0</v>
      </c>
      <c r="N476" s="364">
        <v>0</v>
      </c>
      <c r="O476" s="365">
        <v>120</v>
      </c>
      <c r="P476" s="365">
        <v>1</v>
      </c>
      <c r="Q476" s="366">
        <v>1</v>
      </c>
      <c r="R476" s="367"/>
      <c r="S476" s="367"/>
      <c r="T476" s="368">
        <v>1</v>
      </c>
      <c r="U476" s="369">
        <v>1</v>
      </c>
      <c r="V476" s="370">
        <v>49.5</v>
      </c>
      <c r="W476" s="371">
        <v>1010.04</v>
      </c>
      <c r="X476" s="372">
        <v>127144.79999999999</v>
      </c>
      <c r="Y476" s="373" t="s">
        <v>122</v>
      </c>
      <c r="Z476" s="374"/>
      <c r="AA476" s="375"/>
      <c r="AB476" s="364"/>
      <c r="AC476" s="135"/>
      <c r="AD476" s="376"/>
      <c r="AE476" s="377"/>
      <c r="AF476" s="378">
        <f t="shared" si="42"/>
        <v>49.5</v>
      </c>
      <c r="AG476" s="379">
        <f t="shared" si="43"/>
        <v>0</v>
      </c>
      <c r="AH476" s="380">
        <f t="shared" si="44"/>
        <v>0</v>
      </c>
      <c r="AI476" s="359"/>
      <c r="AJ476" s="381">
        <f t="shared" si="45"/>
        <v>0</v>
      </c>
      <c r="AK476" s="365"/>
      <c r="AL476" s="372">
        <f t="shared" si="46"/>
        <v>0</v>
      </c>
      <c r="AM476" s="382"/>
      <c r="AN476" s="383"/>
      <c r="AO476" s="382"/>
      <c r="AP476" s="383"/>
      <c r="AQ476" s="382"/>
      <c r="AR476" s="383"/>
      <c r="AS476" s="382"/>
      <c r="AT476" s="384"/>
      <c r="AU476" s="385">
        <f t="shared" si="47"/>
        <v>0</v>
      </c>
    </row>
    <row r="477" spans="2:47" ht="22.5" customHeight="1">
      <c r="B477" s="359">
        <v>237</v>
      </c>
      <c r="C477" s="360" t="s">
        <v>359</v>
      </c>
      <c r="D477" s="361"/>
      <c r="E477" s="362"/>
      <c r="F477" s="363"/>
      <c r="G477" s="340" t="s">
        <v>119</v>
      </c>
      <c r="H477" s="341">
        <v>1</v>
      </c>
      <c r="I477" s="364" t="s">
        <v>120</v>
      </c>
      <c r="J477" s="364">
        <v>0</v>
      </c>
      <c r="K477" s="364">
        <v>0</v>
      </c>
      <c r="L477" s="364" t="s">
        <v>262</v>
      </c>
      <c r="M477" s="364">
        <v>0</v>
      </c>
      <c r="N477" s="364">
        <v>0</v>
      </c>
      <c r="O477" s="365">
        <v>120</v>
      </c>
      <c r="P477" s="365">
        <v>1</v>
      </c>
      <c r="Q477" s="366">
        <v>1</v>
      </c>
      <c r="R477" s="367"/>
      <c r="S477" s="367"/>
      <c r="T477" s="368">
        <v>1</v>
      </c>
      <c r="U477" s="369">
        <v>1</v>
      </c>
      <c r="V477" s="370">
        <v>49.5</v>
      </c>
      <c r="W477" s="371">
        <v>1010.04</v>
      </c>
      <c r="X477" s="372">
        <v>127144.79999999999</v>
      </c>
      <c r="Y477" s="373" t="s">
        <v>122</v>
      </c>
      <c r="Z477" s="374"/>
      <c r="AA477" s="375"/>
      <c r="AB477" s="364"/>
      <c r="AC477" s="135"/>
      <c r="AD477" s="376"/>
      <c r="AE477" s="377"/>
      <c r="AF477" s="378">
        <f t="shared" si="42"/>
        <v>49.5</v>
      </c>
      <c r="AG477" s="379">
        <f t="shared" si="43"/>
        <v>0</v>
      </c>
      <c r="AH477" s="380">
        <f t="shared" si="44"/>
        <v>0</v>
      </c>
      <c r="AI477" s="359"/>
      <c r="AJ477" s="381">
        <f t="shared" si="45"/>
        <v>0</v>
      </c>
      <c r="AK477" s="365"/>
      <c r="AL477" s="372">
        <f t="shared" si="46"/>
        <v>0</v>
      </c>
      <c r="AM477" s="382"/>
      <c r="AN477" s="383"/>
      <c r="AO477" s="382"/>
      <c r="AP477" s="383"/>
      <c r="AQ477" s="382"/>
      <c r="AR477" s="383"/>
      <c r="AS477" s="382"/>
      <c r="AT477" s="384"/>
      <c r="AU477" s="385">
        <f t="shared" si="47"/>
        <v>0</v>
      </c>
    </row>
    <row r="478" spans="2:47" ht="22.5" customHeight="1">
      <c r="B478" s="359">
        <v>238</v>
      </c>
      <c r="C478" s="360" t="s">
        <v>360</v>
      </c>
      <c r="D478" s="361"/>
      <c r="E478" s="362"/>
      <c r="F478" s="363"/>
      <c r="G478" s="340" t="s">
        <v>119</v>
      </c>
      <c r="H478" s="341">
        <v>1</v>
      </c>
      <c r="I478" s="364" t="s">
        <v>133</v>
      </c>
      <c r="J478" s="364">
        <v>0</v>
      </c>
      <c r="K478" s="364">
        <v>0</v>
      </c>
      <c r="L478" s="364" t="s">
        <v>262</v>
      </c>
      <c r="M478" s="364">
        <v>0</v>
      </c>
      <c r="N478" s="364">
        <v>0</v>
      </c>
      <c r="O478" s="365">
        <v>275</v>
      </c>
      <c r="P478" s="365">
        <v>1</v>
      </c>
      <c r="Q478" s="366">
        <v>1</v>
      </c>
      <c r="R478" s="367"/>
      <c r="S478" s="367"/>
      <c r="T478" s="368">
        <v>1</v>
      </c>
      <c r="U478" s="369">
        <v>1</v>
      </c>
      <c r="V478" s="370">
        <v>49.5</v>
      </c>
      <c r="W478" s="371">
        <v>1515.06</v>
      </c>
      <c r="X478" s="372">
        <v>187747.19999999998</v>
      </c>
      <c r="Y478" s="373" t="s">
        <v>122</v>
      </c>
      <c r="Z478" s="374"/>
      <c r="AA478" s="375"/>
      <c r="AB478" s="364"/>
      <c r="AC478" s="135"/>
      <c r="AD478" s="376"/>
      <c r="AE478" s="377"/>
      <c r="AF478" s="378">
        <f t="shared" si="42"/>
        <v>49.5</v>
      </c>
      <c r="AG478" s="379">
        <f t="shared" si="43"/>
        <v>0</v>
      </c>
      <c r="AH478" s="380">
        <f t="shared" si="44"/>
        <v>0</v>
      </c>
      <c r="AI478" s="359"/>
      <c r="AJ478" s="381">
        <f t="shared" si="45"/>
        <v>0</v>
      </c>
      <c r="AK478" s="365"/>
      <c r="AL478" s="372">
        <f t="shared" si="46"/>
        <v>0</v>
      </c>
      <c r="AM478" s="382"/>
      <c r="AN478" s="383"/>
      <c r="AO478" s="382"/>
      <c r="AP478" s="383"/>
      <c r="AQ478" s="382"/>
      <c r="AR478" s="383"/>
      <c r="AS478" s="382"/>
      <c r="AT478" s="384"/>
      <c r="AU478" s="385">
        <f t="shared" si="47"/>
        <v>0</v>
      </c>
    </row>
    <row r="479" spans="2:47" ht="22.5" customHeight="1">
      <c r="B479" s="359">
        <v>238</v>
      </c>
      <c r="C479" s="360" t="s">
        <v>360</v>
      </c>
      <c r="D479" s="361"/>
      <c r="E479" s="362"/>
      <c r="F479" s="363"/>
      <c r="G479" s="340" t="s">
        <v>124</v>
      </c>
      <c r="H479" s="341">
        <v>1</v>
      </c>
      <c r="I479" s="364" t="s">
        <v>205</v>
      </c>
      <c r="J479" s="364">
        <v>0</v>
      </c>
      <c r="K479" s="364">
        <v>0</v>
      </c>
      <c r="L479" s="364">
        <v>0</v>
      </c>
      <c r="M479" s="364">
        <v>0</v>
      </c>
      <c r="N479" s="364">
        <v>0</v>
      </c>
      <c r="O479" s="365">
        <v>35</v>
      </c>
      <c r="P479" s="365">
        <v>1</v>
      </c>
      <c r="Q479" s="366">
        <v>1</v>
      </c>
      <c r="R479" s="367"/>
      <c r="S479" s="367"/>
      <c r="T479" s="368">
        <v>1</v>
      </c>
      <c r="U479" s="369">
        <v>1</v>
      </c>
      <c r="V479" s="370">
        <v>49.5</v>
      </c>
      <c r="W479" s="371">
        <v>228.4</v>
      </c>
      <c r="X479" s="372">
        <v>33348</v>
      </c>
      <c r="Y479" s="373" t="s">
        <v>122</v>
      </c>
      <c r="Z479" s="374"/>
      <c r="AA479" s="375"/>
      <c r="AB479" s="364"/>
      <c r="AC479" s="135"/>
      <c r="AD479" s="376"/>
      <c r="AE479" s="377"/>
      <c r="AF479" s="378">
        <f t="shared" si="42"/>
        <v>49.5</v>
      </c>
      <c r="AG479" s="379">
        <f t="shared" si="43"/>
        <v>0</v>
      </c>
      <c r="AH479" s="380">
        <f t="shared" si="44"/>
        <v>0</v>
      </c>
      <c r="AI479" s="359"/>
      <c r="AJ479" s="381">
        <f t="shared" si="45"/>
        <v>0</v>
      </c>
      <c r="AK479" s="365"/>
      <c r="AL479" s="372">
        <f t="shared" si="46"/>
        <v>0</v>
      </c>
      <c r="AM479" s="382"/>
      <c r="AN479" s="383"/>
      <c r="AO479" s="382"/>
      <c r="AP479" s="383"/>
      <c r="AQ479" s="382"/>
      <c r="AR479" s="383"/>
      <c r="AS479" s="382"/>
      <c r="AT479" s="384"/>
      <c r="AU479" s="385">
        <f t="shared" si="47"/>
        <v>0</v>
      </c>
    </row>
    <row r="480" spans="2:47" ht="22.5" customHeight="1">
      <c r="B480" s="359">
        <v>239</v>
      </c>
      <c r="C480" s="360" t="s">
        <v>361</v>
      </c>
      <c r="D480" s="361"/>
      <c r="E480" s="362"/>
      <c r="F480" s="363"/>
      <c r="G480" s="340" t="s">
        <v>119</v>
      </c>
      <c r="H480" s="341">
        <v>1</v>
      </c>
      <c r="I480" s="364" t="s">
        <v>133</v>
      </c>
      <c r="J480" s="364">
        <v>0</v>
      </c>
      <c r="K480" s="364">
        <v>0</v>
      </c>
      <c r="L480" s="364" t="s">
        <v>168</v>
      </c>
      <c r="M480" s="364">
        <v>0</v>
      </c>
      <c r="N480" s="364">
        <v>0</v>
      </c>
      <c r="O480" s="365">
        <v>275</v>
      </c>
      <c r="P480" s="365">
        <v>1</v>
      </c>
      <c r="Q480" s="366">
        <v>1</v>
      </c>
      <c r="R480" s="367"/>
      <c r="S480" s="367"/>
      <c r="T480" s="368">
        <v>1</v>
      </c>
      <c r="U480" s="369">
        <v>1</v>
      </c>
      <c r="V480" s="370">
        <v>49.5</v>
      </c>
      <c r="W480" s="371">
        <v>1515.06</v>
      </c>
      <c r="X480" s="372">
        <v>187747.19999999998</v>
      </c>
      <c r="Y480" s="373" t="s">
        <v>122</v>
      </c>
      <c r="Z480" s="374"/>
      <c r="AA480" s="375"/>
      <c r="AB480" s="364"/>
      <c r="AC480" s="135"/>
      <c r="AD480" s="376"/>
      <c r="AE480" s="377"/>
      <c r="AF480" s="378">
        <f t="shared" si="42"/>
        <v>49.5</v>
      </c>
      <c r="AG480" s="379">
        <f t="shared" si="43"/>
        <v>0</v>
      </c>
      <c r="AH480" s="380">
        <f t="shared" si="44"/>
        <v>0</v>
      </c>
      <c r="AI480" s="359"/>
      <c r="AJ480" s="381">
        <f t="shared" si="45"/>
        <v>0</v>
      </c>
      <c r="AK480" s="365"/>
      <c r="AL480" s="372">
        <f t="shared" si="46"/>
        <v>0</v>
      </c>
      <c r="AM480" s="382"/>
      <c r="AN480" s="383"/>
      <c r="AO480" s="382"/>
      <c r="AP480" s="383"/>
      <c r="AQ480" s="382"/>
      <c r="AR480" s="383"/>
      <c r="AS480" s="382"/>
      <c r="AT480" s="384"/>
      <c r="AU480" s="385">
        <f t="shared" si="47"/>
        <v>0</v>
      </c>
    </row>
    <row r="481" spans="2:47" ht="22.5" customHeight="1">
      <c r="B481" s="359">
        <v>240</v>
      </c>
      <c r="C481" s="360" t="s">
        <v>362</v>
      </c>
      <c r="D481" s="361"/>
      <c r="E481" s="362"/>
      <c r="F481" s="363"/>
      <c r="G481" s="340" t="s">
        <v>119</v>
      </c>
      <c r="H481" s="341">
        <v>1</v>
      </c>
      <c r="I481" s="364" t="s">
        <v>133</v>
      </c>
      <c r="J481" s="364">
        <v>0</v>
      </c>
      <c r="K481" s="364">
        <v>0</v>
      </c>
      <c r="L481" s="364" t="s">
        <v>161</v>
      </c>
      <c r="M481" s="364" t="s">
        <v>265</v>
      </c>
      <c r="N481" s="364">
        <v>0</v>
      </c>
      <c r="O481" s="365">
        <v>275</v>
      </c>
      <c r="P481" s="365">
        <v>1</v>
      </c>
      <c r="Q481" s="366">
        <v>1</v>
      </c>
      <c r="R481" s="367"/>
      <c r="S481" s="367"/>
      <c r="T481" s="368">
        <v>1</v>
      </c>
      <c r="U481" s="369">
        <v>1</v>
      </c>
      <c r="V481" s="370">
        <v>49.5</v>
      </c>
      <c r="W481" s="371">
        <v>1515.06</v>
      </c>
      <c r="X481" s="372">
        <v>187747.19999999998</v>
      </c>
      <c r="Y481" s="373" t="s">
        <v>122</v>
      </c>
      <c r="Z481" s="374"/>
      <c r="AA481" s="375"/>
      <c r="AB481" s="364"/>
      <c r="AC481" s="135"/>
      <c r="AD481" s="376"/>
      <c r="AE481" s="377"/>
      <c r="AF481" s="378">
        <f t="shared" si="42"/>
        <v>49.5</v>
      </c>
      <c r="AG481" s="379">
        <f t="shared" si="43"/>
        <v>0</v>
      </c>
      <c r="AH481" s="380">
        <f t="shared" si="44"/>
        <v>0</v>
      </c>
      <c r="AI481" s="359"/>
      <c r="AJ481" s="381">
        <f t="shared" si="45"/>
        <v>0</v>
      </c>
      <c r="AK481" s="365"/>
      <c r="AL481" s="372">
        <f t="shared" si="46"/>
        <v>0</v>
      </c>
      <c r="AM481" s="382"/>
      <c r="AN481" s="383"/>
      <c r="AO481" s="382"/>
      <c r="AP481" s="383"/>
      <c r="AQ481" s="382"/>
      <c r="AR481" s="383"/>
      <c r="AS481" s="382"/>
      <c r="AT481" s="384"/>
      <c r="AU481" s="385">
        <f t="shared" si="47"/>
        <v>0</v>
      </c>
    </row>
    <row r="482" spans="2:47" ht="22.5" customHeight="1">
      <c r="B482" s="359">
        <v>241</v>
      </c>
      <c r="C482" s="360" t="s">
        <v>363</v>
      </c>
      <c r="D482" s="361"/>
      <c r="E482" s="362"/>
      <c r="F482" s="363"/>
      <c r="G482" s="340" t="s">
        <v>124</v>
      </c>
      <c r="H482" s="341">
        <v>1</v>
      </c>
      <c r="I482" s="364" t="s">
        <v>364</v>
      </c>
      <c r="J482" s="364">
        <v>0</v>
      </c>
      <c r="K482" s="364">
        <v>0</v>
      </c>
      <c r="L482" s="364">
        <v>0</v>
      </c>
      <c r="M482" s="364">
        <v>0</v>
      </c>
      <c r="N482" s="364">
        <v>0</v>
      </c>
      <c r="O482" s="365">
        <v>93</v>
      </c>
      <c r="P482" s="365">
        <v>1</v>
      </c>
      <c r="Q482" s="366">
        <v>1</v>
      </c>
      <c r="R482" s="367"/>
      <c r="S482" s="367"/>
      <c r="T482" s="368">
        <v>1</v>
      </c>
      <c r="U482" s="369">
        <v>1</v>
      </c>
      <c r="V482" s="370">
        <v>49.5</v>
      </c>
      <c r="W482" s="371">
        <v>505.02</v>
      </c>
      <c r="X482" s="372">
        <v>66542.399999999994</v>
      </c>
      <c r="Y482" s="387" t="s">
        <v>122</v>
      </c>
      <c r="Z482" s="374"/>
      <c r="AA482" s="375"/>
      <c r="AB482" s="364"/>
      <c r="AC482" s="135"/>
      <c r="AD482" s="376"/>
      <c r="AE482" s="377"/>
      <c r="AF482" s="378">
        <f t="shared" si="42"/>
        <v>49.5</v>
      </c>
      <c r="AG482" s="379">
        <f t="shared" si="43"/>
        <v>0</v>
      </c>
      <c r="AH482" s="380">
        <f t="shared" si="44"/>
        <v>0</v>
      </c>
      <c r="AI482" s="359"/>
      <c r="AJ482" s="381">
        <f t="shared" si="45"/>
        <v>0</v>
      </c>
      <c r="AK482" s="365"/>
      <c r="AL482" s="372">
        <f t="shared" si="46"/>
        <v>0</v>
      </c>
      <c r="AM482" s="382"/>
      <c r="AN482" s="383"/>
      <c r="AO482" s="382"/>
      <c r="AP482" s="383"/>
      <c r="AQ482" s="382"/>
      <c r="AR482" s="383"/>
      <c r="AS482" s="382"/>
      <c r="AT482" s="384"/>
      <c r="AU482" s="385">
        <f t="shared" si="47"/>
        <v>0</v>
      </c>
    </row>
    <row r="483" spans="2:47" ht="22.5" customHeight="1">
      <c r="B483" s="359">
        <v>241</v>
      </c>
      <c r="C483" s="360" t="s">
        <v>363</v>
      </c>
      <c r="D483" s="361"/>
      <c r="E483" s="362"/>
      <c r="F483" s="363"/>
      <c r="G483" s="340" t="s">
        <v>124</v>
      </c>
      <c r="H483" s="341">
        <v>1</v>
      </c>
      <c r="I483" s="364" t="s">
        <v>364</v>
      </c>
      <c r="J483" s="364">
        <v>0</v>
      </c>
      <c r="K483" s="364">
        <v>0</v>
      </c>
      <c r="L483" s="364">
        <v>0</v>
      </c>
      <c r="M483" s="364">
        <v>0</v>
      </c>
      <c r="N483" s="364">
        <v>0</v>
      </c>
      <c r="O483" s="365">
        <v>93</v>
      </c>
      <c r="P483" s="365">
        <v>1</v>
      </c>
      <c r="Q483" s="366">
        <v>1</v>
      </c>
      <c r="R483" s="367"/>
      <c r="S483" s="367"/>
      <c r="T483" s="368">
        <v>1</v>
      </c>
      <c r="U483" s="369">
        <v>1</v>
      </c>
      <c r="V483" s="370">
        <v>49.5</v>
      </c>
      <c r="W483" s="371">
        <v>505.02</v>
      </c>
      <c r="X483" s="372">
        <v>66542.399999999994</v>
      </c>
      <c r="Y483" s="373" t="s">
        <v>122</v>
      </c>
      <c r="Z483" s="374"/>
      <c r="AA483" s="375"/>
      <c r="AB483" s="364"/>
      <c r="AC483" s="135"/>
      <c r="AD483" s="376"/>
      <c r="AE483" s="377"/>
      <c r="AF483" s="378">
        <f t="shared" si="42"/>
        <v>49.5</v>
      </c>
      <c r="AG483" s="379">
        <f t="shared" si="43"/>
        <v>0</v>
      </c>
      <c r="AH483" s="380">
        <f t="shared" si="44"/>
        <v>0</v>
      </c>
      <c r="AI483" s="359"/>
      <c r="AJ483" s="381">
        <f t="shared" si="45"/>
        <v>0</v>
      </c>
      <c r="AK483" s="365"/>
      <c r="AL483" s="372">
        <f t="shared" si="46"/>
        <v>0</v>
      </c>
      <c r="AM483" s="382"/>
      <c r="AN483" s="383"/>
      <c r="AO483" s="382"/>
      <c r="AP483" s="383"/>
      <c r="AQ483" s="382"/>
      <c r="AR483" s="383"/>
      <c r="AS483" s="382"/>
      <c r="AT483" s="384"/>
      <c r="AU483" s="385">
        <f t="shared" si="47"/>
        <v>0</v>
      </c>
    </row>
    <row r="484" spans="2:47" ht="22.5" customHeight="1">
      <c r="B484" s="359">
        <v>242</v>
      </c>
      <c r="C484" s="360" t="s">
        <v>365</v>
      </c>
      <c r="D484" s="361"/>
      <c r="E484" s="362"/>
      <c r="F484" s="363"/>
      <c r="G484" s="340" t="s">
        <v>119</v>
      </c>
      <c r="H484" s="341">
        <v>1</v>
      </c>
      <c r="I484" s="364" t="s">
        <v>133</v>
      </c>
      <c r="J484" s="364">
        <v>0</v>
      </c>
      <c r="K484" s="364">
        <v>0</v>
      </c>
      <c r="L484" s="364" t="s">
        <v>121</v>
      </c>
      <c r="M484" s="364">
        <v>0</v>
      </c>
      <c r="N484" s="364">
        <v>0</v>
      </c>
      <c r="O484" s="365">
        <v>275</v>
      </c>
      <c r="P484" s="365">
        <v>1</v>
      </c>
      <c r="Q484" s="366">
        <v>1</v>
      </c>
      <c r="R484" s="367"/>
      <c r="S484" s="367"/>
      <c r="T484" s="368">
        <v>1</v>
      </c>
      <c r="U484" s="369">
        <v>1</v>
      </c>
      <c r="V484" s="370">
        <v>49.5</v>
      </c>
      <c r="W484" s="371">
        <v>1515.06</v>
      </c>
      <c r="X484" s="372">
        <v>187747.19999999998</v>
      </c>
      <c r="Y484" s="373" t="s">
        <v>122</v>
      </c>
      <c r="Z484" s="374"/>
      <c r="AA484" s="375"/>
      <c r="AB484" s="364"/>
      <c r="AC484" s="135"/>
      <c r="AD484" s="376"/>
      <c r="AE484" s="377"/>
      <c r="AF484" s="378">
        <f t="shared" si="42"/>
        <v>49.5</v>
      </c>
      <c r="AG484" s="379">
        <f t="shared" si="43"/>
        <v>0</v>
      </c>
      <c r="AH484" s="380">
        <f t="shared" si="44"/>
        <v>0</v>
      </c>
      <c r="AI484" s="359"/>
      <c r="AJ484" s="381">
        <f t="shared" si="45"/>
        <v>0</v>
      </c>
      <c r="AK484" s="365"/>
      <c r="AL484" s="372">
        <f t="shared" si="46"/>
        <v>0</v>
      </c>
      <c r="AM484" s="382"/>
      <c r="AN484" s="383"/>
      <c r="AO484" s="382"/>
      <c r="AP484" s="383"/>
      <c r="AQ484" s="382"/>
      <c r="AR484" s="383"/>
      <c r="AS484" s="382"/>
      <c r="AT484" s="384"/>
      <c r="AU484" s="385">
        <f t="shared" si="47"/>
        <v>0</v>
      </c>
    </row>
    <row r="485" spans="2:47" ht="22.5" customHeight="1">
      <c r="B485" s="359">
        <v>242</v>
      </c>
      <c r="C485" s="360" t="s">
        <v>365</v>
      </c>
      <c r="D485" s="361"/>
      <c r="E485" s="362"/>
      <c r="F485" s="363"/>
      <c r="G485" s="340" t="s">
        <v>119</v>
      </c>
      <c r="H485" s="341">
        <v>1</v>
      </c>
      <c r="I485" s="364" t="s">
        <v>133</v>
      </c>
      <c r="J485" s="364">
        <v>0</v>
      </c>
      <c r="K485" s="364">
        <v>0</v>
      </c>
      <c r="L485" s="364" t="s">
        <v>121</v>
      </c>
      <c r="M485" s="364">
        <v>0</v>
      </c>
      <c r="N485" s="364">
        <v>0</v>
      </c>
      <c r="O485" s="365">
        <v>275</v>
      </c>
      <c r="P485" s="365">
        <v>1</v>
      </c>
      <c r="Q485" s="366">
        <v>1</v>
      </c>
      <c r="R485" s="367"/>
      <c r="S485" s="367"/>
      <c r="T485" s="368">
        <v>1</v>
      </c>
      <c r="U485" s="369">
        <v>1</v>
      </c>
      <c r="V485" s="370">
        <v>49.5</v>
      </c>
      <c r="W485" s="371">
        <v>1515.06</v>
      </c>
      <c r="X485" s="372">
        <v>187747.19999999998</v>
      </c>
      <c r="Y485" s="373" t="s">
        <v>122</v>
      </c>
      <c r="Z485" s="374"/>
      <c r="AA485" s="375"/>
      <c r="AB485" s="364"/>
      <c r="AC485" s="135"/>
      <c r="AD485" s="376"/>
      <c r="AE485" s="377"/>
      <c r="AF485" s="378">
        <f t="shared" si="42"/>
        <v>49.5</v>
      </c>
      <c r="AG485" s="379">
        <f t="shared" si="43"/>
        <v>0</v>
      </c>
      <c r="AH485" s="380">
        <f t="shared" si="44"/>
        <v>0</v>
      </c>
      <c r="AI485" s="359"/>
      <c r="AJ485" s="381">
        <f t="shared" si="45"/>
        <v>0</v>
      </c>
      <c r="AK485" s="365"/>
      <c r="AL485" s="372">
        <f t="shared" si="46"/>
        <v>0</v>
      </c>
      <c r="AM485" s="382"/>
      <c r="AN485" s="383"/>
      <c r="AO485" s="382"/>
      <c r="AP485" s="383"/>
      <c r="AQ485" s="382"/>
      <c r="AR485" s="383"/>
      <c r="AS485" s="382"/>
      <c r="AT485" s="384"/>
      <c r="AU485" s="385">
        <f t="shared" si="47"/>
        <v>0</v>
      </c>
    </row>
    <row r="486" spans="2:47" ht="22.5" customHeight="1">
      <c r="B486" s="359">
        <v>243</v>
      </c>
      <c r="C486" s="360" t="s">
        <v>366</v>
      </c>
      <c r="D486" s="361"/>
      <c r="E486" s="362"/>
      <c r="F486" s="363"/>
      <c r="G486" s="340" t="s">
        <v>119</v>
      </c>
      <c r="H486" s="341">
        <v>1</v>
      </c>
      <c r="I486" s="364" t="s">
        <v>133</v>
      </c>
      <c r="J486" s="364">
        <v>0</v>
      </c>
      <c r="K486" s="364">
        <v>0</v>
      </c>
      <c r="L486" s="364" t="s">
        <v>121</v>
      </c>
      <c r="M486" s="364">
        <v>0</v>
      </c>
      <c r="N486" s="364">
        <v>0</v>
      </c>
      <c r="O486" s="365">
        <v>275</v>
      </c>
      <c r="P486" s="365">
        <v>1</v>
      </c>
      <c r="Q486" s="366">
        <v>1</v>
      </c>
      <c r="R486" s="367"/>
      <c r="S486" s="367"/>
      <c r="T486" s="368">
        <v>1</v>
      </c>
      <c r="U486" s="369">
        <v>1</v>
      </c>
      <c r="V486" s="370">
        <v>49.5</v>
      </c>
      <c r="W486" s="371">
        <v>1515.06</v>
      </c>
      <c r="X486" s="372">
        <v>187747.19999999998</v>
      </c>
      <c r="Y486" s="373" t="s">
        <v>122</v>
      </c>
      <c r="Z486" s="374"/>
      <c r="AA486" s="375"/>
      <c r="AB486" s="364"/>
      <c r="AC486" s="135"/>
      <c r="AD486" s="376"/>
      <c r="AE486" s="377"/>
      <c r="AF486" s="378">
        <f t="shared" si="42"/>
        <v>49.5</v>
      </c>
      <c r="AG486" s="379">
        <f t="shared" si="43"/>
        <v>0</v>
      </c>
      <c r="AH486" s="380">
        <f t="shared" si="44"/>
        <v>0</v>
      </c>
      <c r="AI486" s="359"/>
      <c r="AJ486" s="381">
        <f t="shared" si="45"/>
        <v>0</v>
      </c>
      <c r="AK486" s="365"/>
      <c r="AL486" s="372">
        <f t="shared" si="46"/>
        <v>0</v>
      </c>
      <c r="AM486" s="382"/>
      <c r="AN486" s="383"/>
      <c r="AO486" s="382"/>
      <c r="AP486" s="383"/>
      <c r="AQ486" s="382"/>
      <c r="AR486" s="383"/>
      <c r="AS486" s="382"/>
      <c r="AT486" s="384"/>
      <c r="AU486" s="385">
        <f t="shared" si="47"/>
        <v>0</v>
      </c>
    </row>
    <row r="487" spans="2:47" ht="22.5" customHeight="1">
      <c r="B487" s="359">
        <v>244</v>
      </c>
      <c r="C487" s="360" t="s">
        <v>367</v>
      </c>
      <c r="D487" s="361"/>
      <c r="E487" s="362"/>
      <c r="F487" s="363"/>
      <c r="G487" s="340" t="s">
        <v>119</v>
      </c>
      <c r="H487" s="341">
        <v>1</v>
      </c>
      <c r="I487" s="364" t="s">
        <v>133</v>
      </c>
      <c r="J487" s="364">
        <v>0</v>
      </c>
      <c r="K487" s="364">
        <v>0</v>
      </c>
      <c r="L487" s="364" t="s">
        <v>144</v>
      </c>
      <c r="M487" s="364">
        <v>0</v>
      </c>
      <c r="N487" s="364">
        <v>0</v>
      </c>
      <c r="O487" s="365">
        <v>275</v>
      </c>
      <c r="P487" s="365">
        <v>1</v>
      </c>
      <c r="Q487" s="366">
        <v>1</v>
      </c>
      <c r="R487" s="367"/>
      <c r="S487" s="367"/>
      <c r="T487" s="368">
        <v>1</v>
      </c>
      <c r="U487" s="369">
        <v>1</v>
      </c>
      <c r="V487" s="370">
        <v>49.5</v>
      </c>
      <c r="W487" s="371">
        <v>1515.06</v>
      </c>
      <c r="X487" s="372">
        <v>187747.19999999998</v>
      </c>
      <c r="Y487" s="373" t="s">
        <v>122</v>
      </c>
      <c r="Z487" s="374"/>
      <c r="AA487" s="375"/>
      <c r="AB487" s="364"/>
      <c r="AC487" s="135"/>
      <c r="AD487" s="376"/>
      <c r="AE487" s="377"/>
      <c r="AF487" s="378">
        <f t="shared" si="42"/>
        <v>49.5</v>
      </c>
      <c r="AG487" s="379">
        <f t="shared" si="43"/>
        <v>0</v>
      </c>
      <c r="AH487" s="380">
        <f t="shared" si="44"/>
        <v>0</v>
      </c>
      <c r="AI487" s="359"/>
      <c r="AJ487" s="381">
        <f t="shared" si="45"/>
        <v>0</v>
      </c>
      <c r="AK487" s="365"/>
      <c r="AL487" s="372">
        <f t="shared" si="46"/>
        <v>0</v>
      </c>
      <c r="AM487" s="382"/>
      <c r="AN487" s="383"/>
      <c r="AO487" s="382"/>
      <c r="AP487" s="383"/>
      <c r="AQ487" s="382"/>
      <c r="AR487" s="383"/>
      <c r="AS487" s="382"/>
      <c r="AT487" s="384"/>
      <c r="AU487" s="385">
        <f t="shared" si="47"/>
        <v>0</v>
      </c>
    </row>
    <row r="488" spans="2:47" ht="22.5" customHeight="1">
      <c r="B488" s="359">
        <v>244</v>
      </c>
      <c r="C488" s="360" t="s">
        <v>367</v>
      </c>
      <c r="D488" s="361"/>
      <c r="E488" s="362"/>
      <c r="F488" s="363"/>
      <c r="G488" s="340" t="s">
        <v>119</v>
      </c>
      <c r="H488" s="341">
        <v>1</v>
      </c>
      <c r="I488" s="364" t="s">
        <v>133</v>
      </c>
      <c r="J488" s="364">
        <v>0</v>
      </c>
      <c r="K488" s="364">
        <v>0</v>
      </c>
      <c r="L488" s="364" t="s">
        <v>144</v>
      </c>
      <c r="M488" s="364">
        <v>0</v>
      </c>
      <c r="N488" s="364">
        <v>0</v>
      </c>
      <c r="O488" s="365">
        <v>275</v>
      </c>
      <c r="P488" s="365">
        <v>1</v>
      </c>
      <c r="Q488" s="366">
        <v>1</v>
      </c>
      <c r="R488" s="367"/>
      <c r="S488" s="367"/>
      <c r="T488" s="368">
        <v>1</v>
      </c>
      <c r="U488" s="369">
        <v>1</v>
      </c>
      <c r="V488" s="370">
        <v>49.5</v>
      </c>
      <c r="W488" s="371">
        <v>1515.06</v>
      </c>
      <c r="X488" s="372">
        <v>187747.19999999998</v>
      </c>
      <c r="Y488" s="373" t="s">
        <v>122</v>
      </c>
      <c r="Z488" s="374"/>
      <c r="AA488" s="375"/>
      <c r="AB488" s="364"/>
      <c r="AC488" s="135"/>
      <c r="AD488" s="376"/>
      <c r="AE488" s="377"/>
      <c r="AF488" s="378">
        <f t="shared" si="42"/>
        <v>49.5</v>
      </c>
      <c r="AG488" s="379">
        <f t="shared" si="43"/>
        <v>0</v>
      </c>
      <c r="AH488" s="380">
        <f t="shared" si="44"/>
        <v>0</v>
      </c>
      <c r="AI488" s="359"/>
      <c r="AJ488" s="381">
        <f t="shared" si="45"/>
        <v>0</v>
      </c>
      <c r="AK488" s="365"/>
      <c r="AL488" s="372">
        <f t="shared" si="46"/>
        <v>0</v>
      </c>
      <c r="AM488" s="382"/>
      <c r="AN488" s="383"/>
      <c r="AO488" s="382"/>
      <c r="AP488" s="383"/>
      <c r="AQ488" s="382"/>
      <c r="AR488" s="383"/>
      <c r="AS488" s="382"/>
      <c r="AT488" s="384"/>
      <c r="AU488" s="385">
        <f t="shared" si="47"/>
        <v>0</v>
      </c>
    </row>
    <row r="489" spans="2:47" ht="22.5" customHeight="1">
      <c r="B489" s="359">
        <v>244</v>
      </c>
      <c r="C489" s="360" t="s">
        <v>367</v>
      </c>
      <c r="D489" s="361"/>
      <c r="E489" s="362"/>
      <c r="F489" s="363"/>
      <c r="G489" s="340" t="s">
        <v>119</v>
      </c>
      <c r="H489" s="341">
        <v>1</v>
      </c>
      <c r="I489" s="364" t="s">
        <v>133</v>
      </c>
      <c r="J489" s="364">
        <v>0</v>
      </c>
      <c r="K489" s="364">
        <v>0</v>
      </c>
      <c r="L489" s="364" t="s">
        <v>144</v>
      </c>
      <c r="M489" s="364">
        <v>0</v>
      </c>
      <c r="N489" s="364">
        <v>0</v>
      </c>
      <c r="O489" s="365">
        <v>275</v>
      </c>
      <c r="P489" s="365">
        <v>1</v>
      </c>
      <c r="Q489" s="366">
        <v>1</v>
      </c>
      <c r="R489" s="367"/>
      <c r="S489" s="367"/>
      <c r="T489" s="368">
        <v>1</v>
      </c>
      <c r="U489" s="369">
        <v>1</v>
      </c>
      <c r="V489" s="370">
        <v>49.5</v>
      </c>
      <c r="W489" s="371">
        <v>1515.06</v>
      </c>
      <c r="X489" s="372">
        <v>187747.19999999998</v>
      </c>
      <c r="Y489" s="373" t="s">
        <v>122</v>
      </c>
      <c r="Z489" s="374"/>
      <c r="AA489" s="375"/>
      <c r="AB489" s="364"/>
      <c r="AC489" s="135"/>
      <c r="AD489" s="376"/>
      <c r="AE489" s="377"/>
      <c r="AF489" s="378">
        <f t="shared" si="42"/>
        <v>49.5</v>
      </c>
      <c r="AG489" s="379">
        <f t="shared" si="43"/>
        <v>0</v>
      </c>
      <c r="AH489" s="380">
        <f t="shared" si="44"/>
        <v>0</v>
      </c>
      <c r="AI489" s="359"/>
      <c r="AJ489" s="381">
        <f t="shared" si="45"/>
        <v>0</v>
      </c>
      <c r="AK489" s="365"/>
      <c r="AL489" s="372">
        <f t="shared" si="46"/>
        <v>0</v>
      </c>
      <c r="AM489" s="382"/>
      <c r="AN489" s="383"/>
      <c r="AO489" s="382"/>
      <c r="AP489" s="383"/>
      <c r="AQ489" s="382"/>
      <c r="AR489" s="383"/>
      <c r="AS489" s="382"/>
      <c r="AT489" s="384"/>
      <c r="AU489" s="385">
        <f t="shared" si="47"/>
        <v>0</v>
      </c>
    </row>
    <row r="490" spans="2:47" ht="22.5" customHeight="1">
      <c r="B490" s="359">
        <v>247</v>
      </c>
      <c r="C490" s="360" t="s">
        <v>368</v>
      </c>
      <c r="D490" s="361"/>
      <c r="E490" s="362"/>
      <c r="F490" s="363"/>
      <c r="G490" s="340" t="s">
        <v>119</v>
      </c>
      <c r="H490" s="341">
        <v>1</v>
      </c>
      <c r="I490" s="364" t="s">
        <v>133</v>
      </c>
      <c r="J490" s="364">
        <v>0</v>
      </c>
      <c r="K490" s="364">
        <v>0</v>
      </c>
      <c r="L490" s="364" t="s">
        <v>128</v>
      </c>
      <c r="M490" s="364">
        <v>0</v>
      </c>
      <c r="N490" s="364">
        <v>0</v>
      </c>
      <c r="O490" s="365">
        <v>275</v>
      </c>
      <c r="P490" s="365">
        <v>1</v>
      </c>
      <c r="Q490" s="366">
        <v>1</v>
      </c>
      <c r="R490" s="367"/>
      <c r="S490" s="367"/>
      <c r="T490" s="368">
        <v>1</v>
      </c>
      <c r="U490" s="369">
        <v>1</v>
      </c>
      <c r="V490" s="370">
        <v>49.5</v>
      </c>
      <c r="W490" s="371">
        <v>1515.06</v>
      </c>
      <c r="X490" s="372">
        <v>187747.19999999998</v>
      </c>
      <c r="Y490" s="373" t="s">
        <v>122</v>
      </c>
      <c r="Z490" s="374"/>
      <c r="AA490" s="375"/>
      <c r="AB490" s="364"/>
      <c r="AC490" s="135"/>
      <c r="AD490" s="376"/>
      <c r="AE490" s="377"/>
      <c r="AF490" s="378">
        <f t="shared" si="42"/>
        <v>49.5</v>
      </c>
      <c r="AG490" s="379">
        <f t="shared" si="43"/>
        <v>0</v>
      </c>
      <c r="AH490" s="380">
        <f t="shared" si="44"/>
        <v>0</v>
      </c>
      <c r="AI490" s="359"/>
      <c r="AJ490" s="381">
        <f t="shared" si="45"/>
        <v>0</v>
      </c>
      <c r="AK490" s="365"/>
      <c r="AL490" s="372">
        <f t="shared" si="46"/>
        <v>0</v>
      </c>
      <c r="AM490" s="382"/>
      <c r="AN490" s="383"/>
      <c r="AO490" s="382"/>
      <c r="AP490" s="383"/>
      <c r="AQ490" s="382"/>
      <c r="AR490" s="383"/>
      <c r="AS490" s="382"/>
      <c r="AT490" s="384"/>
      <c r="AU490" s="385">
        <f t="shared" si="47"/>
        <v>0</v>
      </c>
    </row>
    <row r="491" spans="2:47" ht="22.5" customHeight="1">
      <c r="B491" s="359">
        <v>248</v>
      </c>
      <c r="C491" s="360" t="s">
        <v>369</v>
      </c>
      <c r="D491" s="361"/>
      <c r="E491" s="362"/>
      <c r="F491" s="363"/>
      <c r="G491" s="340" t="s">
        <v>119</v>
      </c>
      <c r="H491" s="341">
        <v>1</v>
      </c>
      <c r="I491" s="364" t="s">
        <v>133</v>
      </c>
      <c r="J491" s="364">
        <v>0</v>
      </c>
      <c r="K491" s="364">
        <v>0</v>
      </c>
      <c r="L491" s="364" t="s">
        <v>128</v>
      </c>
      <c r="M491" s="364">
        <v>0</v>
      </c>
      <c r="N491" s="364">
        <v>0</v>
      </c>
      <c r="O491" s="365">
        <v>275</v>
      </c>
      <c r="P491" s="365">
        <v>1</v>
      </c>
      <c r="Q491" s="366">
        <v>1</v>
      </c>
      <c r="R491" s="367"/>
      <c r="S491" s="367"/>
      <c r="T491" s="368">
        <v>1</v>
      </c>
      <c r="U491" s="369">
        <v>1</v>
      </c>
      <c r="V491" s="370">
        <v>49.5</v>
      </c>
      <c r="W491" s="371">
        <v>1515.06</v>
      </c>
      <c r="X491" s="372">
        <v>187747.19999999998</v>
      </c>
      <c r="Y491" s="373" t="s">
        <v>122</v>
      </c>
      <c r="Z491" s="374"/>
      <c r="AA491" s="375"/>
      <c r="AB491" s="364"/>
      <c r="AC491" s="135"/>
      <c r="AD491" s="376"/>
      <c r="AE491" s="377"/>
      <c r="AF491" s="378">
        <f t="shared" si="42"/>
        <v>49.5</v>
      </c>
      <c r="AG491" s="379">
        <f t="shared" si="43"/>
        <v>0</v>
      </c>
      <c r="AH491" s="380">
        <f t="shared" si="44"/>
        <v>0</v>
      </c>
      <c r="AI491" s="359"/>
      <c r="AJ491" s="381">
        <f t="shared" si="45"/>
        <v>0</v>
      </c>
      <c r="AK491" s="365"/>
      <c r="AL491" s="372">
        <f t="shared" si="46"/>
        <v>0</v>
      </c>
      <c r="AM491" s="382"/>
      <c r="AN491" s="383"/>
      <c r="AO491" s="382"/>
      <c r="AP491" s="383"/>
      <c r="AQ491" s="382"/>
      <c r="AR491" s="383"/>
      <c r="AS491" s="382"/>
      <c r="AT491" s="384"/>
      <c r="AU491" s="385">
        <f t="shared" si="47"/>
        <v>0</v>
      </c>
    </row>
    <row r="492" spans="2:47" ht="22.5" customHeight="1">
      <c r="B492" s="359">
        <v>249</v>
      </c>
      <c r="C492" s="360" t="s">
        <v>370</v>
      </c>
      <c r="D492" s="361"/>
      <c r="E492" s="362"/>
      <c r="F492" s="363"/>
      <c r="G492" s="340" t="s">
        <v>119</v>
      </c>
      <c r="H492" s="341">
        <v>1</v>
      </c>
      <c r="I492" s="364" t="s">
        <v>133</v>
      </c>
      <c r="J492" s="364">
        <v>0</v>
      </c>
      <c r="K492" s="364">
        <v>0</v>
      </c>
      <c r="L492" s="364" t="s">
        <v>131</v>
      </c>
      <c r="M492" s="364">
        <v>0</v>
      </c>
      <c r="N492" s="364">
        <v>0</v>
      </c>
      <c r="O492" s="365">
        <v>275</v>
      </c>
      <c r="P492" s="365">
        <v>1</v>
      </c>
      <c r="Q492" s="366">
        <v>1</v>
      </c>
      <c r="R492" s="367"/>
      <c r="S492" s="367"/>
      <c r="T492" s="368">
        <v>1</v>
      </c>
      <c r="U492" s="369">
        <v>1</v>
      </c>
      <c r="V492" s="370">
        <v>49.5</v>
      </c>
      <c r="W492" s="371">
        <v>1515.06</v>
      </c>
      <c r="X492" s="372">
        <v>187747.19999999998</v>
      </c>
      <c r="Y492" s="373" t="s">
        <v>122</v>
      </c>
      <c r="Z492" s="374"/>
      <c r="AA492" s="375"/>
      <c r="AB492" s="364"/>
      <c r="AC492" s="135"/>
      <c r="AD492" s="376"/>
      <c r="AE492" s="377"/>
      <c r="AF492" s="378">
        <f t="shared" si="42"/>
        <v>49.5</v>
      </c>
      <c r="AG492" s="379">
        <f t="shared" si="43"/>
        <v>0</v>
      </c>
      <c r="AH492" s="380">
        <f t="shared" si="44"/>
        <v>0</v>
      </c>
      <c r="AI492" s="359"/>
      <c r="AJ492" s="381">
        <f t="shared" si="45"/>
        <v>0</v>
      </c>
      <c r="AK492" s="365"/>
      <c r="AL492" s="372">
        <f t="shared" si="46"/>
        <v>0</v>
      </c>
      <c r="AM492" s="382"/>
      <c r="AN492" s="383"/>
      <c r="AO492" s="382"/>
      <c r="AP492" s="383"/>
      <c r="AQ492" s="382"/>
      <c r="AR492" s="383"/>
      <c r="AS492" s="382"/>
      <c r="AT492" s="384"/>
      <c r="AU492" s="385">
        <f t="shared" si="47"/>
        <v>0</v>
      </c>
    </row>
    <row r="493" spans="2:47" ht="22.5" customHeight="1">
      <c r="B493" s="359">
        <v>250</v>
      </c>
      <c r="C493" s="360" t="s">
        <v>371</v>
      </c>
      <c r="D493" s="361"/>
      <c r="E493" s="362"/>
      <c r="F493" s="363"/>
      <c r="G493" s="340" t="s">
        <v>119</v>
      </c>
      <c r="H493" s="341">
        <v>1</v>
      </c>
      <c r="I493" s="364" t="s">
        <v>133</v>
      </c>
      <c r="J493" s="364">
        <v>0</v>
      </c>
      <c r="K493" s="364">
        <v>0</v>
      </c>
      <c r="L493" s="364" t="s">
        <v>128</v>
      </c>
      <c r="M493" s="364">
        <v>0</v>
      </c>
      <c r="N493" s="364">
        <v>0</v>
      </c>
      <c r="O493" s="365">
        <v>275</v>
      </c>
      <c r="P493" s="365">
        <v>1</v>
      </c>
      <c r="Q493" s="366">
        <v>1</v>
      </c>
      <c r="R493" s="367"/>
      <c r="S493" s="367"/>
      <c r="T493" s="368">
        <v>1</v>
      </c>
      <c r="U493" s="369">
        <v>1</v>
      </c>
      <c r="V493" s="370">
        <v>49.5</v>
      </c>
      <c r="W493" s="371">
        <v>1515.06</v>
      </c>
      <c r="X493" s="372">
        <v>187747.19999999998</v>
      </c>
      <c r="Y493" s="373" t="s">
        <v>122</v>
      </c>
      <c r="Z493" s="374"/>
      <c r="AA493" s="375"/>
      <c r="AB493" s="364"/>
      <c r="AC493" s="135"/>
      <c r="AD493" s="376"/>
      <c r="AE493" s="377"/>
      <c r="AF493" s="378">
        <f t="shared" si="42"/>
        <v>49.5</v>
      </c>
      <c r="AG493" s="379">
        <f t="shared" si="43"/>
        <v>0</v>
      </c>
      <c r="AH493" s="380">
        <f t="shared" si="44"/>
        <v>0</v>
      </c>
      <c r="AI493" s="359"/>
      <c r="AJ493" s="381">
        <f t="shared" si="45"/>
        <v>0</v>
      </c>
      <c r="AK493" s="365"/>
      <c r="AL493" s="372">
        <f t="shared" si="46"/>
        <v>0</v>
      </c>
      <c r="AM493" s="382"/>
      <c r="AN493" s="383"/>
      <c r="AO493" s="382"/>
      <c r="AP493" s="383"/>
      <c r="AQ493" s="382"/>
      <c r="AR493" s="383"/>
      <c r="AS493" s="382"/>
      <c r="AT493" s="384"/>
      <c r="AU493" s="385">
        <f t="shared" si="47"/>
        <v>0</v>
      </c>
    </row>
    <row r="494" spans="2:47" ht="22.5" customHeight="1">
      <c r="B494" s="359">
        <v>251</v>
      </c>
      <c r="C494" s="360" t="s">
        <v>372</v>
      </c>
      <c r="D494" s="361"/>
      <c r="E494" s="362"/>
      <c r="F494" s="363"/>
      <c r="G494" s="340" t="s">
        <v>119</v>
      </c>
      <c r="H494" s="341">
        <v>1</v>
      </c>
      <c r="I494" s="364" t="s">
        <v>133</v>
      </c>
      <c r="J494" s="364">
        <v>0</v>
      </c>
      <c r="K494" s="364">
        <v>0</v>
      </c>
      <c r="L494" s="364" t="s">
        <v>128</v>
      </c>
      <c r="M494" s="364">
        <v>0</v>
      </c>
      <c r="N494" s="364">
        <v>0</v>
      </c>
      <c r="O494" s="365">
        <v>275</v>
      </c>
      <c r="P494" s="365">
        <v>1</v>
      </c>
      <c r="Q494" s="366">
        <v>1</v>
      </c>
      <c r="R494" s="367"/>
      <c r="S494" s="367"/>
      <c r="T494" s="368">
        <v>1</v>
      </c>
      <c r="U494" s="369">
        <v>1</v>
      </c>
      <c r="V494" s="370">
        <v>49.5</v>
      </c>
      <c r="W494" s="371">
        <v>1515.06</v>
      </c>
      <c r="X494" s="372">
        <v>187747.19999999998</v>
      </c>
      <c r="Y494" s="373" t="s">
        <v>122</v>
      </c>
      <c r="Z494" s="374"/>
      <c r="AA494" s="375"/>
      <c r="AB494" s="364"/>
      <c r="AC494" s="135"/>
      <c r="AD494" s="376"/>
      <c r="AE494" s="377"/>
      <c r="AF494" s="378">
        <f t="shared" si="42"/>
        <v>49.5</v>
      </c>
      <c r="AG494" s="379">
        <f t="shared" si="43"/>
        <v>0</v>
      </c>
      <c r="AH494" s="380">
        <f t="shared" si="44"/>
        <v>0</v>
      </c>
      <c r="AI494" s="359"/>
      <c r="AJ494" s="381">
        <f t="shared" si="45"/>
        <v>0</v>
      </c>
      <c r="AK494" s="365"/>
      <c r="AL494" s="372">
        <f t="shared" si="46"/>
        <v>0</v>
      </c>
      <c r="AM494" s="382"/>
      <c r="AN494" s="383"/>
      <c r="AO494" s="382"/>
      <c r="AP494" s="383"/>
      <c r="AQ494" s="382"/>
      <c r="AR494" s="383"/>
      <c r="AS494" s="382"/>
      <c r="AT494" s="384"/>
      <c r="AU494" s="385">
        <f t="shared" si="47"/>
        <v>0</v>
      </c>
    </row>
    <row r="495" spans="2:47" ht="22.5" customHeight="1">
      <c r="B495" s="359">
        <v>251</v>
      </c>
      <c r="C495" s="360" t="s">
        <v>372</v>
      </c>
      <c r="D495" s="361"/>
      <c r="E495" s="362"/>
      <c r="F495" s="363"/>
      <c r="G495" s="340" t="s">
        <v>119</v>
      </c>
      <c r="H495" s="341">
        <v>1</v>
      </c>
      <c r="I495" s="364" t="s">
        <v>133</v>
      </c>
      <c r="J495" s="364">
        <v>0</v>
      </c>
      <c r="K495" s="364">
        <v>0</v>
      </c>
      <c r="L495" s="364" t="s">
        <v>128</v>
      </c>
      <c r="M495" s="364">
        <v>0</v>
      </c>
      <c r="N495" s="364">
        <v>0</v>
      </c>
      <c r="O495" s="365">
        <v>275</v>
      </c>
      <c r="P495" s="365">
        <v>1</v>
      </c>
      <c r="Q495" s="366">
        <v>1</v>
      </c>
      <c r="R495" s="367"/>
      <c r="S495" s="367"/>
      <c r="T495" s="368">
        <v>1</v>
      </c>
      <c r="U495" s="369">
        <v>1</v>
      </c>
      <c r="V495" s="370">
        <v>49.5</v>
      </c>
      <c r="W495" s="371">
        <v>1515.06</v>
      </c>
      <c r="X495" s="372">
        <v>187747.19999999998</v>
      </c>
      <c r="Y495" s="387" t="s">
        <v>122</v>
      </c>
      <c r="Z495" s="374"/>
      <c r="AA495" s="375"/>
      <c r="AB495" s="364"/>
      <c r="AC495" s="135"/>
      <c r="AD495" s="376"/>
      <c r="AE495" s="377"/>
      <c r="AF495" s="378">
        <f t="shared" si="42"/>
        <v>49.5</v>
      </c>
      <c r="AG495" s="379">
        <f t="shared" si="43"/>
        <v>0</v>
      </c>
      <c r="AH495" s="380">
        <f t="shared" si="44"/>
        <v>0</v>
      </c>
      <c r="AI495" s="359"/>
      <c r="AJ495" s="381">
        <f t="shared" si="45"/>
        <v>0</v>
      </c>
      <c r="AK495" s="365"/>
      <c r="AL495" s="372">
        <f t="shared" si="46"/>
        <v>0</v>
      </c>
      <c r="AM495" s="382"/>
      <c r="AN495" s="383"/>
      <c r="AO495" s="382"/>
      <c r="AP495" s="383"/>
      <c r="AQ495" s="382"/>
      <c r="AR495" s="383"/>
      <c r="AS495" s="382"/>
      <c r="AT495" s="384"/>
      <c r="AU495" s="385">
        <f t="shared" si="47"/>
        <v>0</v>
      </c>
    </row>
    <row r="496" spans="2:47" ht="22.5" customHeight="1">
      <c r="B496" s="359">
        <v>252</v>
      </c>
      <c r="C496" s="360" t="s">
        <v>373</v>
      </c>
      <c r="D496" s="361"/>
      <c r="E496" s="362"/>
      <c r="F496" s="363"/>
      <c r="G496" s="340" t="s">
        <v>119</v>
      </c>
      <c r="H496" s="341">
        <v>1</v>
      </c>
      <c r="I496" s="364" t="s">
        <v>214</v>
      </c>
      <c r="J496" s="364">
        <v>0</v>
      </c>
      <c r="K496" s="364">
        <v>0</v>
      </c>
      <c r="L496" s="364" t="s">
        <v>374</v>
      </c>
      <c r="M496" s="364">
        <v>0</v>
      </c>
      <c r="N496" s="364">
        <v>0</v>
      </c>
      <c r="O496" s="365">
        <v>228</v>
      </c>
      <c r="P496" s="365">
        <v>1</v>
      </c>
      <c r="Q496" s="366">
        <v>1</v>
      </c>
      <c r="R496" s="367"/>
      <c r="S496" s="367"/>
      <c r="T496" s="368">
        <v>1</v>
      </c>
      <c r="U496" s="369">
        <v>1</v>
      </c>
      <c r="V496" s="370">
        <v>49.5</v>
      </c>
      <c r="W496" s="371">
        <v>1515.06</v>
      </c>
      <c r="X496" s="372">
        <v>187747.19999999998</v>
      </c>
      <c r="Y496" s="373" t="s">
        <v>122</v>
      </c>
      <c r="Z496" s="374"/>
      <c r="AA496" s="375"/>
      <c r="AB496" s="364"/>
      <c r="AC496" s="135"/>
      <c r="AD496" s="376"/>
      <c r="AE496" s="377"/>
      <c r="AF496" s="378">
        <f t="shared" si="42"/>
        <v>49.5</v>
      </c>
      <c r="AG496" s="379">
        <f t="shared" si="43"/>
        <v>0</v>
      </c>
      <c r="AH496" s="380">
        <f t="shared" si="44"/>
        <v>0</v>
      </c>
      <c r="AI496" s="359"/>
      <c r="AJ496" s="381">
        <f t="shared" si="45"/>
        <v>0</v>
      </c>
      <c r="AK496" s="365"/>
      <c r="AL496" s="372">
        <f t="shared" si="46"/>
        <v>0</v>
      </c>
      <c r="AM496" s="382"/>
      <c r="AN496" s="383"/>
      <c r="AO496" s="382"/>
      <c r="AP496" s="383"/>
      <c r="AQ496" s="382"/>
      <c r="AR496" s="383"/>
      <c r="AS496" s="382"/>
      <c r="AT496" s="384"/>
      <c r="AU496" s="385">
        <f t="shared" si="47"/>
        <v>0</v>
      </c>
    </row>
    <row r="497" spans="2:47" ht="22.5" customHeight="1">
      <c r="B497" s="359">
        <v>252</v>
      </c>
      <c r="C497" s="360" t="s">
        <v>373</v>
      </c>
      <c r="D497" s="361"/>
      <c r="E497" s="362"/>
      <c r="F497" s="363"/>
      <c r="G497" s="340" t="s">
        <v>119</v>
      </c>
      <c r="H497" s="341">
        <v>1</v>
      </c>
      <c r="I497" s="364" t="s">
        <v>214</v>
      </c>
      <c r="J497" s="364">
        <v>0</v>
      </c>
      <c r="K497" s="364">
        <v>0</v>
      </c>
      <c r="L497" s="364" t="s">
        <v>374</v>
      </c>
      <c r="M497" s="364">
        <v>0</v>
      </c>
      <c r="N497" s="364">
        <v>0</v>
      </c>
      <c r="O497" s="365">
        <v>228</v>
      </c>
      <c r="P497" s="365">
        <v>1</v>
      </c>
      <c r="Q497" s="366">
        <v>1</v>
      </c>
      <c r="R497" s="367"/>
      <c r="S497" s="367"/>
      <c r="T497" s="368">
        <v>1</v>
      </c>
      <c r="U497" s="369">
        <v>1</v>
      </c>
      <c r="V497" s="370">
        <v>49.5</v>
      </c>
      <c r="W497" s="371">
        <v>1515.06</v>
      </c>
      <c r="X497" s="372">
        <v>187747.19999999998</v>
      </c>
      <c r="Y497" s="373" t="s">
        <v>122</v>
      </c>
      <c r="Z497" s="374"/>
      <c r="AA497" s="375"/>
      <c r="AB497" s="364"/>
      <c r="AC497" s="135"/>
      <c r="AD497" s="376"/>
      <c r="AE497" s="377"/>
      <c r="AF497" s="378">
        <f t="shared" si="42"/>
        <v>49.5</v>
      </c>
      <c r="AG497" s="379">
        <f t="shared" si="43"/>
        <v>0</v>
      </c>
      <c r="AH497" s="380">
        <f t="shared" si="44"/>
        <v>0</v>
      </c>
      <c r="AI497" s="359"/>
      <c r="AJ497" s="381">
        <f t="shared" si="45"/>
        <v>0</v>
      </c>
      <c r="AK497" s="365"/>
      <c r="AL497" s="372">
        <f t="shared" si="46"/>
        <v>0</v>
      </c>
      <c r="AM497" s="382"/>
      <c r="AN497" s="383"/>
      <c r="AO497" s="382"/>
      <c r="AP497" s="383"/>
      <c r="AQ497" s="382"/>
      <c r="AR497" s="383"/>
      <c r="AS497" s="382"/>
      <c r="AT497" s="384"/>
      <c r="AU497" s="385">
        <f t="shared" si="47"/>
        <v>0</v>
      </c>
    </row>
    <row r="498" spans="2:47" ht="22.5" customHeight="1">
      <c r="B498" s="359">
        <v>253</v>
      </c>
      <c r="C498" s="360" t="s">
        <v>375</v>
      </c>
      <c r="D498" s="361"/>
      <c r="E498" s="362"/>
      <c r="F498" s="363"/>
      <c r="G498" s="340" t="s">
        <v>119</v>
      </c>
      <c r="H498" s="341">
        <v>1</v>
      </c>
      <c r="I498" s="364" t="s">
        <v>376</v>
      </c>
      <c r="J498" s="364">
        <v>0</v>
      </c>
      <c r="K498" s="364">
        <v>0</v>
      </c>
      <c r="L498" s="364" t="s">
        <v>128</v>
      </c>
      <c r="M498" s="364" t="s">
        <v>159</v>
      </c>
      <c r="N498" s="364">
        <v>0</v>
      </c>
      <c r="O498" s="365">
        <v>250</v>
      </c>
      <c r="P498" s="365">
        <v>1</v>
      </c>
      <c r="Q498" s="366">
        <v>1</v>
      </c>
      <c r="R498" s="367"/>
      <c r="S498" s="367"/>
      <c r="T498" s="368">
        <v>1</v>
      </c>
      <c r="U498" s="369">
        <v>1</v>
      </c>
      <c r="V498" s="370">
        <v>49.5</v>
      </c>
      <c r="W498" s="371">
        <v>1515.06</v>
      </c>
      <c r="X498" s="372">
        <v>187747.19999999998</v>
      </c>
      <c r="Y498" s="373" t="s">
        <v>122</v>
      </c>
      <c r="Z498" s="374"/>
      <c r="AA498" s="375"/>
      <c r="AB498" s="364"/>
      <c r="AC498" s="135"/>
      <c r="AD498" s="376"/>
      <c r="AE498" s="377"/>
      <c r="AF498" s="378">
        <f t="shared" si="42"/>
        <v>49.5</v>
      </c>
      <c r="AG498" s="379">
        <f t="shared" si="43"/>
        <v>0</v>
      </c>
      <c r="AH498" s="380">
        <f t="shared" si="44"/>
        <v>0</v>
      </c>
      <c r="AI498" s="359"/>
      <c r="AJ498" s="381">
        <f t="shared" si="45"/>
        <v>0</v>
      </c>
      <c r="AK498" s="365"/>
      <c r="AL498" s="372">
        <f t="shared" si="46"/>
        <v>0</v>
      </c>
      <c r="AM498" s="382"/>
      <c r="AN498" s="383"/>
      <c r="AO498" s="382"/>
      <c r="AP498" s="383"/>
      <c r="AQ498" s="382"/>
      <c r="AR498" s="383"/>
      <c r="AS498" s="382"/>
      <c r="AT498" s="384"/>
      <c r="AU498" s="385">
        <f t="shared" si="47"/>
        <v>0</v>
      </c>
    </row>
    <row r="499" spans="2:47" ht="22.5" customHeight="1">
      <c r="B499" s="359">
        <v>253</v>
      </c>
      <c r="C499" s="360" t="s">
        <v>375</v>
      </c>
      <c r="D499" s="361"/>
      <c r="E499" s="362"/>
      <c r="F499" s="363"/>
      <c r="G499" s="340" t="s">
        <v>119</v>
      </c>
      <c r="H499" s="341">
        <v>1</v>
      </c>
      <c r="I499" s="364" t="s">
        <v>376</v>
      </c>
      <c r="J499" s="364">
        <v>0</v>
      </c>
      <c r="K499" s="364">
        <v>0</v>
      </c>
      <c r="L499" s="364" t="s">
        <v>128</v>
      </c>
      <c r="M499" s="364" t="s">
        <v>159</v>
      </c>
      <c r="N499" s="364">
        <v>0</v>
      </c>
      <c r="O499" s="365">
        <v>250</v>
      </c>
      <c r="P499" s="365">
        <v>1</v>
      </c>
      <c r="Q499" s="366">
        <v>1</v>
      </c>
      <c r="R499" s="367"/>
      <c r="S499" s="367"/>
      <c r="T499" s="368">
        <v>1</v>
      </c>
      <c r="U499" s="369">
        <v>1</v>
      </c>
      <c r="V499" s="370">
        <v>49.5</v>
      </c>
      <c r="W499" s="371">
        <v>1515.06</v>
      </c>
      <c r="X499" s="372">
        <v>187747.19999999998</v>
      </c>
      <c r="Y499" s="373" t="s">
        <v>122</v>
      </c>
      <c r="Z499" s="374"/>
      <c r="AA499" s="375"/>
      <c r="AB499" s="364"/>
      <c r="AC499" s="135"/>
      <c r="AD499" s="376"/>
      <c r="AE499" s="377"/>
      <c r="AF499" s="378">
        <f t="shared" si="42"/>
        <v>49.5</v>
      </c>
      <c r="AG499" s="379">
        <f t="shared" si="43"/>
        <v>0</v>
      </c>
      <c r="AH499" s="380">
        <f t="shared" si="44"/>
        <v>0</v>
      </c>
      <c r="AI499" s="359"/>
      <c r="AJ499" s="381">
        <f t="shared" si="45"/>
        <v>0</v>
      </c>
      <c r="AK499" s="365"/>
      <c r="AL499" s="372">
        <f t="shared" si="46"/>
        <v>0</v>
      </c>
      <c r="AM499" s="382"/>
      <c r="AN499" s="383"/>
      <c r="AO499" s="382"/>
      <c r="AP499" s="383"/>
      <c r="AQ499" s="382"/>
      <c r="AR499" s="383"/>
      <c r="AS499" s="382"/>
      <c r="AT499" s="384"/>
      <c r="AU499" s="385">
        <f t="shared" si="47"/>
        <v>0</v>
      </c>
    </row>
    <row r="500" spans="2:47" ht="22.5" customHeight="1">
      <c r="B500" s="359">
        <v>253</v>
      </c>
      <c r="C500" s="360" t="s">
        <v>375</v>
      </c>
      <c r="D500" s="361"/>
      <c r="E500" s="362"/>
      <c r="F500" s="363"/>
      <c r="G500" s="340" t="s">
        <v>119</v>
      </c>
      <c r="H500" s="341">
        <v>1</v>
      </c>
      <c r="I500" s="364" t="s">
        <v>376</v>
      </c>
      <c r="J500" s="364">
        <v>0</v>
      </c>
      <c r="K500" s="364">
        <v>0</v>
      </c>
      <c r="L500" s="364" t="s">
        <v>128</v>
      </c>
      <c r="M500" s="364" t="s">
        <v>159</v>
      </c>
      <c r="N500" s="364">
        <v>0</v>
      </c>
      <c r="O500" s="365">
        <v>250</v>
      </c>
      <c r="P500" s="365">
        <v>1</v>
      </c>
      <c r="Q500" s="366">
        <v>1</v>
      </c>
      <c r="R500" s="367"/>
      <c r="S500" s="367"/>
      <c r="T500" s="368">
        <v>1</v>
      </c>
      <c r="U500" s="369">
        <v>1</v>
      </c>
      <c r="V500" s="370">
        <v>49.5</v>
      </c>
      <c r="W500" s="371">
        <v>1515.06</v>
      </c>
      <c r="X500" s="372">
        <v>187747.19999999998</v>
      </c>
      <c r="Y500" s="373" t="s">
        <v>122</v>
      </c>
      <c r="Z500" s="374"/>
      <c r="AA500" s="375"/>
      <c r="AB500" s="364"/>
      <c r="AC500" s="135"/>
      <c r="AD500" s="376"/>
      <c r="AE500" s="377"/>
      <c r="AF500" s="378">
        <f t="shared" si="42"/>
        <v>49.5</v>
      </c>
      <c r="AG500" s="379">
        <f t="shared" si="43"/>
        <v>0</v>
      </c>
      <c r="AH500" s="380">
        <f t="shared" si="44"/>
        <v>0</v>
      </c>
      <c r="AI500" s="359"/>
      <c r="AJ500" s="381">
        <f t="shared" si="45"/>
        <v>0</v>
      </c>
      <c r="AK500" s="365"/>
      <c r="AL500" s="372">
        <f t="shared" si="46"/>
        <v>0</v>
      </c>
      <c r="AM500" s="382"/>
      <c r="AN500" s="383"/>
      <c r="AO500" s="382"/>
      <c r="AP500" s="383"/>
      <c r="AQ500" s="382"/>
      <c r="AR500" s="383"/>
      <c r="AS500" s="382"/>
      <c r="AT500" s="384"/>
      <c r="AU500" s="385">
        <f t="shared" si="47"/>
        <v>0</v>
      </c>
    </row>
    <row r="501" spans="2:47" ht="22.5" customHeight="1">
      <c r="B501" s="359">
        <v>253</v>
      </c>
      <c r="C501" s="360" t="s">
        <v>375</v>
      </c>
      <c r="D501" s="361"/>
      <c r="E501" s="362"/>
      <c r="F501" s="363"/>
      <c r="G501" s="340" t="s">
        <v>119</v>
      </c>
      <c r="H501" s="341">
        <v>1</v>
      </c>
      <c r="I501" s="364" t="s">
        <v>376</v>
      </c>
      <c r="J501" s="364">
        <v>0</v>
      </c>
      <c r="K501" s="364">
        <v>0</v>
      </c>
      <c r="L501" s="364" t="s">
        <v>128</v>
      </c>
      <c r="M501" s="364" t="s">
        <v>159</v>
      </c>
      <c r="N501" s="364">
        <v>0</v>
      </c>
      <c r="O501" s="365">
        <v>250</v>
      </c>
      <c r="P501" s="365">
        <v>1</v>
      </c>
      <c r="Q501" s="366">
        <v>1</v>
      </c>
      <c r="R501" s="367"/>
      <c r="S501" s="367"/>
      <c r="T501" s="368">
        <v>1</v>
      </c>
      <c r="U501" s="369">
        <v>1</v>
      </c>
      <c r="V501" s="370">
        <v>49.5</v>
      </c>
      <c r="W501" s="371">
        <v>1515.06</v>
      </c>
      <c r="X501" s="372">
        <v>187747.19999999998</v>
      </c>
      <c r="Y501" s="373" t="s">
        <v>122</v>
      </c>
      <c r="Z501" s="374"/>
      <c r="AA501" s="375"/>
      <c r="AB501" s="364"/>
      <c r="AC501" s="135"/>
      <c r="AD501" s="376"/>
      <c r="AE501" s="377"/>
      <c r="AF501" s="378">
        <f t="shared" si="42"/>
        <v>49.5</v>
      </c>
      <c r="AG501" s="379">
        <f t="shared" si="43"/>
        <v>0</v>
      </c>
      <c r="AH501" s="380">
        <f t="shared" si="44"/>
        <v>0</v>
      </c>
      <c r="AI501" s="359"/>
      <c r="AJ501" s="381">
        <f t="shared" si="45"/>
        <v>0</v>
      </c>
      <c r="AK501" s="365"/>
      <c r="AL501" s="372">
        <f t="shared" si="46"/>
        <v>0</v>
      </c>
      <c r="AM501" s="382"/>
      <c r="AN501" s="383"/>
      <c r="AO501" s="382"/>
      <c r="AP501" s="383"/>
      <c r="AQ501" s="382"/>
      <c r="AR501" s="383"/>
      <c r="AS501" s="382"/>
      <c r="AT501" s="384"/>
      <c r="AU501" s="385">
        <f t="shared" si="47"/>
        <v>0</v>
      </c>
    </row>
    <row r="502" spans="2:47" ht="22.5" customHeight="1">
      <c r="B502" s="359">
        <v>254</v>
      </c>
      <c r="C502" s="360" t="s">
        <v>377</v>
      </c>
      <c r="D502" s="361"/>
      <c r="E502" s="362"/>
      <c r="F502" s="363"/>
      <c r="G502" s="340" t="s">
        <v>119</v>
      </c>
      <c r="H502" s="341">
        <v>1</v>
      </c>
      <c r="I502" s="364" t="s">
        <v>133</v>
      </c>
      <c r="J502" s="364">
        <v>0</v>
      </c>
      <c r="K502" s="364">
        <v>0</v>
      </c>
      <c r="L502" s="364" t="s">
        <v>264</v>
      </c>
      <c r="M502" s="364" t="s">
        <v>265</v>
      </c>
      <c r="N502" s="364">
        <v>0</v>
      </c>
      <c r="O502" s="365">
        <v>275</v>
      </c>
      <c r="P502" s="365">
        <v>1</v>
      </c>
      <c r="Q502" s="366">
        <v>1</v>
      </c>
      <c r="R502" s="367"/>
      <c r="S502" s="367"/>
      <c r="T502" s="368">
        <v>1</v>
      </c>
      <c r="U502" s="369">
        <v>1</v>
      </c>
      <c r="V502" s="370">
        <v>49.5</v>
      </c>
      <c r="W502" s="371">
        <v>1515.06</v>
      </c>
      <c r="X502" s="372">
        <v>187747.19999999998</v>
      </c>
      <c r="Y502" s="373" t="s">
        <v>122</v>
      </c>
      <c r="Z502" s="374"/>
      <c r="AA502" s="375"/>
      <c r="AB502" s="364"/>
      <c r="AC502" s="135"/>
      <c r="AD502" s="376"/>
      <c r="AE502" s="377"/>
      <c r="AF502" s="378">
        <f t="shared" si="42"/>
        <v>49.5</v>
      </c>
      <c r="AG502" s="379">
        <f t="shared" si="43"/>
        <v>0</v>
      </c>
      <c r="AH502" s="380">
        <f t="shared" si="44"/>
        <v>0</v>
      </c>
      <c r="AI502" s="359"/>
      <c r="AJ502" s="381">
        <f t="shared" si="45"/>
        <v>0</v>
      </c>
      <c r="AK502" s="365"/>
      <c r="AL502" s="372">
        <f t="shared" si="46"/>
        <v>0</v>
      </c>
      <c r="AM502" s="382"/>
      <c r="AN502" s="383"/>
      <c r="AO502" s="382"/>
      <c r="AP502" s="383"/>
      <c r="AQ502" s="382"/>
      <c r="AR502" s="383"/>
      <c r="AS502" s="382"/>
      <c r="AT502" s="384"/>
      <c r="AU502" s="385">
        <f t="shared" si="47"/>
        <v>0</v>
      </c>
    </row>
    <row r="503" spans="2:47" ht="22.5" customHeight="1">
      <c r="B503" s="359">
        <v>257</v>
      </c>
      <c r="C503" s="360" t="s">
        <v>378</v>
      </c>
      <c r="D503" s="361"/>
      <c r="E503" s="362"/>
      <c r="F503" s="363"/>
      <c r="G503" s="340" t="s">
        <v>119</v>
      </c>
      <c r="H503" s="341">
        <v>1</v>
      </c>
      <c r="I503" s="364" t="s">
        <v>133</v>
      </c>
      <c r="J503" s="364">
        <v>0</v>
      </c>
      <c r="K503" s="364">
        <v>0</v>
      </c>
      <c r="L503" s="364" t="s">
        <v>128</v>
      </c>
      <c r="M503" s="364">
        <v>0</v>
      </c>
      <c r="N503" s="364">
        <v>0</v>
      </c>
      <c r="O503" s="365">
        <v>275</v>
      </c>
      <c r="P503" s="365">
        <v>1</v>
      </c>
      <c r="Q503" s="366">
        <v>1</v>
      </c>
      <c r="R503" s="367"/>
      <c r="S503" s="367"/>
      <c r="T503" s="368">
        <v>1</v>
      </c>
      <c r="U503" s="369">
        <v>1</v>
      </c>
      <c r="V503" s="370">
        <v>49.5</v>
      </c>
      <c r="W503" s="371">
        <v>1515.06</v>
      </c>
      <c r="X503" s="372">
        <v>187747.19999999998</v>
      </c>
      <c r="Y503" s="373" t="s">
        <v>122</v>
      </c>
      <c r="Z503" s="374"/>
      <c r="AA503" s="375"/>
      <c r="AB503" s="364"/>
      <c r="AC503" s="135"/>
      <c r="AD503" s="376"/>
      <c r="AE503" s="377"/>
      <c r="AF503" s="378">
        <f t="shared" si="42"/>
        <v>49.5</v>
      </c>
      <c r="AG503" s="379">
        <f t="shared" si="43"/>
        <v>0</v>
      </c>
      <c r="AH503" s="380">
        <f t="shared" si="44"/>
        <v>0</v>
      </c>
      <c r="AI503" s="359"/>
      <c r="AJ503" s="381">
        <f t="shared" si="45"/>
        <v>0</v>
      </c>
      <c r="AK503" s="365"/>
      <c r="AL503" s="372">
        <f t="shared" si="46"/>
        <v>0</v>
      </c>
      <c r="AM503" s="382"/>
      <c r="AN503" s="383"/>
      <c r="AO503" s="382"/>
      <c r="AP503" s="383"/>
      <c r="AQ503" s="382"/>
      <c r="AR503" s="383"/>
      <c r="AS503" s="382"/>
      <c r="AT503" s="384"/>
      <c r="AU503" s="385">
        <f t="shared" si="47"/>
        <v>0</v>
      </c>
    </row>
    <row r="504" spans="2:47" ht="22.5" customHeight="1">
      <c r="B504" s="359">
        <v>257</v>
      </c>
      <c r="C504" s="360" t="s">
        <v>378</v>
      </c>
      <c r="D504" s="361"/>
      <c r="E504" s="362"/>
      <c r="F504" s="363"/>
      <c r="G504" s="340" t="s">
        <v>119</v>
      </c>
      <c r="H504" s="341">
        <v>1</v>
      </c>
      <c r="I504" s="364" t="s">
        <v>133</v>
      </c>
      <c r="J504" s="364">
        <v>0</v>
      </c>
      <c r="K504" s="364">
        <v>0</v>
      </c>
      <c r="L504" s="364" t="s">
        <v>128</v>
      </c>
      <c r="M504" s="364">
        <v>0</v>
      </c>
      <c r="N504" s="364">
        <v>0</v>
      </c>
      <c r="O504" s="365">
        <v>275</v>
      </c>
      <c r="P504" s="365">
        <v>1</v>
      </c>
      <c r="Q504" s="366">
        <v>1</v>
      </c>
      <c r="R504" s="367"/>
      <c r="S504" s="367"/>
      <c r="T504" s="368">
        <v>1</v>
      </c>
      <c r="U504" s="369">
        <v>1</v>
      </c>
      <c r="V504" s="370">
        <v>49.5</v>
      </c>
      <c r="W504" s="371">
        <v>1515.06</v>
      </c>
      <c r="X504" s="372">
        <v>187747.19999999998</v>
      </c>
      <c r="Y504" s="373" t="s">
        <v>122</v>
      </c>
      <c r="Z504" s="374"/>
      <c r="AA504" s="375"/>
      <c r="AB504" s="364"/>
      <c r="AC504" s="135"/>
      <c r="AD504" s="376"/>
      <c r="AE504" s="377"/>
      <c r="AF504" s="378">
        <f t="shared" si="42"/>
        <v>49.5</v>
      </c>
      <c r="AG504" s="379">
        <f t="shared" si="43"/>
        <v>0</v>
      </c>
      <c r="AH504" s="380">
        <f t="shared" si="44"/>
        <v>0</v>
      </c>
      <c r="AI504" s="359"/>
      <c r="AJ504" s="381">
        <f t="shared" si="45"/>
        <v>0</v>
      </c>
      <c r="AK504" s="365"/>
      <c r="AL504" s="372">
        <f t="shared" si="46"/>
        <v>0</v>
      </c>
      <c r="AM504" s="382"/>
      <c r="AN504" s="383"/>
      <c r="AO504" s="382"/>
      <c r="AP504" s="383"/>
      <c r="AQ504" s="382"/>
      <c r="AR504" s="383"/>
      <c r="AS504" s="382"/>
      <c r="AT504" s="384"/>
      <c r="AU504" s="385">
        <f t="shared" si="47"/>
        <v>0</v>
      </c>
    </row>
    <row r="505" spans="2:47" ht="22.5" customHeight="1">
      <c r="B505" s="359">
        <v>258</v>
      </c>
      <c r="C505" s="360" t="s">
        <v>379</v>
      </c>
      <c r="D505" s="361"/>
      <c r="E505" s="362"/>
      <c r="F505" s="363"/>
      <c r="G505" s="340" t="s">
        <v>119</v>
      </c>
      <c r="H505" s="341">
        <v>1</v>
      </c>
      <c r="I505" s="364" t="s">
        <v>133</v>
      </c>
      <c r="J505" s="364">
        <v>0</v>
      </c>
      <c r="K505" s="364">
        <v>0</v>
      </c>
      <c r="L505" s="364" t="s">
        <v>128</v>
      </c>
      <c r="M505" s="364">
        <v>0</v>
      </c>
      <c r="N505" s="364">
        <v>0</v>
      </c>
      <c r="O505" s="365">
        <v>275</v>
      </c>
      <c r="P505" s="365">
        <v>1</v>
      </c>
      <c r="Q505" s="366">
        <v>1</v>
      </c>
      <c r="R505" s="367"/>
      <c r="S505" s="367"/>
      <c r="T505" s="368">
        <v>1</v>
      </c>
      <c r="U505" s="369">
        <v>1</v>
      </c>
      <c r="V505" s="370">
        <v>49.5</v>
      </c>
      <c r="W505" s="371">
        <v>1515.06</v>
      </c>
      <c r="X505" s="372">
        <v>187747.19999999998</v>
      </c>
      <c r="Y505" s="373" t="s">
        <v>122</v>
      </c>
      <c r="Z505" s="374"/>
      <c r="AA505" s="375"/>
      <c r="AB505" s="364"/>
      <c r="AC505" s="135"/>
      <c r="AD505" s="376"/>
      <c r="AE505" s="377"/>
      <c r="AF505" s="378">
        <f t="shared" si="42"/>
        <v>49.5</v>
      </c>
      <c r="AG505" s="379">
        <f t="shared" si="43"/>
        <v>0</v>
      </c>
      <c r="AH505" s="380">
        <f t="shared" si="44"/>
        <v>0</v>
      </c>
      <c r="AI505" s="359"/>
      <c r="AJ505" s="381">
        <f t="shared" si="45"/>
        <v>0</v>
      </c>
      <c r="AK505" s="365"/>
      <c r="AL505" s="372">
        <f t="shared" si="46"/>
        <v>0</v>
      </c>
      <c r="AM505" s="382"/>
      <c r="AN505" s="383"/>
      <c r="AO505" s="382"/>
      <c r="AP505" s="383"/>
      <c r="AQ505" s="382"/>
      <c r="AR505" s="383"/>
      <c r="AS505" s="382"/>
      <c r="AT505" s="384"/>
      <c r="AU505" s="385">
        <f t="shared" si="47"/>
        <v>0</v>
      </c>
    </row>
    <row r="506" spans="2:47" ht="22.5" customHeight="1">
      <c r="B506" s="359">
        <v>260</v>
      </c>
      <c r="C506" s="360" t="s">
        <v>380</v>
      </c>
      <c r="D506" s="361"/>
      <c r="E506" s="362"/>
      <c r="F506" s="363"/>
      <c r="G506" s="340" t="s">
        <v>119</v>
      </c>
      <c r="H506" s="341">
        <v>1</v>
      </c>
      <c r="I506" s="364" t="s">
        <v>133</v>
      </c>
      <c r="J506" s="364">
        <v>0</v>
      </c>
      <c r="K506" s="364">
        <v>0</v>
      </c>
      <c r="L506" s="364" t="s">
        <v>121</v>
      </c>
      <c r="M506" s="364">
        <v>0</v>
      </c>
      <c r="N506" s="364">
        <v>0</v>
      </c>
      <c r="O506" s="365">
        <v>275</v>
      </c>
      <c r="P506" s="365">
        <v>1</v>
      </c>
      <c r="Q506" s="366">
        <v>1</v>
      </c>
      <c r="R506" s="367"/>
      <c r="S506" s="367"/>
      <c r="T506" s="368">
        <v>1</v>
      </c>
      <c r="U506" s="369">
        <v>1</v>
      </c>
      <c r="V506" s="370">
        <v>49.5</v>
      </c>
      <c r="W506" s="371">
        <v>1515.06</v>
      </c>
      <c r="X506" s="372">
        <v>187747.19999999998</v>
      </c>
      <c r="Y506" s="373" t="s">
        <v>122</v>
      </c>
      <c r="Z506" s="374"/>
      <c r="AA506" s="375"/>
      <c r="AB506" s="364"/>
      <c r="AC506" s="135"/>
      <c r="AD506" s="376"/>
      <c r="AE506" s="377"/>
      <c r="AF506" s="378">
        <f t="shared" si="42"/>
        <v>49.5</v>
      </c>
      <c r="AG506" s="379">
        <f t="shared" si="43"/>
        <v>0</v>
      </c>
      <c r="AH506" s="380">
        <f t="shared" si="44"/>
        <v>0</v>
      </c>
      <c r="AI506" s="359"/>
      <c r="AJ506" s="381">
        <f t="shared" si="45"/>
        <v>0</v>
      </c>
      <c r="AK506" s="365"/>
      <c r="AL506" s="372">
        <f t="shared" si="46"/>
        <v>0</v>
      </c>
      <c r="AM506" s="382"/>
      <c r="AN506" s="383"/>
      <c r="AO506" s="382"/>
      <c r="AP506" s="383"/>
      <c r="AQ506" s="382"/>
      <c r="AR506" s="383"/>
      <c r="AS506" s="382"/>
      <c r="AT506" s="384"/>
      <c r="AU506" s="385">
        <f t="shared" si="47"/>
        <v>0</v>
      </c>
    </row>
    <row r="507" spans="2:47" ht="22.5" customHeight="1">
      <c r="B507" s="359">
        <v>261</v>
      </c>
      <c r="C507" s="360" t="s">
        <v>381</v>
      </c>
      <c r="D507" s="361"/>
      <c r="E507" s="362"/>
      <c r="F507" s="363"/>
      <c r="G507" s="340" t="s">
        <v>119</v>
      </c>
      <c r="H507" s="341">
        <v>1</v>
      </c>
      <c r="I507" s="364" t="s">
        <v>133</v>
      </c>
      <c r="J507" s="364">
        <v>0</v>
      </c>
      <c r="K507" s="364">
        <v>0</v>
      </c>
      <c r="L507" s="364" t="s">
        <v>128</v>
      </c>
      <c r="M507" s="364">
        <v>0</v>
      </c>
      <c r="N507" s="364">
        <v>0</v>
      </c>
      <c r="O507" s="365">
        <v>275</v>
      </c>
      <c r="P507" s="365">
        <v>1</v>
      </c>
      <c r="Q507" s="366">
        <v>1</v>
      </c>
      <c r="R507" s="367"/>
      <c r="S507" s="367"/>
      <c r="T507" s="368">
        <v>1</v>
      </c>
      <c r="U507" s="369">
        <v>1</v>
      </c>
      <c r="V507" s="370">
        <v>49.5</v>
      </c>
      <c r="W507" s="371">
        <v>1515.06</v>
      </c>
      <c r="X507" s="372">
        <v>187747.19999999998</v>
      </c>
      <c r="Y507" s="373" t="s">
        <v>122</v>
      </c>
      <c r="Z507" s="374"/>
      <c r="AA507" s="375"/>
      <c r="AB507" s="364"/>
      <c r="AC507" s="135"/>
      <c r="AD507" s="376"/>
      <c r="AE507" s="377"/>
      <c r="AF507" s="378">
        <f t="shared" si="42"/>
        <v>49.5</v>
      </c>
      <c r="AG507" s="379">
        <f t="shared" si="43"/>
        <v>0</v>
      </c>
      <c r="AH507" s="380">
        <f t="shared" si="44"/>
        <v>0</v>
      </c>
      <c r="AI507" s="359"/>
      <c r="AJ507" s="381">
        <f t="shared" si="45"/>
        <v>0</v>
      </c>
      <c r="AK507" s="365"/>
      <c r="AL507" s="372">
        <f t="shared" si="46"/>
        <v>0</v>
      </c>
      <c r="AM507" s="382"/>
      <c r="AN507" s="383"/>
      <c r="AO507" s="382"/>
      <c r="AP507" s="383"/>
      <c r="AQ507" s="382"/>
      <c r="AR507" s="383"/>
      <c r="AS507" s="382"/>
      <c r="AT507" s="384"/>
      <c r="AU507" s="385">
        <f t="shared" si="47"/>
        <v>0</v>
      </c>
    </row>
    <row r="508" spans="2:47" ht="22.5" customHeight="1">
      <c r="B508" s="359">
        <v>262</v>
      </c>
      <c r="C508" s="360" t="s">
        <v>382</v>
      </c>
      <c r="D508" s="361"/>
      <c r="E508" s="362"/>
      <c r="F508" s="363"/>
      <c r="G508" s="340" t="s">
        <v>119</v>
      </c>
      <c r="H508" s="341">
        <v>1</v>
      </c>
      <c r="I508" s="364" t="s">
        <v>133</v>
      </c>
      <c r="J508" s="364">
        <v>0</v>
      </c>
      <c r="K508" s="364">
        <v>0</v>
      </c>
      <c r="L508" s="364" t="s">
        <v>128</v>
      </c>
      <c r="M508" s="364">
        <v>0</v>
      </c>
      <c r="N508" s="364">
        <v>0</v>
      </c>
      <c r="O508" s="365">
        <v>275</v>
      </c>
      <c r="P508" s="365">
        <v>1</v>
      </c>
      <c r="Q508" s="366">
        <v>1</v>
      </c>
      <c r="R508" s="367"/>
      <c r="S508" s="367"/>
      <c r="T508" s="368">
        <v>1</v>
      </c>
      <c r="U508" s="369">
        <v>1</v>
      </c>
      <c r="V508" s="370">
        <v>49.5</v>
      </c>
      <c r="W508" s="371">
        <v>1515.06</v>
      </c>
      <c r="X508" s="372">
        <v>187747.19999999998</v>
      </c>
      <c r="Y508" s="387" t="s">
        <v>122</v>
      </c>
      <c r="Z508" s="374"/>
      <c r="AA508" s="375"/>
      <c r="AB508" s="364"/>
      <c r="AC508" s="135"/>
      <c r="AD508" s="376"/>
      <c r="AE508" s="377"/>
      <c r="AF508" s="378">
        <f t="shared" si="42"/>
        <v>49.5</v>
      </c>
      <c r="AG508" s="379">
        <f t="shared" si="43"/>
        <v>0</v>
      </c>
      <c r="AH508" s="380">
        <f t="shared" si="44"/>
        <v>0</v>
      </c>
      <c r="AI508" s="359"/>
      <c r="AJ508" s="381">
        <f t="shared" si="45"/>
        <v>0</v>
      </c>
      <c r="AK508" s="365"/>
      <c r="AL508" s="372">
        <f t="shared" si="46"/>
        <v>0</v>
      </c>
      <c r="AM508" s="382"/>
      <c r="AN508" s="383"/>
      <c r="AO508" s="382"/>
      <c r="AP508" s="383"/>
      <c r="AQ508" s="382"/>
      <c r="AR508" s="383"/>
      <c r="AS508" s="382"/>
      <c r="AT508" s="384"/>
      <c r="AU508" s="385">
        <f t="shared" si="47"/>
        <v>0</v>
      </c>
    </row>
    <row r="509" spans="2:47" ht="22.5" customHeight="1">
      <c r="B509" s="359">
        <v>262</v>
      </c>
      <c r="C509" s="360" t="s">
        <v>382</v>
      </c>
      <c r="D509" s="361"/>
      <c r="E509" s="362"/>
      <c r="F509" s="363"/>
      <c r="G509" s="340" t="s">
        <v>119</v>
      </c>
      <c r="H509" s="341">
        <v>1</v>
      </c>
      <c r="I509" s="364" t="s">
        <v>133</v>
      </c>
      <c r="J509" s="364">
        <v>0</v>
      </c>
      <c r="K509" s="364">
        <v>0</v>
      </c>
      <c r="L509" s="364" t="s">
        <v>128</v>
      </c>
      <c r="M509" s="364">
        <v>0</v>
      </c>
      <c r="N509" s="364">
        <v>0</v>
      </c>
      <c r="O509" s="365">
        <v>275</v>
      </c>
      <c r="P509" s="365">
        <v>1</v>
      </c>
      <c r="Q509" s="366">
        <v>1</v>
      </c>
      <c r="R509" s="367"/>
      <c r="S509" s="367"/>
      <c r="T509" s="368">
        <v>1</v>
      </c>
      <c r="U509" s="369">
        <v>1</v>
      </c>
      <c r="V509" s="370">
        <v>49.5</v>
      </c>
      <c r="W509" s="371">
        <v>1515.06</v>
      </c>
      <c r="X509" s="372">
        <v>187747.19999999998</v>
      </c>
      <c r="Y509" s="373" t="s">
        <v>122</v>
      </c>
      <c r="Z509" s="374"/>
      <c r="AA509" s="375"/>
      <c r="AB509" s="364"/>
      <c r="AC509" s="135"/>
      <c r="AD509" s="376"/>
      <c r="AE509" s="377"/>
      <c r="AF509" s="378">
        <f t="shared" si="42"/>
        <v>49.5</v>
      </c>
      <c r="AG509" s="379">
        <f t="shared" si="43"/>
        <v>0</v>
      </c>
      <c r="AH509" s="380">
        <f t="shared" si="44"/>
        <v>0</v>
      </c>
      <c r="AI509" s="359"/>
      <c r="AJ509" s="381">
        <f t="shared" si="45"/>
        <v>0</v>
      </c>
      <c r="AK509" s="365"/>
      <c r="AL509" s="372">
        <f t="shared" si="46"/>
        <v>0</v>
      </c>
      <c r="AM509" s="382"/>
      <c r="AN509" s="383"/>
      <c r="AO509" s="382"/>
      <c r="AP509" s="383"/>
      <c r="AQ509" s="382"/>
      <c r="AR509" s="383"/>
      <c r="AS509" s="382"/>
      <c r="AT509" s="384"/>
      <c r="AU509" s="385">
        <f t="shared" si="47"/>
        <v>0</v>
      </c>
    </row>
    <row r="510" spans="2:47" ht="22.5" customHeight="1">
      <c r="B510" s="359">
        <v>282</v>
      </c>
      <c r="C510" s="360" t="s">
        <v>383</v>
      </c>
      <c r="D510" s="361"/>
      <c r="E510" s="362"/>
      <c r="F510" s="363"/>
      <c r="G510" s="340" t="s">
        <v>119</v>
      </c>
      <c r="H510" s="341">
        <v>1</v>
      </c>
      <c r="I510" s="364" t="s">
        <v>133</v>
      </c>
      <c r="J510" s="364">
        <v>0</v>
      </c>
      <c r="K510" s="364">
        <v>0</v>
      </c>
      <c r="L510" s="364" t="s">
        <v>128</v>
      </c>
      <c r="M510" s="364">
        <v>0</v>
      </c>
      <c r="N510" s="364">
        <v>0</v>
      </c>
      <c r="O510" s="365">
        <v>275</v>
      </c>
      <c r="P510" s="365">
        <v>1</v>
      </c>
      <c r="Q510" s="366">
        <v>1</v>
      </c>
      <c r="R510" s="367"/>
      <c r="S510" s="367"/>
      <c r="T510" s="368">
        <v>1</v>
      </c>
      <c r="U510" s="369">
        <v>1</v>
      </c>
      <c r="V510" s="370">
        <v>49.5</v>
      </c>
      <c r="W510" s="371">
        <v>1515.06</v>
      </c>
      <c r="X510" s="372">
        <v>187747.19999999998</v>
      </c>
      <c r="Y510" s="373" t="s">
        <v>122</v>
      </c>
      <c r="Z510" s="374"/>
      <c r="AA510" s="375"/>
      <c r="AB510" s="364"/>
      <c r="AC510" s="135"/>
      <c r="AD510" s="376"/>
      <c r="AE510" s="377"/>
      <c r="AF510" s="378">
        <f t="shared" si="42"/>
        <v>49.5</v>
      </c>
      <c r="AG510" s="379">
        <f t="shared" si="43"/>
        <v>0</v>
      </c>
      <c r="AH510" s="380">
        <f t="shared" si="44"/>
        <v>0</v>
      </c>
      <c r="AI510" s="359"/>
      <c r="AJ510" s="381">
        <f t="shared" si="45"/>
        <v>0</v>
      </c>
      <c r="AK510" s="365"/>
      <c r="AL510" s="372">
        <f t="shared" si="46"/>
        <v>0</v>
      </c>
      <c r="AM510" s="382"/>
      <c r="AN510" s="383"/>
      <c r="AO510" s="382"/>
      <c r="AP510" s="383"/>
      <c r="AQ510" s="382"/>
      <c r="AR510" s="383"/>
      <c r="AS510" s="382"/>
      <c r="AT510" s="384"/>
      <c r="AU510" s="385">
        <f t="shared" si="47"/>
        <v>0</v>
      </c>
    </row>
    <row r="511" spans="2:47" ht="22.5" customHeight="1">
      <c r="B511" s="359">
        <v>282</v>
      </c>
      <c r="C511" s="360" t="s">
        <v>383</v>
      </c>
      <c r="D511" s="361"/>
      <c r="E511" s="362"/>
      <c r="F511" s="363"/>
      <c r="G511" s="340" t="s">
        <v>119</v>
      </c>
      <c r="H511" s="341">
        <v>1</v>
      </c>
      <c r="I511" s="364" t="s">
        <v>133</v>
      </c>
      <c r="J511" s="364">
        <v>0</v>
      </c>
      <c r="K511" s="364">
        <v>0</v>
      </c>
      <c r="L511" s="364" t="s">
        <v>128</v>
      </c>
      <c r="M511" s="364">
        <v>0</v>
      </c>
      <c r="N511" s="364">
        <v>0</v>
      </c>
      <c r="O511" s="365">
        <v>275</v>
      </c>
      <c r="P511" s="365">
        <v>1</v>
      </c>
      <c r="Q511" s="366">
        <v>1</v>
      </c>
      <c r="R511" s="367"/>
      <c r="S511" s="367"/>
      <c r="T511" s="368">
        <v>1</v>
      </c>
      <c r="U511" s="369">
        <v>1</v>
      </c>
      <c r="V511" s="370">
        <v>49.5</v>
      </c>
      <c r="W511" s="371">
        <v>1515.06</v>
      </c>
      <c r="X511" s="372">
        <v>187747.19999999998</v>
      </c>
      <c r="Y511" s="373" t="s">
        <v>122</v>
      </c>
      <c r="Z511" s="374"/>
      <c r="AA511" s="375"/>
      <c r="AB511" s="364"/>
      <c r="AC511" s="135"/>
      <c r="AD511" s="376"/>
      <c r="AE511" s="377"/>
      <c r="AF511" s="378">
        <f t="shared" si="42"/>
        <v>49.5</v>
      </c>
      <c r="AG511" s="379">
        <f t="shared" si="43"/>
        <v>0</v>
      </c>
      <c r="AH511" s="380">
        <f t="shared" si="44"/>
        <v>0</v>
      </c>
      <c r="AI511" s="359"/>
      <c r="AJ511" s="381">
        <f t="shared" si="45"/>
        <v>0</v>
      </c>
      <c r="AK511" s="365"/>
      <c r="AL511" s="372">
        <f t="shared" si="46"/>
        <v>0</v>
      </c>
      <c r="AM511" s="382"/>
      <c r="AN511" s="383"/>
      <c r="AO511" s="382"/>
      <c r="AP511" s="383"/>
      <c r="AQ511" s="382"/>
      <c r="AR511" s="383"/>
      <c r="AS511" s="382"/>
      <c r="AT511" s="384"/>
      <c r="AU511" s="385">
        <f t="shared" si="47"/>
        <v>0</v>
      </c>
    </row>
    <row r="512" spans="2:47" ht="22.5" customHeight="1">
      <c r="B512" s="359">
        <v>282</v>
      </c>
      <c r="C512" s="360" t="s">
        <v>383</v>
      </c>
      <c r="D512" s="361"/>
      <c r="E512" s="362"/>
      <c r="F512" s="363"/>
      <c r="G512" s="340" t="s">
        <v>119</v>
      </c>
      <c r="H512" s="341">
        <v>1</v>
      </c>
      <c r="I512" s="364" t="s">
        <v>133</v>
      </c>
      <c r="J512" s="364">
        <v>0</v>
      </c>
      <c r="K512" s="364">
        <v>0</v>
      </c>
      <c r="L512" s="364" t="s">
        <v>128</v>
      </c>
      <c r="M512" s="364">
        <v>0</v>
      </c>
      <c r="N512" s="364">
        <v>0</v>
      </c>
      <c r="O512" s="365">
        <v>275</v>
      </c>
      <c r="P512" s="365">
        <v>1</v>
      </c>
      <c r="Q512" s="366">
        <v>1</v>
      </c>
      <c r="R512" s="367"/>
      <c r="S512" s="367"/>
      <c r="T512" s="368">
        <v>1</v>
      </c>
      <c r="U512" s="369">
        <v>1</v>
      </c>
      <c r="V512" s="370">
        <v>49.5</v>
      </c>
      <c r="W512" s="371">
        <v>1515.06</v>
      </c>
      <c r="X512" s="372">
        <v>187747.19999999998</v>
      </c>
      <c r="Y512" s="373" t="s">
        <v>122</v>
      </c>
      <c r="Z512" s="374"/>
      <c r="AA512" s="375"/>
      <c r="AB512" s="364"/>
      <c r="AC512" s="135"/>
      <c r="AD512" s="376"/>
      <c r="AE512" s="377"/>
      <c r="AF512" s="378">
        <f t="shared" si="42"/>
        <v>49.5</v>
      </c>
      <c r="AG512" s="379">
        <f t="shared" si="43"/>
        <v>0</v>
      </c>
      <c r="AH512" s="380">
        <f t="shared" si="44"/>
        <v>0</v>
      </c>
      <c r="AI512" s="359"/>
      <c r="AJ512" s="381">
        <f t="shared" si="45"/>
        <v>0</v>
      </c>
      <c r="AK512" s="365"/>
      <c r="AL512" s="372">
        <f t="shared" si="46"/>
        <v>0</v>
      </c>
      <c r="AM512" s="382"/>
      <c r="AN512" s="383"/>
      <c r="AO512" s="382"/>
      <c r="AP512" s="383"/>
      <c r="AQ512" s="382"/>
      <c r="AR512" s="383"/>
      <c r="AS512" s="382"/>
      <c r="AT512" s="384"/>
      <c r="AU512" s="385">
        <f t="shared" si="47"/>
        <v>0</v>
      </c>
    </row>
    <row r="513" spans="2:47" ht="22.5" customHeight="1">
      <c r="B513" s="359">
        <v>282</v>
      </c>
      <c r="C513" s="360" t="s">
        <v>383</v>
      </c>
      <c r="D513" s="361"/>
      <c r="E513" s="362"/>
      <c r="F513" s="363"/>
      <c r="G513" s="340" t="s">
        <v>119</v>
      </c>
      <c r="H513" s="341">
        <v>1</v>
      </c>
      <c r="I513" s="364" t="s">
        <v>133</v>
      </c>
      <c r="J513" s="364">
        <v>0</v>
      </c>
      <c r="K513" s="364">
        <v>0</v>
      </c>
      <c r="L513" s="364" t="s">
        <v>128</v>
      </c>
      <c r="M513" s="364">
        <v>0</v>
      </c>
      <c r="N513" s="364">
        <v>0</v>
      </c>
      <c r="O513" s="365">
        <v>275</v>
      </c>
      <c r="P513" s="365">
        <v>1</v>
      </c>
      <c r="Q513" s="366">
        <v>1</v>
      </c>
      <c r="R513" s="367"/>
      <c r="S513" s="367"/>
      <c r="T513" s="368">
        <v>1</v>
      </c>
      <c r="U513" s="369">
        <v>1</v>
      </c>
      <c r="V513" s="370">
        <v>49.5</v>
      </c>
      <c r="W513" s="371">
        <v>1515.06</v>
      </c>
      <c r="X513" s="372">
        <v>187747.19999999998</v>
      </c>
      <c r="Y513" s="373" t="s">
        <v>122</v>
      </c>
      <c r="Z513" s="374"/>
      <c r="AA513" s="375"/>
      <c r="AB513" s="364"/>
      <c r="AC513" s="135"/>
      <c r="AD513" s="376"/>
      <c r="AE513" s="377"/>
      <c r="AF513" s="378">
        <f t="shared" si="42"/>
        <v>49.5</v>
      </c>
      <c r="AG513" s="379">
        <f t="shared" si="43"/>
        <v>0</v>
      </c>
      <c r="AH513" s="380">
        <f t="shared" si="44"/>
        <v>0</v>
      </c>
      <c r="AI513" s="359"/>
      <c r="AJ513" s="381">
        <f t="shared" si="45"/>
        <v>0</v>
      </c>
      <c r="AK513" s="365"/>
      <c r="AL513" s="372">
        <f t="shared" si="46"/>
        <v>0</v>
      </c>
      <c r="AM513" s="382"/>
      <c r="AN513" s="383"/>
      <c r="AO513" s="382"/>
      <c r="AP513" s="383"/>
      <c r="AQ513" s="382"/>
      <c r="AR513" s="383"/>
      <c r="AS513" s="382"/>
      <c r="AT513" s="384"/>
      <c r="AU513" s="385">
        <f t="shared" si="47"/>
        <v>0</v>
      </c>
    </row>
    <row r="514" spans="2:47" ht="22.5" customHeight="1">
      <c r="B514" s="359">
        <v>283</v>
      </c>
      <c r="C514" s="360" t="s">
        <v>384</v>
      </c>
      <c r="D514" s="361"/>
      <c r="E514" s="362"/>
      <c r="F514" s="363"/>
      <c r="G514" s="340" t="s">
        <v>119</v>
      </c>
      <c r="H514" s="341">
        <v>1</v>
      </c>
      <c r="I514" s="364" t="s">
        <v>133</v>
      </c>
      <c r="J514" s="364">
        <v>0</v>
      </c>
      <c r="K514" s="364">
        <v>0</v>
      </c>
      <c r="L514" s="364" t="s">
        <v>144</v>
      </c>
      <c r="M514" s="364">
        <v>0</v>
      </c>
      <c r="N514" s="364">
        <v>0</v>
      </c>
      <c r="O514" s="365">
        <v>275</v>
      </c>
      <c r="P514" s="365">
        <v>1</v>
      </c>
      <c r="Q514" s="366">
        <v>1</v>
      </c>
      <c r="R514" s="367"/>
      <c r="S514" s="367"/>
      <c r="T514" s="368">
        <v>1</v>
      </c>
      <c r="U514" s="369">
        <v>1</v>
      </c>
      <c r="V514" s="370">
        <v>49.5</v>
      </c>
      <c r="W514" s="371">
        <v>1515.06</v>
      </c>
      <c r="X514" s="372">
        <v>187747.19999999998</v>
      </c>
      <c r="Y514" s="373" t="s">
        <v>122</v>
      </c>
      <c r="Z514" s="374"/>
      <c r="AA514" s="375"/>
      <c r="AB514" s="364"/>
      <c r="AC514" s="135"/>
      <c r="AD514" s="376"/>
      <c r="AE514" s="377"/>
      <c r="AF514" s="378">
        <f t="shared" si="42"/>
        <v>49.5</v>
      </c>
      <c r="AG514" s="379">
        <f t="shared" si="43"/>
        <v>0</v>
      </c>
      <c r="AH514" s="380">
        <f t="shared" si="44"/>
        <v>0</v>
      </c>
      <c r="AI514" s="359"/>
      <c r="AJ514" s="381">
        <f t="shared" si="45"/>
        <v>0</v>
      </c>
      <c r="AK514" s="365"/>
      <c r="AL514" s="372">
        <f t="shared" si="46"/>
        <v>0</v>
      </c>
      <c r="AM514" s="382"/>
      <c r="AN514" s="383"/>
      <c r="AO514" s="382"/>
      <c r="AP514" s="383"/>
      <c r="AQ514" s="382"/>
      <c r="AR514" s="383"/>
      <c r="AS514" s="382"/>
      <c r="AT514" s="384"/>
      <c r="AU514" s="385">
        <f t="shared" si="47"/>
        <v>0</v>
      </c>
    </row>
    <row r="515" spans="2:47" ht="22.5" customHeight="1">
      <c r="B515" s="359">
        <v>284</v>
      </c>
      <c r="C515" s="360" t="s">
        <v>385</v>
      </c>
      <c r="D515" s="361"/>
      <c r="E515" s="362"/>
      <c r="F515" s="363"/>
      <c r="G515" s="340" t="s">
        <v>119</v>
      </c>
      <c r="H515" s="341">
        <v>1</v>
      </c>
      <c r="I515" s="364" t="s">
        <v>133</v>
      </c>
      <c r="J515" s="364">
        <v>0</v>
      </c>
      <c r="K515" s="364">
        <v>0</v>
      </c>
      <c r="L515" s="364" t="s">
        <v>128</v>
      </c>
      <c r="M515" s="364">
        <v>0</v>
      </c>
      <c r="N515" s="364">
        <v>0</v>
      </c>
      <c r="O515" s="365">
        <v>275</v>
      </c>
      <c r="P515" s="365">
        <v>1</v>
      </c>
      <c r="Q515" s="366">
        <v>1</v>
      </c>
      <c r="R515" s="367"/>
      <c r="S515" s="367"/>
      <c r="T515" s="368">
        <v>1</v>
      </c>
      <c r="U515" s="369">
        <v>1</v>
      </c>
      <c r="V515" s="370">
        <v>49.5</v>
      </c>
      <c r="W515" s="371">
        <v>1515.06</v>
      </c>
      <c r="X515" s="372">
        <v>187747.19999999998</v>
      </c>
      <c r="Y515" s="373" t="s">
        <v>122</v>
      </c>
      <c r="Z515" s="374"/>
      <c r="AA515" s="375"/>
      <c r="AB515" s="364"/>
      <c r="AC515" s="135"/>
      <c r="AD515" s="376"/>
      <c r="AE515" s="377"/>
      <c r="AF515" s="378">
        <f t="shared" si="42"/>
        <v>49.5</v>
      </c>
      <c r="AG515" s="379">
        <f t="shared" si="43"/>
        <v>0</v>
      </c>
      <c r="AH515" s="380">
        <f t="shared" si="44"/>
        <v>0</v>
      </c>
      <c r="AI515" s="359"/>
      <c r="AJ515" s="381">
        <f t="shared" si="45"/>
        <v>0</v>
      </c>
      <c r="AK515" s="365"/>
      <c r="AL515" s="372">
        <f t="shared" si="46"/>
        <v>0</v>
      </c>
      <c r="AM515" s="382"/>
      <c r="AN515" s="383"/>
      <c r="AO515" s="382"/>
      <c r="AP515" s="383"/>
      <c r="AQ515" s="382"/>
      <c r="AR515" s="383"/>
      <c r="AS515" s="382"/>
      <c r="AT515" s="384"/>
      <c r="AU515" s="385">
        <f t="shared" si="47"/>
        <v>0</v>
      </c>
    </row>
    <row r="516" spans="2:47" ht="22.5" customHeight="1">
      <c r="B516" s="359">
        <v>284</v>
      </c>
      <c r="C516" s="360" t="s">
        <v>385</v>
      </c>
      <c r="D516" s="361"/>
      <c r="E516" s="362"/>
      <c r="F516" s="363"/>
      <c r="G516" s="340" t="s">
        <v>119</v>
      </c>
      <c r="H516" s="341">
        <v>1</v>
      </c>
      <c r="I516" s="364" t="s">
        <v>133</v>
      </c>
      <c r="J516" s="364">
        <v>0</v>
      </c>
      <c r="K516" s="364">
        <v>0</v>
      </c>
      <c r="L516" s="364" t="s">
        <v>128</v>
      </c>
      <c r="M516" s="364">
        <v>0</v>
      </c>
      <c r="N516" s="364">
        <v>0</v>
      </c>
      <c r="O516" s="365">
        <v>275</v>
      </c>
      <c r="P516" s="365">
        <v>1</v>
      </c>
      <c r="Q516" s="366">
        <v>1</v>
      </c>
      <c r="R516" s="367"/>
      <c r="S516" s="367"/>
      <c r="T516" s="368">
        <v>1</v>
      </c>
      <c r="U516" s="369">
        <v>1</v>
      </c>
      <c r="V516" s="370">
        <v>49.5</v>
      </c>
      <c r="W516" s="371">
        <v>1515.06</v>
      </c>
      <c r="X516" s="372">
        <v>187747.19999999998</v>
      </c>
      <c r="Y516" s="387" t="s">
        <v>122</v>
      </c>
      <c r="Z516" s="374"/>
      <c r="AA516" s="375"/>
      <c r="AB516" s="364"/>
      <c r="AC516" s="135"/>
      <c r="AD516" s="376"/>
      <c r="AE516" s="377"/>
      <c r="AF516" s="378">
        <f t="shared" si="42"/>
        <v>49.5</v>
      </c>
      <c r="AG516" s="379">
        <f t="shared" si="43"/>
        <v>0</v>
      </c>
      <c r="AH516" s="380">
        <f t="shared" si="44"/>
        <v>0</v>
      </c>
      <c r="AI516" s="359"/>
      <c r="AJ516" s="381">
        <f t="shared" si="45"/>
        <v>0</v>
      </c>
      <c r="AK516" s="365"/>
      <c r="AL516" s="372">
        <f t="shared" si="46"/>
        <v>0</v>
      </c>
      <c r="AM516" s="382"/>
      <c r="AN516" s="383"/>
      <c r="AO516" s="382"/>
      <c r="AP516" s="383"/>
      <c r="AQ516" s="382"/>
      <c r="AR516" s="383"/>
      <c r="AS516" s="382"/>
      <c r="AT516" s="384"/>
      <c r="AU516" s="385">
        <f t="shared" si="47"/>
        <v>0</v>
      </c>
    </row>
    <row r="517" spans="2:47" ht="22.5" customHeight="1">
      <c r="B517" s="359">
        <v>285</v>
      </c>
      <c r="C517" s="360" t="s">
        <v>386</v>
      </c>
      <c r="D517" s="361"/>
      <c r="E517" s="362"/>
      <c r="F517" s="363"/>
      <c r="G517" s="340" t="s">
        <v>119</v>
      </c>
      <c r="H517" s="341">
        <v>1</v>
      </c>
      <c r="I517" s="364" t="s">
        <v>133</v>
      </c>
      <c r="J517" s="364">
        <v>0</v>
      </c>
      <c r="K517" s="364">
        <v>0</v>
      </c>
      <c r="L517" s="364" t="s">
        <v>128</v>
      </c>
      <c r="M517" s="364">
        <v>0</v>
      </c>
      <c r="N517" s="364">
        <v>0</v>
      </c>
      <c r="O517" s="365">
        <v>275</v>
      </c>
      <c r="P517" s="365">
        <v>1</v>
      </c>
      <c r="Q517" s="366">
        <v>1</v>
      </c>
      <c r="R517" s="367"/>
      <c r="S517" s="367"/>
      <c r="T517" s="368">
        <v>1</v>
      </c>
      <c r="U517" s="369">
        <v>1</v>
      </c>
      <c r="V517" s="370">
        <v>49.5</v>
      </c>
      <c r="W517" s="371">
        <v>1515.06</v>
      </c>
      <c r="X517" s="372">
        <v>187747.19999999998</v>
      </c>
      <c r="Y517" s="373" t="s">
        <v>122</v>
      </c>
      <c r="Z517" s="374"/>
      <c r="AA517" s="375"/>
      <c r="AB517" s="364"/>
      <c r="AC517" s="135"/>
      <c r="AD517" s="376"/>
      <c r="AE517" s="377"/>
      <c r="AF517" s="378">
        <f t="shared" si="42"/>
        <v>49.5</v>
      </c>
      <c r="AG517" s="379">
        <f t="shared" si="43"/>
        <v>0</v>
      </c>
      <c r="AH517" s="380">
        <f t="shared" si="44"/>
        <v>0</v>
      </c>
      <c r="AI517" s="359"/>
      <c r="AJ517" s="381">
        <f t="shared" si="45"/>
        <v>0</v>
      </c>
      <c r="AK517" s="365"/>
      <c r="AL517" s="372">
        <f t="shared" si="46"/>
        <v>0</v>
      </c>
      <c r="AM517" s="382"/>
      <c r="AN517" s="383"/>
      <c r="AO517" s="382"/>
      <c r="AP517" s="383"/>
      <c r="AQ517" s="382"/>
      <c r="AR517" s="383"/>
      <c r="AS517" s="382"/>
      <c r="AT517" s="384"/>
      <c r="AU517" s="385">
        <f t="shared" si="47"/>
        <v>0</v>
      </c>
    </row>
    <row r="518" spans="2:47" ht="22.5" customHeight="1">
      <c r="B518" s="359">
        <v>285</v>
      </c>
      <c r="C518" s="360" t="s">
        <v>386</v>
      </c>
      <c r="D518" s="361"/>
      <c r="E518" s="362"/>
      <c r="F518" s="363"/>
      <c r="G518" s="340" t="s">
        <v>119</v>
      </c>
      <c r="H518" s="341">
        <v>1</v>
      </c>
      <c r="I518" s="364" t="s">
        <v>133</v>
      </c>
      <c r="J518" s="364">
        <v>0</v>
      </c>
      <c r="K518" s="364">
        <v>0</v>
      </c>
      <c r="L518" s="364" t="s">
        <v>128</v>
      </c>
      <c r="M518" s="364">
        <v>0</v>
      </c>
      <c r="N518" s="364">
        <v>0</v>
      </c>
      <c r="O518" s="365">
        <v>275</v>
      </c>
      <c r="P518" s="365">
        <v>1</v>
      </c>
      <c r="Q518" s="366">
        <v>1</v>
      </c>
      <c r="R518" s="367"/>
      <c r="S518" s="367"/>
      <c r="T518" s="368">
        <v>1</v>
      </c>
      <c r="U518" s="369">
        <v>1</v>
      </c>
      <c r="V518" s="370">
        <v>49.5</v>
      </c>
      <c r="W518" s="371">
        <v>1515.06</v>
      </c>
      <c r="X518" s="372">
        <v>187747.19999999998</v>
      </c>
      <c r="Y518" s="373" t="s">
        <v>122</v>
      </c>
      <c r="Z518" s="374"/>
      <c r="AA518" s="375"/>
      <c r="AB518" s="364"/>
      <c r="AC518" s="135"/>
      <c r="AD518" s="376"/>
      <c r="AE518" s="377"/>
      <c r="AF518" s="378">
        <f t="shared" si="42"/>
        <v>49.5</v>
      </c>
      <c r="AG518" s="379">
        <f t="shared" si="43"/>
        <v>0</v>
      </c>
      <c r="AH518" s="380">
        <f t="shared" si="44"/>
        <v>0</v>
      </c>
      <c r="AI518" s="359"/>
      <c r="AJ518" s="381">
        <f t="shared" si="45"/>
        <v>0</v>
      </c>
      <c r="AK518" s="365"/>
      <c r="AL518" s="372">
        <f t="shared" si="46"/>
        <v>0</v>
      </c>
      <c r="AM518" s="382"/>
      <c r="AN518" s="383"/>
      <c r="AO518" s="382"/>
      <c r="AP518" s="383"/>
      <c r="AQ518" s="382"/>
      <c r="AR518" s="383"/>
      <c r="AS518" s="382"/>
      <c r="AT518" s="384"/>
      <c r="AU518" s="385">
        <f t="shared" si="47"/>
        <v>0</v>
      </c>
    </row>
    <row r="519" spans="2:47" ht="22.5" customHeight="1">
      <c r="B519" s="359">
        <v>286</v>
      </c>
      <c r="C519" s="360" t="s">
        <v>387</v>
      </c>
      <c r="D519" s="361"/>
      <c r="E519" s="362"/>
      <c r="F519" s="363"/>
      <c r="G519" s="340" t="s">
        <v>119</v>
      </c>
      <c r="H519" s="341">
        <v>1</v>
      </c>
      <c r="I519" s="364" t="s">
        <v>133</v>
      </c>
      <c r="J519" s="364">
        <v>0</v>
      </c>
      <c r="K519" s="364">
        <v>0</v>
      </c>
      <c r="L519" s="364" t="s">
        <v>128</v>
      </c>
      <c r="M519" s="364">
        <v>0</v>
      </c>
      <c r="N519" s="364">
        <v>0</v>
      </c>
      <c r="O519" s="365">
        <v>275</v>
      </c>
      <c r="P519" s="365">
        <v>1</v>
      </c>
      <c r="Q519" s="366">
        <v>1</v>
      </c>
      <c r="R519" s="367"/>
      <c r="S519" s="367"/>
      <c r="T519" s="368">
        <v>1</v>
      </c>
      <c r="U519" s="369">
        <v>1</v>
      </c>
      <c r="V519" s="370">
        <v>49.5</v>
      </c>
      <c r="W519" s="371">
        <v>1515.06</v>
      </c>
      <c r="X519" s="372">
        <v>187747.19999999998</v>
      </c>
      <c r="Y519" s="373" t="s">
        <v>122</v>
      </c>
      <c r="Z519" s="374"/>
      <c r="AA519" s="375"/>
      <c r="AB519" s="364"/>
      <c r="AC519" s="135"/>
      <c r="AD519" s="376"/>
      <c r="AE519" s="377"/>
      <c r="AF519" s="378">
        <f t="shared" si="42"/>
        <v>49.5</v>
      </c>
      <c r="AG519" s="379">
        <f t="shared" si="43"/>
        <v>0</v>
      </c>
      <c r="AH519" s="380">
        <f t="shared" si="44"/>
        <v>0</v>
      </c>
      <c r="AI519" s="359"/>
      <c r="AJ519" s="381">
        <f t="shared" si="45"/>
        <v>0</v>
      </c>
      <c r="AK519" s="365"/>
      <c r="AL519" s="372">
        <f t="shared" si="46"/>
        <v>0</v>
      </c>
      <c r="AM519" s="382"/>
      <c r="AN519" s="383"/>
      <c r="AO519" s="382"/>
      <c r="AP519" s="383"/>
      <c r="AQ519" s="382"/>
      <c r="AR519" s="383"/>
      <c r="AS519" s="382"/>
      <c r="AT519" s="384"/>
      <c r="AU519" s="385">
        <f t="shared" si="47"/>
        <v>0</v>
      </c>
    </row>
    <row r="520" spans="2:47" ht="22.5" customHeight="1">
      <c r="B520" s="359">
        <v>286</v>
      </c>
      <c r="C520" s="360" t="s">
        <v>387</v>
      </c>
      <c r="D520" s="361"/>
      <c r="E520" s="362"/>
      <c r="F520" s="363"/>
      <c r="G520" s="340" t="s">
        <v>119</v>
      </c>
      <c r="H520" s="341">
        <v>1</v>
      </c>
      <c r="I520" s="364" t="s">
        <v>133</v>
      </c>
      <c r="J520" s="364">
        <v>0</v>
      </c>
      <c r="K520" s="364">
        <v>0</v>
      </c>
      <c r="L520" s="364" t="s">
        <v>128</v>
      </c>
      <c r="M520" s="364">
        <v>0</v>
      </c>
      <c r="N520" s="364">
        <v>0</v>
      </c>
      <c r="O520" s="365">
        <v>275</v>
      </c>
      <c r="P520" s="365">
        <v>1</v>
      </c>
      <c r="Q520" s="366">
        <v>1</v>
      </c>
      <c r="R520" s="367"/>
      <c r="S520" s="367"/>
      <c r="T520" s="368">
        <v>1</v>
      </c>
      <c r="U520" s="369">
        <v>1</v>
      </c>
      <c r="V520" s="370">
        <v>49.5</v>
      </c>
      <c r="W520" s="371">
        <v>1515.06</v>
      </c>
      <c r="X520" s="372">
        <v>187747.19999999998</v>
      </c>
      <c r="Y520" s="373" t="s">
        <v>122</v>
      </c>
      <c r="Z520" s="374"/>
      <c r="AA520" s="375"/>
      <c r="AB520" s="364"/>
      <c r="AC520" s="135"/>
      <c r="AD520" s="376"/>
      <c r="AE520" s="377"/>
      <c r="AF520" s="378">
        <f t="shared" si="42"/>
        <v>49.5</v>
      </c>
      <c r="AG520" s="379">
        <f t="shared" si="43"/>
        <v>0</v>
      </c>
      <c r="AH520" s="380">
        <f t="shared" si="44"/>
        <v>0</v>
      </c>
      <c r="AI520" s="359"/>
      <c r="AJ520" s="381">
        <f t="shared" si="45"/>
        <v>0</v>
      </c>
      <c r="AK520" s="365"/>
      <c r="AL520" s="372">
        <f t="shared" si="46"/>
        <v>0</v>
      </c>
      <c r="AM520" s="382"/>
      <c r="AN520" s="383"/>
      <c r="AO520" s="382"/>
      <c r="AP520" s="383"/>
      <c r="AQ520" s="382"/>
      <c r="AR520" s="383"/>
      <c r="AS520" s="382"/>
      <c r="AT520" s="384"/>
      <c r="AU520" s="385">
        <f t="shared" si="47"/>
        <v>0</v>
      </c>
    </row>
    <row r="521" spans="2:47" ht="22.5" customHeight="1">
      <c r="B521" s="359">
        <v>287</v>
      </c>
      <c r="C521" s="360" t="s">
        <v>388</v>
      </c>
      <c r="D521" s="361"/>
      <c r="E521" s="362"/>
      <c r="F521" s="363"/>
      <c r="G521" s="340" t="s">
        <v>119</v>
      </c>
      <c r="H521" s="341">
        <v>1</v>
      </c>
      <c r="I521" s="364" t="s">
        <v>133</v>
      </c>
      <c r="J521" s="364">
        <v>0</v>
      </c>
      <c r="K521" s="364">
        <v>0</v>
      </c>
      <c r="L521" s="364" t="s">
        <v>121</v>
      </c>
      <c r="M521" s="364">
        <v>0</v>
      </c>
      <c r="N521" s="364">
        <v>0</v>
      </c>
      <c r="O521" s="365">
        <v>275</v>
      </c>
      <c r="P521" s="365">
        <v>1</v>
      </c>
      <c r="Q521" s="366">
        <v>1</v>
      </c>
      <c r="R521" s="367"/>
      <c r="S521" s="367"/>
      <c r="T521" s="368">
        <v>1</v>
      </c>
      <c r="U521" s="369">
        <v>1</v>
      </c>
      <c r="V521" s="370">
        <v>49.5</v>
      </c>
      <c r="W521" s="371">
        <v>1515.06</v>
      </c>
      <c r="X521" s="372">
        <v>187747.19999999998</v>
      </c>
      <c r="Y521" s="373" t="s">
        <v>122</v>
      </c>
      <c r="Z521" s="374"/>
      <c r="AA521" s="375"/>
      <c r="AB521" s="364"/>
      <c r="AC521" s="135"/>
      <c r="AD521" s="376"/>
      <c r="AE521" s="377"/>
      <c r="AF521" s="378">
        <f t="shared" si="42"/>
        <v>49.5</v>
      </c>
      <c r="AG521" s="379">
        <f t="shared" si="43"/>
        <v>0</v>
      </c>
      <c r="AH521" s="380">
        <f t="shared" si="44"/>
        <v>0</v>
      </c>
      <c r="AI521" s="359"/>
      <c r="AJ521" s="381">
        <f t="shared" si="45"/>
        <v>0</v>
      </c>
      <c r="AK521" s="365"/>
      <c r="AL521" s="372">
        <f t="shared" si="46"/>
        <v>0</v>
      </c>
      <c r="AM521" s="382"/>
      <c r="AN521" s="383"/>
      <c r="AO521" s="382"/>
      <c r="AP521" s="383"/>
      <c r="AQ521" s="382"/>
      <c r="AR521" s="383"/>
      <c r="AS521" s="382"/>
      <c r="AT521" s="384"/>
      <c r="AU521" s="385">
        <f t="shared" si="47"/>
        <v>0</v>
      </c>
    </row>
    <row r="522" spans="2:47" ht="22.5" customHeight="1">
      <c r="B522" s="359">
        <v>287</v>
      </c>
      <c r="C522" s="360" t="s">
        <v>388</v>
      </c>
      <c r="D522" s="361"/>
      <c r="E522" s="362"/>
      <c r="F522" s="363"/>
      <c r="G522" s="340" t="s">
        <v>119</v>
      </c>
      <c r="H522" s="341">
        <v>1</v>
      </c>
      <c r="I522" s="364" t="s">
        <v>133</v>
      </c>
      <c r="J522" s="364">
        <v>0</v>
      </c>
      <c r="K522" s="364">
        <v>0</v>
      </c>
      <c r="L522" s="364" t="s">
        <v>128</v>
      </c>
      <c r="M522" s="364">
        <v>0</v>
      </c>
      <c r="N522" s="364">
        <v>0</v>
      </c>
      <c r="O522" s="365">
        <v>275</v>
      </c>
      <c r="P522" s="365">
        <v>1</v>
      </c>
      <c r="Q522" s="366">
        <v>1</v>
      </c>
      <c r="R522" s="367"/>
      <c r="S522" s="367"/>
      <c r="T522" s="368">
        <v>1</v>
      </c>
      <c r="U522" s="369">
        <v>1</v>
      </c>
      <c r="V522" s="370">
        <v>49.5</v>
      </c>
      <c r="W522" s="371">
        <v>1515.06</v>
      </c>
      <c r="X522" s="372">
        <v>187747.19999999998</v>
      </c>
      <c r="Y522" s="373" t="s">
        <v>122</v>
      </c>
      <c r="Z522" s="374"/>
      <c r="AA522" s="375"/>
      <c r="AB522" s="364"/>
      <c r="AC522" s="135"/>
      <c r="AD522" s="376"/>
      <c r="AE522" s="377"/>
      <c r="AF522" s="378">
        <f t="shared" ref="AF522:AF564" si="48">V522</f>
        <v>49.5</v>
      </c>
      <c r="AG522" s="379">
        <f t="shared" ref="AG522:AG564" si="49">IF(AD522="",0,IF(AD522&lt;=10,90.1,IF(AD522&lt;=20,136.2,IF(AD522&lt;=40,228.4,IF(AD522&lt;=60,320.61,IF(AD522&lt;=100,505.02,IF(AD522&lt;=200,505.02*2,IF(AD522&lt;=300,505.02*3,IF(AD522&lt;=400,505.02*4,IF(AD522&lt;=500,505.02*5))))))))))</f>
        <v>0</v>
      </c>
      <c r="AH522" s="380">
        <f t="shared" ref="AH522:AH564" si="50">(AF522+AG522)*AE522*12*10</f>
        <v>0</v>
      </c>
      <c r="AI522" s="359"/>
      <c r="AJ522" s="381">
        <f t="shared" ref="AJ522:AJ581" si="51">AE522*AI522</f>
        <v>0</v>
      </c>
      <c r="AK522" s="365"/>
      <c r="AL522" s="372">
        <f t="shared" ref="AL522:AL581" si="52">AE522*AK522</f>
        <v>0</v>
      </c>
      <c r="AM522" s="382"/>
      <c r="AN522" s="383"/>
      <c r="AO522" s="382"/>
      <c r="AP522" s="383"/>
      <c r="AQ522" s="382"/>
      <c r="AR522" s="383"/>
      <c r="AS522" s="382"/>
      <c r="AT522" s="384"/>
      <c r="AU522" s="385">
        <f t="shared" ref="AU522:AU581" si="53">AJ522+AL522+AM522+AO522+AQ522+AS522</f>
        <v>0</v>
      </c>
    </row>
    <row r="523" spans="2:47" ht="22.5" customHeight="1">
      <c r="B523" s="359">
        <v>287</v>
      </c>
      <c r="C523" s="360" t="s">
        <v>388</v>
      </c>
      <c r="D523" s="361"/>
      <c r="E523" s="362"/>
      <c r="F523" s="363"/>
      <c r="G523" s="340" t="s">
        <v>119</v>
      </c>
      <c r="H523" s="341">
        <v>1</v>
      </c>
      <c r="I523" s="364" t="s">
        <v>133</v>
      </c>
      <c r="J523" s="364">
        <v>0</v>
      </c>
      <c r="K523" s="364">
        <v>0</v>
      </c>
      <c r="L523" s="364" t="s">
        <v>128</v>
      </c>
      <c r="M523" s="364">
        <v>0</v>
      </c>
      <c r="N523" s="364">
        <v>0</v>
      </c>
      <c r="O523" s="365">
        <v>275</v>
      </c>
      <c r="P523" s="365">
        <v>1</v>
      </c>
      <c r="Q523" s="366">
        <v>1</v>
      </c>
      <c r="R523" s="367"/>
      <c r="S523" s="367"/>
      <c r="T523" s="368">
        <v>1</v>
      </c>
      <c r="U523" s="369">
        <v>1</v>
      </c>
      <c r="V523" s="370">
        <v>49.5</v>
      </c>
      <c r="W523" s="371">
        <v>1515.06</v>
      </c>
      <c r="X523" s="372">
        <v>187747.19999999998</v>
      </c>
      <c r="Y523" s="373" t="s">
        <v>122</v>
      </c>
      <c r="Z523" s="374"/>
      <c r="AA523" s="375"/>
      <c r="AB523" s="364"/>
      <c r="AC523" s="135"/>
      <c r="AD523" s="376"/>
      <c r="AE523" s="377"/>
      <c r="AF523" s="378">
        <f t="shared" si="48"/>
        <v>49.5</v>
      </c>
      <c r="AG523" s="379">
        <f t="shared" si="49"/>
        <v>0</v>
      </c>
      <c r="AH523" s="380">
        <f t="shared" si="50"/>
        <v>0</v>
      </c>
      <c r="AI523" s="359"/>
      <c r="AJ523" s="381">
        <f t="shared" si="51"/>
        <v>0</v>
      </c>
      <c r="AK523" s="365"/>
      <c r="AL523" s="372">
        <f t="shared" si="52"/>
        <v>0</v>
      </c>
      <c r="AM523" s="382"/>
      <c r="AN523" s="383"/>
      <c r="AO523" s="382"/>
      <c r="AP523" s="383"/>
      <c r="AQ523" s="382"/>
      <c r="AR523" s="383"/>
      <c r="AS523" s="382"/>
      <c r="AT523" s="384"/>
      <c r="AU523" s="385">
        <f t="shared" si="53"/>
        <v>0</v>
      </c>
    </row>
    <row r="524" spans="2:47" ht="22.5" customHeight="1">
      <c r="B524" s="359">
        <v>287</v>
      </c>
      <c r="C524" s="360" t="s">
        <v>388</v>
      </c>
      <c r="D524" s="361"/>
      <c r="E524" s="362"/>
      <c r="F524" s="363"/>
      <c r="G524" s="340" t="s">
        <v>119</v>
      </c>
      <c r="H524" s="341">
        <v>1</v>
      </c>
      <c r="I524" s="364" t="s">
        <v>133</v>
      </c>
      <c r="J524" s="364">
        <v>0</v>
      </c>
      <c r="K524" s="364">
        <v>0</v>
      </c>
      <c r="L524" s="364" t="s">
        <v>128</v>
      </c>
      <c r="M524" s="364">
        <v>0</v>
      </c>
      <c r="N524" s="364">
        <v>0</v>
      </c>
      <c r="O524" s="365">
        <v>275</v>
      </c>
      <c r="P524" s="365">
        <v>1</v>
      </c>
      <c r="Q524" s="366">
        <v>1</v>
      </c>
      <c r="R524" s="367"/>
      <c r="S524" s="367"/>
      <c r="T524" s="368">
        <v>1</v>
      </c>
      <c r="U524" s="369">
        <v>1</v>
      </c>
      <c r="V524" s="370">
        <v>49.5</v>
      </c>
      <c r="W524" s="371">
        <v>1515.06</v>
      </c>
      <c r="X524" s="372">
        <v>187747.19999999998</v>
      </c>
      <c r="Y524" s="373" t="s">
        <v>122</v>
      </c>
      <c r="Z524" s="374"/>
      <c r="AA524" s="375"/>
      <c r="AB524" s="364"/>
      <c r="AC524" s="135"/>
      <c r="AD524" s="376"/>
      <c r="AE524" s="377"/>
      <c r="AF524" s="378">
        <f t="shared" si="48"/>
        <v>49.5</v>
      </c>
      <c r="AG524" s="379">
        <f t="shared" si="49"/>
        <v>0</v>
      </c>
      <c r="AH524" s="380">
        <f t="shared" si="50"/>
        <v>0</v>
      </c>
      <c r="AI524" s="359"/>
      <c r="AJ524" s="381">
        <f t="shared" si="51"/>
        <v>0</v>
      </c>
      <c r="AK524" s="365"/>
      <c r="AL524" s="372">
        <f t="shared" si="52"/>
        <v>0</v>
      </c>
      <c r="AM524" s="382"/>
      <c r="AN524" s="383"/>
      <c r="AO524" s="382"/>
      <c r="AP524" s="383"/>
      <c r="AQ524" s="382"/>
      <c r="AR524" s="383"/>
      <c r="AS524" s="382"/>
      <c r="AT524" s="384"/>
      <c r="AU524" s="385">
        <f t="shared" si="53"/>
        <v>0</v>
      </c>
    </row>
    <row r="525" spans="2:47" ht="22.5" customHeight="1">
      <c r="B525" s="359">
        <v>287</v>
      </c>
      <c r="C525" s="360" t="s">
        <v>388</v>
      </c>
      <c r="D525" s="361"/>
      <c r="E525" s="362"/>
      <c r="F525" s="363"/>
      <c r="G525" s="340" t="s">
        <v>124</v>
      </c>
      <c r="H525" s="341">
        <v>1</v>
      </c>
      <c r="I525" s="364" t="s">
        <v>205</v>
      </c>
      <c r="J525" s="364">
        <v>0</v>
      </c>
      <c r="K525" s="364">
        <v>0</v>
      </c>
      <c r="L525" s="364">
        <v>0</v>
      </c>
      <c r="M525" s="364">
        <v>0</v>
      </c>
      <c r="N525" s="364">
        <v>0</v>
      </c>
      <c r="O525" s="365">
        <v>35</v>
      </c>
      <c r="P525" s="365">
        <v>1</v>
      </c>
      <c r="Q525" s="366">
        <v>1</v>
      </c>
      <c r="R525" s="367"/>
      <c r="S525" s="367"/>
      <c r="T525" s="368">
        <v>1</v>
      </c>
      <c r="U525" s="369">
        <v>1</v>
      </c>
      <c r="V525" s="370">
        <v>49.5</v>
      </c>
      <c r="W525" s="371">
        <v>228.4</v>
      </c>
      <c r="X525" s="372">
        <v>33348</v>
      </c>
      <c r="Y525" s="373" t="s">
        <v>122</v>
      </c>
      <c r="Z525" s="374"/>
      <c r="AA525" s="375"/>
      <c r="AB525" s="364"/>
      <c r="AC525" s="135"/>
      <c r="AD525" s="376"/>
      <c r="AE525" s="377"/>
      <c r="AF525" s="378">
        <f t="shared" si="48"/>
        <v>49.5</v>
      </c>
      <c r="AG525" s="379">
        <f t="shared" si="49"/>
        <v>0</v>
      </c>
      <c r="AH525" s="380">
        <f t="shared" si="50"/>
        <v>0</v>
      </c>
      <c r="AI525" s="359"/>
      <c r="AJ525" s="381">
        <f t="shared" si="51"/>
        <v>0</v>
      </c>
      <c r="AK525" s="365"/>
      <c r="AL525" s="372">
        <f t="shared" si="52"/>
        <v>0</v>
      </c>
      <c r="AM525" s="382"/>
      <c r="AN525" s="383"/>
      <c r="AO525" s="382"/>
      <c r="AP525" s="383"/>
      <c r="AQ525" s="382"/>
      <c r="AR525" s="383"/>
      <c r="AS525" s="382"/>
      <c r="AT525" s="384"/>
      <c r="AU525" s="385">
        <f t="shared" si="53"/>
        <v>0</v>
      </c>
    </row>
    <row r="526" spans="2:47" ht="22.5" customHeight="1">
      <c r="B526" s="359">
        <v>288</v>
      </c>
      <c r="C526" s="360" t="s">
        <v>389</v>
      </c>
      <c r="D526" s="361"/>
      <c r="E526" s="362"/>
      <c r="F526" s="363"/>
      <c r="G526" s="340" t="s">
        <v>119</v>
      </c>
      <c r="H526" s="341">
        <v>1</v>
      </c>
      <c r="I526" s="364" t="s">
        <v>133</v>
      </c>
      <c r="J526" s="364">
        <v>0</v>
      </c>
      <c r="K526" s="364">
        <v>0</v>
      </c>
      <c r="L526" s="364" t="s">
        <v>128</v>
      </c>
      <c r="M526" s="364">
        <v>0</v>
      </c>
      <c r="N526" s="364">
        <v>0</v>
      </c>
      <c r="O526" s="365">
        <v>275</v>
      </c>
      <c r="P526" s="365">
        <v>1</v>
      </c>
      <c r="Q526" s="366">
        <v>1</v>
      </c>
      <c r="R526" s="367"/>
      <c r="S526" s="367"/>
      <c r="T526" s="368">
        <v>1</v>
      </c>
      <c r="U526" s="369">
        <v>1</v>
      </c>
      <c r="V526" s="370">
        <v>49.5</v>
      </c>
      <c r="W526" s="371">
        <v>1515.06</v>
      </c>
      <c r="X526" s="372">
        <v>187747.19999999998</v>
      </c>
      <c r="Y526" s="373" t="s">
        <v>122</v>
      </c>
      <c r="Z526" s="374"/>
      <c r="AA526" s="375"/>
      <c r="AB526" s="364"/>
      <c r="AC526" s="135"/>
      <c r="AD526" s="376"/>
      <c r="AE526" s="377"/>
      <c r="AF526" s="378">
        <f t="shared" si="48"/>
        <v>49.5</v>
      </c>
      <c r="AG526" s="379">
        <f t="shared" si="49"/>
        <v>0</v>
      </c>
      <c r="AH526" s="380">
        <f t="shared" si="50"/>
        <v>0</v>
      </c>
      <c r="AI526" s="359"/>
      <c r="AJ526" s="381">
        <f t="shared" si="51"/>
        <v>0</v>
      </c>
      <c r="AK526" s="365"/>
      <c r="AL526" s="372">
        <f t="shared" si="52"/>
        <v>0</v>
      </c>
      <c r="AM526" s="382"/>
      <c r="AN526" s="383"/>
      <c r="AO526" s="382"/>
      <c r="AP526" s="383"/>
      <c r="AQ526" s="382"/>
      <c r="AR526" s="383"/>
      <c r="AS526" s="382"/>
      <c r="AT526" s="384"/>
      <c r="AU526" s="385">
        <f t="shared" si="53"/>
        <v>0</v>
      </c>
    </row>
    <row r="527" spans="2:47" ht="22.5" customHeight="1">
      <c r="B527" s="359">
        <v>288</v>
      </c>
      <c r="C527" s="360" t="s">
        <v>389</v>
      </c>
      <c r="D527" s="361"/>
      <c r="E527" s="362"/>
      <c r="F527" s="363"/>
      <c r="G527" s="340" t="s">
        <v>119</v>
      </c>
      <c r="H527" s="341">
        <v>1</v>
      </c>
      <c r="I527" s="364" t="s">
        <v>133</v>
      </c>
      <c r="J527" s="364">
        <v>0</v>
      </c>
      <c r="K527" s="364">
        <v>0</v>
      </c>
      <c r="L527" s="364" t="s">
        <v>128</v>
      </c>
      <c r="M527" s="364">
        <v>0</v>
      </c>
      <c r="N527" s="364">
        <v>0</v>
      </c>
      <c r="O527" s="365">
        <v>275</v>
      </c>
      <c r="P527" s="365">
        <v>1</v>
      </c>
      <c r="Q527" s="366">
        <v>1</v>
      </c>
      <c r="R527" s="367"/>
      <c r="S527" s="367"/>
      <c r="T527" s="368">
        <v>1</v>
      </c>
      <c r="U527" s="369">
        <v>1</v>
      </c>
      <c r="V527" s="370">
        <v>49.5</v>
      </c>
      <c r="W527" s="371">
        <v>1515.06</v>
      </c>
      <c r="X527" s="372">
        <v>187747.19999999998</v>
      </c>
      <c r="Y527" s="387" t="s">
        <v>122</v>
      </c>
      <c r="Z527" s="374"/>
      <c r="AA527" s="375"/>
      <c r="AB527" s="364"/>
      <c r="AC527" s="135"/>
      <c r="AD527" s="376"/>
      <c r="AE527" s="377"/>
      <c r="AF527" s="378">
        <f t="shared" si="48"/>
        <v>49.5</v>
      </c>
      <c r="AG527" s="379">
        <f t="shared" si="49"/>
        <v>0</v>
      </c>
      <c r="AH527" s="380">
        <f t="shared" si="50"/>
        <v>0</v>
      </c>
      <c r="AI527" s="359"/>
      <c r="AJ527" s="381">
        <f t="shared" si="51"/>
        <v>0</v>
      </c>
      <c r="AK527" s="365"/>
      <c r="AL527" s="372">
        <f t="shared" si="52"/>
        <v>0</v>
      </c>
      <c r="AM527" s="382"/>
      <c r="AN527" s="383"/>
      <c r="AO527" s="382"/>
      <c r="AP527" s="383"/>
      <c r="AQ527" s="382"/>
      <c r="AR527" s="383"/>
      <c r="AS527" s="382"/>
      <c r="AT527" s="384"/>
      <c r="AU527" s="385">
        <f t="shared" si="53"/>
        <v>0</v>
      </c>
    </row>
    <row r="528" spans="2:47" ht="22.5" customHeight="1">
      <c r="B528" s="359">
        <v>289</v>
      </c>
      <c r="C528" s="360" t="s">
        <v>390</v>
      </c>
      <c r="D528" s="361"/>
      <c r="E528" s="362"/>
      <c r="F528" s="363"/>
      <c r="G528" s="340" t="s">
        <v>119</v>
      </c>
      <c r="H528" s="341">
        <v>1</v>
      </c>
      <c r="I528" s="364" t="s">
        <v>133</v>
      </c>
      <c r="J528" s="364">
        <v>0</v>
      </c>
      <c r="K528" s="364">
        <v>0</v>
      </c>
      <c r="L528" s="364" t="s">
        <v>128</v>
      </c>
      <c r="M528" s="364">
        <v>0</v>
      </c>
      <c r="N528" s="364">
        <v>0</v>
      </c>
      <c r="O528" s="365">
        <v>275</v>
      </c>
      <c r="P528" s="365">
        <v>1</v>
      </c>
      <c r="Q528" s="366">
        <v>1</v>
      </c>
      <c r="R528" s="367"/>
      <c r="S528" s="367"/>
      <c r="T528" s="368">
        <v>1</v>
      </c>
      <c r="U528" s="369">
        <v>1</v>
      </c>
      <c r="V528" s="370">
        <v>49.5</v>
      </c>
      <c r="W528" s="371">
        <v>1515.06</v>
      </c>
      <c r="X528" s="372">
        <v>187747.19999999998</v>
      </c>
      <c r="Y528" s="373" t="s">
        <v>122</v>
      </c>
      <c r="Z528" s="374"/>
      <c r="AA528" s="375"/>
      <c r="AB528" s="364"/>
      <c r="AC528" s="135"/>
      <c r="AD528" s="376"/>
      <c r="AE528" s="377"/>
      <c r="AF528" s="378">
        <f t="shared" si="48"/>
        <v>49.5</v>
      </c>
      <c r="AG528" s="379">
        <f t="shared" si="49"/>
        <v>0</v>
      </c>
      <c r="AH528" s="380">
        <f t="shared" si="50"/>
        <v>0</v>
      </c>
      <c r="AI528" s="359"/>
      <c r="AJ528" s="381">
        <f t="shared" si="51"/>
        <v>0</v>
      </c>
      <c r="AK528" s="365"/>
      <c r="AL528" s="372">
        <f t="shared" si="52"/>
        <v>0</v>
      </c>
      <c r="AM528" s="382"/>
      <c r="AN528" s="383"/>
      <c r="AO528" s="382"/>
      <c r="AP528" s="383"/>
      <c r="AQ528" s="382"/>
      <c r="AR528" s="383"/>
      <c r="AS528" s="382"/>
      <c r="AT528" s="384"/>
      <c r="AU528" s="385">
        <f t="shared" si="53"/>
        <v>0</v>
      </c>
    </row>
    <row r="529" spans="2:47" ht="22.5" customHeight="1">
      <c r="B529" s="359">
        <v>289</v>
      </c>
      <c r="C529" s="360" t="s">
        <v>390</v>
      </c>
      <c r="D529" s="361"/>
      <c r="E529" s="362"/>
      <c r="F529" s="363"/>
      <c r="G529" s="340" t="s">
        <v>119</v>
      </c>
      <c r="H529" s="341">
        <v>1</v>
      </c>
      <c r="I529" s="364" t="s">
        <v>133</v>
      </c>
      <c r="J529" s="364">
        <v>0</v>
      </c>
      <c r="K529" s="364">
        <v>0</v>
      </c>
      <c r="L529" s="364" t="s">
        <v>128</v>
      </c>
      <c r="M529" s="364">
        <v>0</v>
      </c>
      <c r="N529" s="364">
        <v>0</v>
      </c>
      <c r="O529" s="365">
        <v>275</v>
      </c>
      <c r="P529" s="365">
        <v>1</v>
      </c>
      <c r="Q529" s="366">
        <v>1</v>
      </c>
      <c r="R529" s="367"/>
      <c r="S529" s="367"/>
      <c r="T529" s="368">
        <v>1</v>
      </c>
      <c r="U529" s="369">
        <v>1</v>
      </c>
      <c r="V529" s="370">
        <v>49.5</v>
      </c>
      <c r="W529" s="371">
        <v>1515.06</v>
      </c>
      <c r="X529" s="372">
        <v>187747.19999999998</v>
      </c>
      <c r="Y529" s="373" t="s">
        <v>122</v>
      </c>
      <c r="Z529" s="374"/>
      <c r="AA529" s="375"/>
      <c r="AB529" s="364"/>
      <c r="AC529" s="135"/>
      <c r="AD529" s="376"/>
      <c r="AE529" s="377"/>
      <c r="AF529" s="378">
        <f t="shared" si="48"/>
        <v>49.5</v>
      </c>
      <c r="AG529" s="379">
        <f t="shared" si="49"/>
        <v>0</v>
      </c>
      <c r="AH529" s="380">
        <f t="shared" si="50"/>
        <v>0</v>
      </c>
      <c r="AI529" s="359"/>
      <c r="AJ529" s="381">
        <f t="shared" si="51"/>
        <v>0</v>
      </c>
      <c r="AK529" s="365"/>
      <c r="AL529" s="372">
        <f t="shared" si="52"/>
        <v>0</v>
      </c>
      <c r="AM529" s="382"/>
      <c r="AN529" s="383"/>
      <c r="AO529" s="382"/>
      <c r="AP529" s="383"/>
      <c r="AQ529" s="382"/>
      <c r="AR529" s="383"/>
      <c r="AS529" s="382"/>
      <c r="AT529" s="384"/>
      <c r="AU529" s="385">
        <f t="shared" si="53"/>
        <v>0</v>
      </c>
    </row>
    <row r="530" spans="2:47" ht="22.5" customHeight="1">
      <c r="B530" s="359">
        <v>289</v>
      </c>
      <c r="C530" s="360" t="s">
        <v>390</v>
      </c>
      <c r="D530" s="361"/>
      <c r="E530" s="362"/>
      <c r="F530" s="363"/>
      <c r="G530" s="340" t="s">
        <v>119</v>
      </c>
      <c r="H530" s="341">
        <v>1</v>
      </c>
      <c r="I530" s="364" t="s">
        <v>133</v>
      </c>
      <c r="J530" s="364">
        <v>0</v>
      </c>
      <c r="K530" s="364">
        <v>0</v>
      </c>
      <c r="L530" s="364" t="s">
        <v>128</v>
      </c>
      <c r="M530" s="364">
        <v>0</v>
      </c>
      <c r="N530" s="364">
        <v>0</v>
      </c>
      <c r="O530" s="365">
        <v>275</v>
      </c>
      <c r="P530" s="365">
        <v>1</v>
      </c>
      <c r="Q530" s="366">
        <v>1</v>
      </c>
      <c r="R530" s="367"/>
      <c r="S530" s="367"/>
      <c r="T530" s="368">
        <v>1</v>
      </c>
      <c r="U530" s="369">
        <v>1</v>
      </c>
      <c r="V530" s="370">
        <v>49.5</v>
      </c>
      <c r="W530" s="371">
        <v>1515.06</v>
      </c>
      <c r="X530" s="372">
        <v>187747.19999999998</v>
      </c>
      <c r="Y530" s="373" t="s">
        <v>122</v>
      </c>
      <c r="Z530" s="374"/>
      <c r="AA530" s="375"/>
      <c r="AB530" s="364"/>
      <c r="AC530" s="135"/>
      <c r="AD530" s="376"/>
      <c r="AE530" s="377"/>
      <c r="AF530" s="378">
        <f t="shared" si="48"/>
        <v>49.5</v>
      </c>
      <c r="AG530" s="379">
        <f t="shared" si="49"/>
        <v>0</v>
      </c>
      <c r="AH530" s="380">
        <f t="shared" si="50"/>
        <v>0</v>
      </c>
      <c r="AI530" s="359"/>
      <c r="AJ530" s="381">
        <f t="shared" si="51"/>
        <v>0</v>
      </c>
      <c r="AK530" s="365"/>
      <c r="AL530" s="372">
        <f t="shared" si="52"/>
        <v>0</v>
      </c>
      <c r="AM530" s="382"/>
      <c r="AN530" s="383"/>
      <c r="AO530" s="382"/>
      <c r="AP530" s="383"/>
      <c r="AQ530" s="382"/>
      <c r="AR530" s="383"/>
      <c r="AS530" s="382"/>
      <c r="AT530" s="384"/>
      <c r="AU530" s="385">
        <f t="shared" si="53"/>
        <v>0</v>
      </c>
    </row>
    <row r="531" spans="2:47" ht="22.5" customHeight="1">
      <c r="B531" s="359">
        <v>289</v>
      </c>
      <c r="C531" s="360" t="s">
        <v>390</v>
      </c>
      <c r="D531" s="361"/>
      <c r="E531" s="362"/>
      <c r="F531" s="363"/>
      <c r="G531" s="340" t="s">
        <v>119</v>
      </c>
      <c r="H531" s="341">
        <v>1</v>
      </c>
      <c r="I531" s="364" t="s">
        <v>133</v>
      </c>
      <c r="J531" s="364">
        <v>0</v>
      </c>
      <c r="K531" s="364">
        <v>0</v>
      </c>
      <c r="L531" s="364" t="s">
        <v>128</v>
      </c>
      <c r="M531" s="364">
        <v>0</v>
      </c>
      <c r="N531" s="364">
        <v>0</v>
      </c>
      <c r="O531" s="365">
        <v>275</v>
      </c>
      <c r="P531" s="365">
        <v>1</v>
      </c>
      <c r="Q531" s="366">
        <v>1</v>
      </c>
      <c r="R531" s="367"/>
      <c r="S531" s="367"/>
      <c r="T531" s="368">
        <v>1</v>
      </c>
      <c r="U531" s="369">
        <v>1</v>
      </c>
      <c r="V531" s="370">
        <v>49.5</v>
      </c>
      <c r="W531" s="371">
        <v>1515.06</v>
      </c>
      <c r="X531" s="372">
        <v>187747.19999999998</v>
      </c>
      <c r="Y531" s="373" t="s">
        <v>122</v>
      </c>
      <c r="Z531" s="374"/>
      <c r="AA531" s="375"/>
      <c r="AB531" s="364"/>
      <c r="AC531" s="135"/>
      <c r="AD531" s="376"/>
      <c r="AE531" s="377"/>
      <c r="AF531" s="378">
        <f t="shared" si="48"/>
        <v>49.5</v>
      </c>
      <c r="AG531" s="379">
        <f t="shared" si="49"/>
        <v>0</v>
      </c>
      <c r="AH531" s="380">
        <f t="shared" si="50"/>
        <v>0</v>
      </c>
      <c r="AI531" s="359"/>
      <c r="AJ531" s="381">
        <f t="shared" si="51"/>
        <v>0</v>
      </c>
      <c r="AK531" s="365"/>
      <c r="AL531" s="372">
        <f t="shared" si="52"/>
        <v>0</v>
      </c>
      <c r="AM531" s="382"/>
      <c r="AN531" s="383"/>
      <c r="AO531" s="382"/>
      <c r="AP531" s="383"/>
      <c r="AQ531" s="382"/>
      <c r="AR531" s="383"/>
      <c r="AS531" s="382"/>
      <c r="AT531" s="384"/>
      <c r="AU531" s="385">
        <f t="shared" si="53"/>
        <v>0</v>
      </c>
    </row>
    <row r="532" spans="2:47" ht="22.5" customHeight="1">
      <c r="B532" s="359">
        <v>297</v>
      </c>
      <c r="C532" s="360" t="s">
        <v>391</v>
      </c>
      <c r="D532" s="361"/>
      <c r="E532" s="362"/>
      <c r="F532" s="363"/>
      <c r="G532" s="340" t="s">
        <v>119</v>
      </c>
      <c r="H532" s="341">
        <v>1</v>
      </c>
      <c r="I532" s="364" t="s">
        <v>120</v>
      </c>
      <c r="J532" s="364">
        <v>0</v>
      </c>
      <c r="K532" s="364">
        <v>0</v>
      </c>
      <c r="L532" s="364" t="s">
        <v>131</v>
      </c>
      <c r="M532" s="364" t="s">
        <v>392</v>
      </c>
      <c r="N532" s="364">
        <v>0</v>
      </c>
      <c r="O532" s="365">
        <v>120</v>
      </c>
      <c r="P532" s="365">
        <v>1</v>
      </c>
      <c r="Q532" s="366">
        <v>1</v>
      </c>
      <c r="R532" s="367"/>
      <c r="S532" s="367"/>
      <c r="T532" s="368">
        <v>1</v>
      </c>
      <c r="U532" s="369">
        <v>1</v>
      </c>
      <c r="V532" s="370">
        <v>49.5</v>
      </c>
      <c r="W532" s="371">
        <v>1010.04</v>
      </c>
      <c r="X532" s="372">
        <v>127144.79999999999</v>
      </c>
      <c r="Y532" s="373" t="s">
        <v>122</v>
      </c>
      <c r="Z532" s="374"/>
      <c r="AA532" s="375"/>
      <c r="AB532" s="364"/>
      <c r="AC532" s="135"/>
      <c r="AD532" s="376"/>
      <c r="AE532" s="377"/>
      <c r="AF532" s="378">
        <f t="shared" si="48"/>
        <v>49.5</v>
      </c>
      <c r="AG532" s="379">
        <f t="shared" si="49"/>
        <v>0</v>
      </c>
      <c r="AH532" s="380">
        <f t="shared" si="50"/>
        <v>0</v>
      </c>
      <c r="AI532" s="359"/>
      <c r="AJ532" s="381">
        <f t="shared" si="51"/>
        <v>0</v>
      </c>
      <c r="AK532" s="365"/>
      <c r="AL532" s="372">
        <f t="shared" si="52"/>
        <v>0</v>
      </c>
      <c r="AM532" s="382"/>
      <c r="AN532" s="383"/>
      <c r="AO532" s="382"/>
      <c r="AP532" s="383"/>
      <c r="AQ532" s="382"/>
      <c r="AR532" s="383"/>
      <c r="AS532" s="382"/>
      <c r="AT532" s="384"/>
      <c r="AU532" s="385">
        <f t="shared" si="53"/>
        <v>0</v>
      </c>
    </row>
    <row r="533" spans="2:47" ht="22.5" customHeight="1">
      <c r="B533" s="359">
        <v>297</v>
      </c>
      <c r="C533" s="360" t="s">
        <v>391</v>
      </c>
      <c r="D533" s="361"/>
      <c r="E533" s="362"/>
      <c r="F533" s="363"/>
      <c r="G533" s="340" t="s">
        <v>119</v>
      </c>
      <c r="H533" s="341">
        <v>1</v>
      </c>
      <c r="I533" s="364" t="s">
        <v>120</v>
      </c>
      <c r="J533" s="364">
        <v>0</v>
      </c>
      <c r="K533" s="364">
        <v>0</v>
      </c>
      <c r="L533" s="364" t="s">
        <v>131</v>
      </c>
      <c r="M533" s="364" t="s">
        <v>392</v>
      </c>
      <c r="N533" s="364">
        <v>0</v>
      </c>
      <c r="O533" s="365">
        <v>120</v>
      </c>
      <c r="P533" s="365">
        <v>1</v>
      </c>
      <c r="Q533" s="366">
        <v>1</v>
      </c>
      <c r="R533" s="367"/>
      <c r="S533" s="367"/>
      <c r="T533" s="368">
        <v>1</v>
      </c>
      <c r="U533" s="369">
        <v>1</v>
      </c>
      <c r="V533" s="370">
        <v>49.5</v>
      </c>
      <c r="W533" s="371">
        <v>1010.04</v>
      </c>
      <c r="X533" s="372">
        <v>127144.79999999999</v>
      </c>
      <c r="Y533" s="373" t="s">
        <v>122</v>
      </c>
      <c r="Z533" s="374"/>
      <c r="AA533" s="375"/>
      <c r="AB533" s="364"/>
      <c r="AC533" s="135"/>
      <c r="AD533" s="376"/>
      <c r="AE533" s="377"/>
      <c r="AF533" s="378">
        <f t="shared" si="48"/>
        <v>49.5</v>
      </c>
      <c r="AG533" s="379">
        <f t="shared" si="49"/>
        <v>0</v>
      </c>
      <c r="AH533" s="380">
        <f t="shared" si="50"/>
        <v>0</v>
      </c>
      <c r="AI533" s="359"/>
      <c r="AJ533" s="381">
        <f t="shared" si="51"/>
        <v>0</v>
      </c>
      <c r="AK533" s="365"/>
      <c r="AL533" s="372">
        <f t="shared" si="52"/>
        <v>0</v>
      </c>
      <c r="AM533" s="382"/>
      <c r="AN533" s="383"/>
      <c r="AO533" s="382"/>
      <c r="AP533" s="383"/>
      <c r="AQ533" s="382"/>
      <c r="AR533" s="383"/>
      <c r="AS533" s="382"/>
      <c r="AT533" s="384"/>
      <c r="AU533" s="385">
        <f t="shared" si="53"/>
        <v>0</v>
      </c>
    </row>
    <row r="534" spans="2:47" ht="22.5" customHeight="1">
      <c r="B534" s="359">
        <v>297</v>
      </c>
      <c r="C534" s="360" t="s">
        <v>391</v>
      </c>
      <c r="D534" s="361"/>
      <c r="E534" s="362"/>
      <c r="F534" s="363"/>
      <c r="G534" s="340" t="s">
        <v>119</v>
      </c>
      <c r="H534" s="341">
        <v>1</v>
      </c>
      <c r="I534" s="364" t="s">
        <v>120</v>
      </c>
      <c r="J534" s="364">
        <v>0</v>
      </c>
      <c r="K534" s="364">
        <v>0</v>
      </c>
      <c r="L534" s="364" t="s">
        <v>131</v>
      </c>
      <c r="M534" s="364" t="s">
        <v>392</v>
      </c>
      <c r="N534" s="364">
        <v>0</v>
      </c>
      <c r="O534" s="365">
        <v>120</v>
      </c>
      <c r="P534" s="365">
        <v>1</v>
      </c>
      <c r="Q534" s="366">
        <v>1</v>
      </c>
      <c r="R534" s="367"/>
      <c r="S534" s="367"/>
      <c r="T534" s="368">
        <v>1</v>
      </c>
      <c r="U534" s="369">
        <v>1</v>
      </c>
      <c r="V534" s="370">
        <v>49.5</v>
      </c>
      <c r="W534" s="371">
        <v>1010.04</v>
      </c>
      <c r="X534" s="372">
        <v>127144.79999999999</v>
      </c>
      <c r="Y534" s="373" t="s">
        <v>122</v>
      </c>
      <c r="Z534" s="374"/>
      <c r="AA534" s="375"/>
      <c r="AB534" s="364"/>
      <c r="AC534" s="135"/>
      <c r="AD534" s="376"/>
      <c r="AE534" s="377"/>
      <c r="AF534" s="378">
        <f t="shared" si="48"/>
        <v>49.5</v>
      </c>
      <c r="AG534" s="379">
        <f t="shared" si="49"/>
        <v>0</v>
      </c>
      <c r="AH534" s="380">
        <f t="shared" si="50"/>
        <v>0</v>
      </c>
      <c r="AI534" s="359"/>
      <c r="AJ534" s="381">
        <f t="shared" si="51"/>
        <v>0</v>
      </c>
      <c r="AK534" s="365"/>
      <c r="AL534" s="372">
        <f t="shared" si="52"/>
        <v>0</v>
      </c>
      <c r="AM534" s="382"/>
      <c r="AN534" s="383"/>
      <c r="AO534" s="382"/>
      <c r="AP534" s="383"/>
      <c r="AQ534" s="382"/>
      <c r="AR534" s="383"/>
      <c r="AS534" s="382"/>
      <c r="AT534" s="384"/>
      <c r="AU534" s="385">
        <f t="shared" si="53"/>
        <v>0</v>
      </c>
    </row>
    <row r="535" spans="2:47" ht="22.5" customHeight="1">
      <c r="B535" s="359">
        <v>297</v>
      </c>
      <c r="C535" s="360" t="s">
        <v>391</v>
      </c>
      <c r="D535" s="361"/>
      <c r="E535" s="362"/>
      <c r="F535" s="363"/>
      <c r="G535" s="340" t="s">
        <v>119</v>
      </c>
      <c r="H535" s="341">
        <v>1</v>
      </c>
      <c r="I535" s="364" t="s">
        <v>120</v>
      </c>
      <c r="J535" s="364">
        <v>0</v>
      </c>
      <c r="K535" s="364">
        <v>0</v>
      </c>
      <c r="L535" s="364" t="s">
        <v>131</v>
      </c>
      <c r="M535" s="364" t="s">
        <v>392</v>
      </c>
      <c r="N535" s="364">
        <v>0</v>
      </c>
      <c r="O535" s="365">
        <v>120</v>
      </c>
      <c r="P535" s="365">
        <v>1</v>
      </c>
      <c r="Q535" s="366">
        <v>1</v>
      </c>
      <c r="R535" s="367"/>
      <c r="S535" s="367"/>
      <c r="T535" s="368">
        <v>1</v>
      </c>
      <c r="U535" s="369">
        <v>1</v>
      </c>
      <c r="V535" s="370">
        <v>49.5</v>
      </c>
      <c r="W535" s="371">
        <v>1010.04</v>
      </c>
      <c r="X535" s="372">
        <v>127144.79999999999</v>
      </c>
      <c r="Y535" s="373" t="s">
        <v>122</v>
      </c>
      <c r="Z535" s="374"/>
      <c r="AA535" s="375"/>
      <c r="AB535" s="364"/>
      <c r="AC535" s="135"/>
      <c r="AD535" s="376"/>
      <c r="AE535" s="377"/>
      <c r="AF535" s="378">
        <f t="shared" si="48"/>
        <v>49.5</v>
      </c>
      <c r="AG535" s="379">
        <f t="shared" si="49"/>
        <v>0</v>
      </c>
      <c r="AH535" s="380">
        <f t="shared" si="50"/>
        <v>0</v>
      </c>
      <c r="AI535" s="359"/>
      <c r="AJ535" s="381">
        <f t="shared" si="51"/>
        <v>0</v>
      </c>
      <c r="AK535" s="365"/>
      <c r="AL535" s="372">
        <f t="shared" si="52"/>
        <v>0</v>
      </c>
      <c r="AM535" s="382"/>
      <c r="AN535" s="383"/>
      <c r="AO535" s="382"/>
      <c r="AP535" s="383"/>
      <c r="AQ535" s="382"/>
      <c r="AR535" s="383"/>
      <c r="AS535" s="382"/>
      <c r="AT535" s="384"/>
      <c r="AU535" s="385">
        <f t="shared" si="53"/>
        <v>0</v>
      </c>
    </row>
    <row r="536" spans="2:47" ht="22.5" customHeight="1">
      <c r="B536" s="359">
        <v>297</v>
      </c>
      <c r="C536" s="360" t="s">
        <v>391</v>
      </c>
      <c r="D536" s="361"/>
      <c r="E536" s="362"/>
      <c r="F536" s="363"/>
      <c r="G536" s="340" t="s">
        <v>119</v>
      </c>
      <c r="H536" s="341">
        <v>1</v>
      </c>
      <c r="I536" s="364" t="s">
        <v>120</v>
      </c>
      <c r="J536" s="364">
        <v>0</v>
      </c>
      <c r="K536" s="364">
        <v>0</v>
      </c>
      <c r="L536" s="364" t="s">
        <v>131</v>
      </c>
      <c r="M536" s="364" t="s">
        <v>392</v>
      </c>
      <c r="N536" s="364">
        <v>0</v>
      </c>
      <c r="O536" s="365">
        <v>120</v>
      </c>
      <c r="P536" s="365">
        <v>1</v>
      </c>
      <c r="Q536" s="366">
        <v>1</v>
      </c>
      <c r="R536" s="367"/>
      <c r="S536" s="367"/>
      <c r="T536" s="368">
        <v>1</v>
      </c>
      <c r="U536" s="369">
        <v>1</v>
      </c>
      <c r="V536" s="370">
        <v>49.5</v>
      </c>
      <c r="W536" s="371">
        <v>1010.04</v>
      </c>
      <c r="X536" s="372">
        <v>127144.79999999999</v>
      </c>
      <c r="Y536" s="373" t="s">
        <v>122</v>
      </c>
      <c r="Z536" s="374"/>
      <c r="AA536" s="375"/>
      <c r="AB536" s="364"/>
      <c r="AC536" s="135"/>
      <c r="AD536" s="376"/>
      <c r="AE536" s="377"/>
      <c r="AF536" s="378">
        <f t="shared" si="48"/>
        <v>49.5</v>
      </c>
      <c r="AG536" s="379">
        <f t="shared" si="49"/>
        <v>0</v>
      </c>
      <c r="AH536" s="380">
        <f t="shared" si="50"/>
        <v>0</v>
      </c>
      <c r="AI536" s="359"/>
      <c r="AJ536" s="381">
        <f t="shared" si="51"/>
        <v>0</v>
      </c>
      <c r="AK536" s="365"/>
      <c r="AL536" s="372">
        <f t="shared" si="52"/>
        <v>0</v>
      </c>
      <c r="AM536" s="382"/>
      <c r="AN536" s="383"/>
      <c r="AO536" s="382"/>
      <c r="AP536" s="383"/>
      <c r="AQ536" s="382"/>
      <c r="AR536" s="383"/>
      <c r="AS536" s="382"/>
      <c r="AT536" s="384"/>
      <c r="AU536" s="385">
        <f t="shared" si="53"/>
        <v>0</v>
      </c>
    </row>
    <row r="537" spans="2:47" ht="22.5" customHeight="1">
      <c r="B537" s="359">
        <v>297</v>
      </c>
      <c r="C537" s="360" t="s">
        <v>391</v>
      </c>
      <c r="D537" s="361"/>
      <c r="E537" s="362"/>
      <c r="F537" s="363"/>
      <c r="G537" s="340" t="s">
        <v>119</v>
      </c>
      <c r="H537" s="341">
        <v>1</v>
      </c>
      <c r="I537" s="364" t="s">
        <v>120</v>
      </c>
      <c r="J537" s="364">
        <v>0</v>
      </c>
      <c r="K537" s="364">
        <v>0</v>
      </c>
      <c r="L537" s="364" t="s">
        <v>131</v>
      </c>
      <c r="M537" s="364" t="s">
        <v>392</v>
      </c>
      <c r="N537" s="364">
        <v>0</v>
      </c>
      <c r="O537" s="365">
        <v>120</v>
      </c>
      <c r="P537" s="365">
        <v>1</v>
      </c>
      <c r="Q537" s="366">
        <v>1</v>
      </c>
      <c r="R537" s="367"/>
      <c r="S537" s="367"/>
      <c r="T537" s="368">
        <v>1</v>
      </c>
      <c r="U537" s="369">
        <v>1</v>
      </c>
      <c r="V537" s="370">
        <v>49.5</v>
      </c>
      <c r="W537" s="371">
        <v>1010.04</v>
      </c>
      <c r="X537" s="372">
        <v>127144.79999999999</v>
      </c>
      <c r="Y537" s="373" t="s">
        <v>122</v>
      </c>
      <c r="Z537" s="374"/>
      <c r="AA537" s="375"/>
      <c r="AB537" s="364"/>
      <c r="AC537" s="135"/>
      <c r="AD537" s="376"/>
      <c r="AE537" s="377"/>
      <c r="AF537" s="378">
        <f t="shared" si="48"/>
        <v>49.5</v>
      </c>
      <c r="AG537" s="379">
        <f t="shared" si="49"/>
        <v>0</v>
      </c>
      <c r="AH537" s="380">
        <f t="shared" si="50"/>
        <v>0</v>
      </c>
      <c r="AI537" s="359"/>
      <c r="AJ537" s="381">
        <f t="shared" si="51"/>
        <v>0</v>
      </c>
      <c r="AK537" s="365"/>
      <c r="AL537" s="372">
        <f t="shared" si="52"/>
        <v>0</v>
      </c>
      <c r="AM537" s="382"/>
      <c r="AN537" s="383"/>
      <c r="AO537" s="382"/>
      <c r="AP537" s="383"/>
      <c r="AQ537" s="382"/>
      <c r="AR537" s="383"/>
      <c r="AS537" s="382"/>
      <c r="AT537" s="384"/>
      <c r="AU537" s="385">
        <f t="shared" si="53"/>
        <v>0</v>
      </c>
    </row>
    <row r="538" spans="2:47" ht="22.5" customHeight="1">
      <c r="B538" s="359">
        <v>297</v>
      </c>
      <c r="C538" s="360" t="s">
        <v>391</v>
      </c>
      <c r="D538" s="361"/>
      <c r="E538" s="362"/>
      <c r="F538" s="363"/>
      <c r="G538" s="340" t="s">
        <v>119</v>
      </c>
      <c r="H538" s="341">
        <v>1</v>
      </c>
      <c r="I538" s="364" t="s">
        <v>120</v>
      </c>
      <c r="J538" s="364">
        <v>0</v>
      </c>
      <c r="K538" s="364">
        <v>0</v>
      </c>
      <c r="L538" s="364" t="s">
        <v>131</v>
      </c>
      <c r="M538" s="364" t="s">
        <v>392</v>
      </c>
      <c r="N538" s="364">
        <v>0</v>
      </c>
      <c r="O538" s="365">
        <v>120</v>
      </c>
      <c r="P538" s="365">
        <v>1</v>
      </c>
      <c r="Q538" s="366">
        <v>1</v>
      </c>
      <c r="R538" s="367"/>
      <c r="S538" s="367"/>
      <c r="T538" s="368">
        <v>1</v>
      </c>
      <c r="U538" s="369">
        <v>1</v>
      </c>
      <c r="V538" s="370">
        <v>49.5</v>
      </c>
      <c r="W538" s="371">
        <v>1010.04</v>
      </c>
      <c r="X538" s="372">
        <v>127144.79999999999</v>
      </c>
      <c r="Y538" s="373" t="s">
        <v>122</v>
      </c>
      <c r="Z538" s="374"/>
      <c r="AA538" s="375"/>
      <c r="AB538" s="364"/>
      <c r="AC538" s="135"/>
      <c r="AD538" s="376"/>
      <c r="AE538" s="377"/>
      <c r="AF538" s="378">
        <f t="shared" si="48"/>
        <v>49.5</v>
      </c>
      <c r="AG538" s="379">
        <f t="shared" si="49"/>
        <v>0</v>
      </c>
      <c r="AH538" s="380">
        <f t="shared" si="50"/>
        <v>0</v>
      </c>
      <c r="AI538" s="359"/>
      <c r="AJ538" s="381">
        <f t="shared" si="51"/>
        <v>0</v>
      </c>
      <c r="AK538" s="365"/>
      <c r="AL538" s="372">
        <f t="shared" si="52"/>
        <v>0</v>
      </c>
      <c r="AM538" s="382"/>
      <c r="AN538" s="383"/>
      <c r="AO538" s="382"/>
      <c r="AP538" s="383"/>
      <c r="AQ538" s="382"/>
      <c r="AR538" s="383"/>
      <c r="AS538" s="382"/>
      <c r="AT538" s="384"/>
      <c r="AU538" s="385">
        <f t="shared" si="53"/>
        <v>0</v>
      </c>
    </row>
    <row r="539" spans="2:47" ht="22.5" customHeight="1">
      <c r="B539" s="359">
        <v>297</v>
      </c>
      <c r="C539" s="360" t="s">
        <v>391</v>
      </c>
      <c r="D539" s="361"/>
      <c r="E539" s="362"/>
      <c r="F539" s="363"/>
      <c r="G539" s="340" t="s">
        <v>119</v>
      </c>
      <c r="H539" s="341">
        <v>1</v>
      </c>
      <c r="I539" s="364" t="s">
        <v>120</v>
      </c>
      <c r="J539" s="364">
        <v>0</v>
      </c>
      <c r="K539" s="364">
        <v>0</v>
      </c>
      <c r="L539" s="364" t="s">
        <v>131</v>
      </c>
      <c r="M539" s="364" t="s">
        <v>392</v>
      </c>
      <c r="N539" s="364">
        <v>0</v>
      </c>
      <c r="O539" s="365">
        <v>120</v>
      </c>
      <c r="P539" s="365">
        <v>1</v>
      </c>
      <c r="Q539" s="366">
        <v>1</v>
      </c>
      <c r="R539" s="367"/>
      <c r="S539" s="367"/>
      <c r="T539" s="368">
        <v>1</v>
      </c>
      <c r="U539" s="369">
        <v>1</v>
      </c>
      <c r="V539" s="370">
        <v>49.5</v>
      </c>
      <c r="W539" s="371">
        <v>1010.04</v>
      </c>
      <c r="X539" s="372">
        <v>127144.79999999999</v>
      </c>
      <c r="Y539" s="373" t="s">
        <v>122</v>
      </c>
      <c r="Z539" s="374"/>
      <c r="AA539" s="375"/>
      <c r="AB539" s="364"/>
      <c r="AC539" s="135"/>
      <c r="AD539" s="376"/>
      <c r="AE539" s="377"/>
      <c r="AF539" s="378">
        <f t="shared" si="48"/>
        <v>49.5</v>
      </c>
      <c r="AG539" s="379">
        <f t="shared" si="49"/>
        <v>0</v>
      </c>
      <c r="AH539" s="380">
        <f t="shared" si="50"/>
        <v>0</v>
      </c>
      <c r="AI539" s="359"/>
      <c r="AJ539" s="381">
        <f t="shared" si="51"/>
        <v>0</v>
      </c>
      <c r="AK539" s="365"/>
      <c r="AL539" s="372">
        <f t="shared" si="52"/>
        <v>0</v>
      </c>
      <c r="AM539" s="382"/>
      <c r="AN539" s="383"/>
      <c r="AO539" s="382"/>
      <c r="AP539" s="383"/>
      <c r="AQ539" s="382"/>
      <c r="AR539" s="383"/>
      <c r="AS539" s="382"/>
      <c r="AT539" s="384"/>
      <c r="AU539" s="385">
        <f t="shared" si="53"/>
        <v>0</v>
      </c>
    </row>
    <row r="540" spans="2:47" ht="22.5" customHeight="1">
      <c r="B540" s="359">
        <v>297</v>
      </c>
      <c r="C540" s="360" t="s">
        <v>391</v>
      </c>
      <c r="D540" s="361"/>
      <c r="E540" s="362"/>
      <c r="F540" s="363"/>
      <c r="G540" s="340" t="s">
        <v>119</v>
      </c>
      <c r="H540" s="341">
        <v>1</v>
      </c>
      <c r="I540" s="364" t="s">
        <v>120</v>
      </c>
      <c r="J540" s="364">
        <v>0</v>
      </c>
      <c r="K540" s="364">
        <v>0</v>
      </c>
      <c r="L540" s="364" t="s">
        <v>131</v>
      </c>
      <c r="M540" s="364" t="s">
        <v>392</v>
      </c>
      <c r="N540" s="364">
        <v>0</v>
      </c>
      <c r="O540" s="365">
        <v>120</v>
      </c>
      <c r="P540" s="365">
        <v>1</v>
      </c>
      <c r="Q540" s="366">
        <v>1</v>
      </c>
      <c r="R540" s="367"/>
      <c r="S540" s="367"/>
      <c r="T540" s="368">
        <v>1</v>
      </c>
      <c r="U540" s="369">
        <v>1</v>
      </c>
      <c r="V540" s="370">
        <v>49.5</v>
      </c>
      <c r="W540" s="371">
        <v>1010.04</v>
      </c>
      <c r="X540" s="372">
        <v>127144.79999999999</v>
      </c>
      <c r="Y540" s="387" t="s">
        <v>122</v>
      </c>
      <c r="Z540" s="374"/>
      <c r="AA540" s="375"/>
      <c r="AB540" s="364"/>
      <c r="AC540" s="135"/>
      <c r="AD540" s="376"/>
      <c r="AE540" s="377"/>
      <c r="AF540" s="378">
        <f t="shared" si="48"/>
        <v>49.5</v>
      </c>
      <c r="AG540" s="379">
        <f t="shared" si="49"/>
        <v>0</v>
      </c>
      <c r="AH540" s="380">
        <f t="shared" si="50"/>
        <v>0</v>
      </c>
      <c r="AI540" s="359"/>
      <c r="AJ540" s="381">
        <f t="shared" si="51"/>
        <v>0</v>
      </c>
      <c r="AK540" s="365"/>
      <c r="AL540" s="372">
        <f t="shared" si="52"/>
        <v>0</v>
      </c>
      <c r="AM540" s="382"/>
      <c r="AN540" s="383"/>
      <c r="AO540" s="382"/>
      <c r="AP540" s="383"/>
      <c r="AQ540" s="382"/>
      <c r="AR540" s="383"/>
      <c r="AS540" s="382"/>
      <c r="AT540" s="384"/>
      <c r="AU540" s="385">
        <f t="shared" si="53"/>
        <v>0</v>
      </c>
    </row>
    <row r="541" spans="2:47" ht="22.5" customHeight="1">
      <c r="B541" s="359">
        <v>297</v>
      </c>
      <c r="C541" s="360" t="s">
        <v>391</v>
      </c>
      <c r="D541" s="361"/>
      <c r="E541" s="362"/>
      <c r="F541" s="363"/>
      <c r="G541" s="340" t="s">
        <v>119</v>
      </c>
      <c r="H541" s="341">
        <v>1</v>
      </c>
      <c r="I541" s="364" t="s">
        <v>120</v>
      </c>
      <c r="J541" s="364">
        <v>0</v>
      </c>
      <c r="K541" s="364">
        <v>0</v>
      </c>
      <c r="L541" s="364" t="s">
        <v>131</v>
      </c>
      <c r="M541" s="364" t="s">
        <v>392</v>
      </c>
      <c r="N541" s="364">
        <v>0</v>
      </c>
      <c r="O541" s="365">
        <v>120</v>
      </c>
      <c r="P541" s="365">
        <v>1</v>
      </c>
      <c r="Q541" s="366">
        <v>1</v>
      </c>
      <c r="R541" s="367"/>
      <c r="S541" s="367"/>
      <c r="T541" s="368">
        <v>1</v>
      </c>
      <c r="U541" s="369">
        <v>1</v>
      </c>
      <c r="V541" s="370">
        <v>49.5</v>
      </c>
      <c r="W541" s="371">
        <v>1010.04</v>
      </c>
      <c r="X541" s="372">
        <v>127144.79999999999</v>
      </c>
      <c r="Y541" s="373" t="s">
        <v>122</v>
      </c>
      <c r="Z541" s="374"/>
      <c r="AA541" s="375"/>
      <c r="AB541" s="364"/>
      <c r="AC541" s="135"/>
      <c r="AD541" s="376"/>
      <c r="AE541" s="377"/>
      <c r="AF541" s="378">
        <f t="shared" si="48"/>
        <v>49.5</v>
      </c>
      <c r="AG541" s="379">
        <f t="shared" si="49"/>
        <v>0</v>
      </c>
      <c r="AH541" s="380">
        <f t="shared" si="50"/>
        <v>0</v>
      </c>
      <c r="AI541" s="359"/>
      <c r="AJ541" s="381">
        <f t="shared" si="51"/>
        <v>0</v>
      </c>
      <c r="AK541" s="365"/>
      <c r="AL541" s="372">
        <f t="shared" si="52"/>
        <v>0</v>
      </c>
      <c r="AM541" s="382"/>
      <c r="AN541" s="383"/>
      <c r="AO541" s="382"/>
      <c r="AP541" s="383"/>
      <c r="AQ541" s="382"/>
      <c r="AR541" s="383"/>
      <c r="AS541" s="382"/>
      <c r="AT541" s="384"/>
      <c r="AU541" s="385">
        <f t="shared" si="53"/>
        <v>0</v>
      </c>
    </row>
    <row r="542" spans="2:47" ht="22.5" customHeight="1">
      <c r="B542" s="359">
        <v>297</v>
      </c>
      <c r="C542" s="360" t="s">
        <v>391</v>
      </c>
      <c r="D542" s="361"/>
      <c r="E542" s="362"/>
      <c r="F542" s="363"/>
      <c r="G542" s="340" t="s">
        <v>119</v>
      </c>
      <c r="H542" s="341">
        <v>1</v>
      </c>
      <c r="I542" s="364" t="s">
        <v>120</v>
      </c>
      <c r="J542" s="364">
        <v>0</v>
      </c>
      <c r="K542" s="364">
        <v>0</v>
      </c>
      <c r="L542" s="364" t="s">
        <v>131</v>
      </c>
      <c r="M542" s="364" t="s">
        <v>392</v>
      </c>
      <c r="N542" s="364">
        <v>0</v>
      </c>
      <c r="O542" s="365">
        <v>120</v>
      </c>
      <c r="P542" s="365">
        <v>1</v>
      </c>
      <c r="Q542" s="366">
        <v>1</v>
      </c>
      <c r="R542" s="367"/>
      <c r="S542" s="367"/>
      <c r="T542" s="368">
        <v>1</v>
      </c>
      <c r="U542" s="369">
        <v>1</v>
      </c>
      <c r="V542" s="370">
        <v>49.5</v>
      </c>
      <c r="W542" s="371">
        <v>1010.04</v>
      </c>
      <c r="X542" s="372">
        <v>127144.79999999999</v>
      </c>
      <c r="Y542" s="373" t="s">
        <v>122</v>
      </c>
      <c r="Z542" s="374"/>
      <c r="AA542" s="375"/>
      <c r="AB542" s="364"/>
      <c r="AC542" s="135"/>
      <c r="AD542" s="376"/>
      <c r="AE542" s="377"/>
      <c r="AF542" s="378">
        <f t="shared" si="48"/>
        <v>49.5</v>
      </c>
      <c r="AG542" s="379">
        <f t="shared" si="49"/>
        <v>0</v>
      </c>
      <c r="AH542" s="380">
        <f t="shared" si="50"/>
        <v>0</v>
      </c>
      <c r="AI542" s="359"/>
      <c r="AJ542" s="381">
        <f t="shared" si="51"/>
        <v>0</v>
      </c>
      <c r="AK542" s="365"/>
      <c r="AL542" s="372">
        <f t="shared" si="52"/>
        <v>0</v>
      </c>
      <c r="AM542" s="382"/>
      <c r="AN542" s="383"/>
      <c r="AO542" s="382"/>
      <c r="AP542" s="383"/>
      <c r="AQ542" s="382"/>
      <c r="AR542" s="383"/>
      <c r="AS542" s="382"/>
      <c r="AT542" s="384"/>
      <c r="AU542" s="385">
        <f t="shared" si="53"/>
        <v>0</v>
      </c>
    </row>
    <row r="543" spans="2:47" ht="22.5" customHeight="1">
      <c r="B543" s="359">
        <v>297</v>
      </c>
      <c r="C543" s="360" t="s">
        <v>391</v>
      </c>
      <c r="D543" s="361"/>
      <c r="E543" s="362"/>
      <c r="F543" s="363"/>
      <c r="G543" s="340" t="s">
        <v>119</v>
      </c>
      <c r="H543" s="341">
        <v>1</v>
      </c>
      <c r="I543" s="364" t="s">
        <v>120</v>
      </c>
      <c r="J543" s="364">
        <v>0</v>
      </c>
      <c r="K543" s="364">
        <v>0</v>
      </c>
      <c r="L543" s="364" t="s">
        <v>131</v>
      </c>
      <c r="M543" s="364" t="s">
        <v>392</v>
      </c>
      <c r="N543" s="364">
        <v>0</v>
      </c>
      <c r="O543" s="365">
        <v>120</v>
      </c>
      <c r="P543" s="365">
        <v>1</v>
      </c>
      <c r="Q543" s="366">
        <v>1</v>
      </c>
      <c r="R543" s="367"/>
      <c r="S543" s="367"/>
      <c r="T543" s="368">
        <v>1</v>
      </c>
      <c r="U543" s="369">
        <v>1</v>
      </c>
      <c r="V543" s="370">
        <v>49.5</v>
      </c>
      <c r="W543" s="371">
        <v>1010.04</v>
      </c>
      <c r="X543" s="372">
        <v>127144.79999999999</v>
      </c>
      <c r="Y543" s="373" t="s">
        <v>122</v>
      </c>
      <c r="Z543" s="374"/>
      <c r="AA543" s="375"/>
      <c r="AB543" s="364"/>
      <c r="AC543" s="135"/>
      <c r="AD543" s="376"/>
      <c r="AE543" s="377"/>
      <c r="AF543" s="378">
        <f t="shared" si="48"/>
        <v>49.5</v>
      </c>
      <c r="AG543" s="379">
        <f t="shared" si="49"/>
        <v>0</v>
      </c>
      <c r="AH543" s="380">
        <f t="shared" si="50"/>
        <v>0</v>
      </c>
      <c r="AI543" s="359"/>
      <c r="AJ543" s="381">
        <f t="shared" si="51"/>
        <v>0</v>
      </c>
      <c r="AK543" s="365"/>
      <c r="AL543" s="372">
        <f t="shared" si="52"/>
        <v>0</v>
      </c>
      <c r="AM543" s="382"/>
      <c r="AN543" s="383"/>
      <c r="AO543" s="382"/>
      <c r="AP543" s="383"/>
      <c r="AQ543" s="382"/>
      <c r="AR543" s="383"/>
      <c r="AS543" s="382"/>
      <c r="AT543" s="384"/>
      <c r="AU543" s="385">
        <f t="shared" si="53"/>
        <v>0</v>
      </c>
    </row>
    <row r="544" spans="2:47" ht="22.5" customHeight="1">
      <c r="B544" s="359">
        <v>371</v>
      </c>
      <c r="C544" s="360" t="s">
        <v>393</v>
      </c>
      <c r="D544" s="361"/>
      <c r="E544" s="362"/>
      <c r="F544" s="363"/>
      <c r="G544" s="340" t="s">
        <v>119</v>
      </c>
      <c r="H544" s="341">
        <v>1</v>
      </c>
      <c r="I544" s="364" t="s">
        <v>133</v>
      </c>
      <c r="J544" s="364">
        <v>0</v>
      </c>
      <c r="K544" s="364">
        <v>0</v>
      </c>
      <c r="L544" s="364" t="s">
        <v>144</v>
      </c>
      <c r="M544" s="364">
        <v>0</v>
      </c>
      <c r="N544" s="364">
        <v>0</v>
      </c>
      <c r="O544" s="365">
        <v>275</v>
      </c>
      <c r="P544" s="365">
        <v>1</v>
      </c>
      <c r="Q544" s="366">
        <v>1</v>
      </c>
      <c r="R544" s="367"/>
      <c r="S544" s="367"/>
      <c r="T544" s="368">
        <v>1</v>
      </c>
      <c r="U544" s="369">
        <v>1</v>
      </c>
      <c r="V544" s="370">
        <v>49.5</v>
      </c>
      <c r="W544" s="371">
        <v>1515.06</v>
      </c>
      <c r="X544" s="372">
        <v>187747.19999999998</v>
      </c>
      <c r="Y544" s="373" t="s">
        <v>122</v>
      </c>
      <c r="Z544" s="374"/>
      <c r="AA544" s="375"/>
      <c r="AB544" s="364"/>
      <c r="AC544" s="135"/>
      <c r="AD544" s="376"/>
      <c r="AE544" s="377"/>
      <c r="AF544" s="378">
        <f t="shared" si="48"/>
        <v>49.5</v>
      </c>
      <c r="AG544" s="379">
        <f t="shared" si="49"/>
        <v>0</v>
      </c>
      <c r="AH544" s="380">
        <f t="shared" si="50"/>
        <v>0</v>
      </c>
      <c r="AI544" s="359"/>
      <c r="AJ544" s="381">
        <f t="shared" si="51"/>
        <v>0</v>
      </c>
      <c r="AK544" s="365"/>
      <c r="AL544" s="372">
        <f t="shared" si="52"/>
        <v>0</v>
      </c>
      <c r="AM544" s="382"/>
      <c r="AN544" s="383"/>
      <c r="AO544" s="382"/>
      <c r="AP544" s="383"/>
      <c r="AQ544" s="382"/>
      <c r="AR544" s="383"/>
      <c r="AS544" s="382"/>
      <c r="AT544" s="384"/>
      <c r="AU544" s="385">
        <f t="shared" si="53"/>
        <v>0</v>
      </c>
    </row>
    <row r="545" spans="2:47" ht="22.5" customHeight="1">
      <c r="B545" s="359">
        <v>371</v>
      </c>
      <c r="C545" s="360" t="s">
        <v>393</v>
      </c>
      <c r="D545" s="361"/>
      <c r="E545" s="362"/>
      <c r="F545" s="363"/>
      <c r="G545" s="340" t="s">
        <v>119</v>
      </c>
      <c r="H545" s="341">
        <v>1</v>
      </c>
      <c r="I545" s="364" t="s">
        <v>133</v>
      </c>
      <c r="J545" s="364">
        <v>0</v>
      </c>
      <c r="K545" s="364">
        <v>0</v>
      </c>
      <c r="L545" s="364" t="s">
        <v>144</v>
      </c>
      <c r="M545" s="364">
        <v>0</v>
      </c>
      <c r="N545" s="364">
        <v>0</v>
      </c>
      <c r="O545" s="365">
        <v>275</v>
      </c>
      <c r="P545" s="365">
        <v>1</v>
      </c>
      <c r="Q545" s="366">
        <v>1</v>
      </c>
      <c r="R545" s="367"/>
      <c r="S545" s="367"/>
      <c r="T545" s="368">
        <v>1</v>
      </c>
      <c r="U545" s="369">
        <v>1</v>
      </c>
      <c r="V545" s="370">
        <v>49.5</v>
      </c>
      <c r="W545" s="371">
        <v>1515.06</v>
      </c>
      <c r="X545" s="372">
        <v>187747.19999999998</v>
      </c>
      <c r="Y545" s="373" t="s">
        <v>122</v>
      </c>
      <c r="Z545" s="374"/>
      <c r="AA545" s="375"/>
      <c r="AB545" s="364"/>
      <c r="AC545" s="135"/>
      <c r="AD545" s="376"/>
      <c r="AE545" s="377"/>
      <c r="AF545" s="378">
        <f t="shared" si="48"/>
        <v>49.5</v>
      </c>
      <c r="AG545" s="379">
        <f t="shared" si="49"/>
        <v>0</v>
      </c>
      <c r="AH545" s="380">
        <f t="shared" si="50"/>
        <v>0</v>
      </c>
      <c r="AI545" s="359"/>
      <c r="AJ545" s="381">
        <f t="shared" si="51"/>
        <v>0</v>
      </c>
      <c r="AK545" s="365"/>
      <c r="AL545" s="372">
        <f t="shared" si="52"/>
        <v>0</v>
      </c>
      <c r="AM545" s="382"/>
      <c r="AN545" s="383"/>
      <c r="AO545" s="382"/>
      <c r="AP545" s="383"/>
      <c r="AQ545" s="382"/>
      <c r="AR545" s="383"/>
      <c r="AS545" s="382"/>
      <c r="AT545" s="384"/>
      <c r="AU545" s="385">
        <f t="shared" si="53"/>
        <v>0</v>
      </c>
    </row>
    <row r="546" spans="2:47" ht="22.5" customHeight="1">
      <c r="B546" s="359">
        <v>371</v>
      </c>
      <c r="C546" s="360" t="s">
        <v>393</v>
      </c>
      <c r="D546" s="361"/>
      <c r="E546" s="362"/>
      <c r="F546" s="363"/>
      <c r="G546" s="340" t="s">
        <v>119</v>
      </c>
      <c r="H546" s="341">
        <v>1</v>
      </c>
      <c r="I546" s="364" t="s">
        <v>133</v>
      </c>
      <c r="J546" s="364">
        <v>0</v>
      </c>
      <c r="K546" s="364">
        <v>0</v>
      </c>
      <c r="L546" s="364" t="s">
        <v>144</v>
      </c>
      <c r="M546" s="364">
        <v>0</v>
      </c>
      <c r="N546" s="364">
        <v>0</v>
      </c>
      <c r="O546" s="365">
        <v>275</v>
      </c>
      <c r="P546" s="365">
        <v>1</v>
      </c>
      <c r="Q546" s="366">
        <v>1</v>
      </c>
      <c r="R546" s="367"/>
      <c r="S546" s="367"/>
      <c r="T546" s="368">
        <v>1</v>
      </c>
      <c r="U546" s="369">
        <v>1</v>
      </c>
      <c r="V546" s="370">
        <v>49.5</v>
      </c>
      <c r="W546" s="371">
        <v>1515.06</v>
      </c>
      <c r="X546" s="372">
        <v>187747.19999999998</v>
      </c>
      <c r="Y546" s="373" t="s">
        <v>122</v>
      </c>
      <c r="Z546" s="374"/>
      <c r="AA546" s="375"/>
      <c r="AB546" s="364"/>
      <c r="AC546" s="135"/>
      <c r="AD546" s="376"/>
      <c r="AE546" s="377"/>
      <c r="AF546" s="378">
        <f t="shared" si="48"/>
        <v>49.5</v>
      </c>
      <c r="AG546" s="379">
        <f t="shared" si="49"/>
        <v>0</v>
      </c>
      <c r="AH546" s="380">
        <f t="shared" si="50"/>
        <v>0</v>
      </c>
      <c r="AI546" s="359"/>
      <c r="AJ546" s="381">
        <f t="shared" si="51"/>
        <v>0</v>
      </c>
      <c r="AK546" s="365"/>
      <c r="AL546" s="372">
        <f t="shared" si="52"/>
        <v>0</v>
      </c>
      <c r="AM546" s="382"/>
      <c r="AN546" s="383"/>
      <c r="AO546" s="382"/>
      <c r="AP546" s="383"/>
      <c r="AQ546" s="382"/>
      <c r="AR546" s="383"/>
      <c r="AS546" s="382"/>
      <c r="AT546" s="384"/>
      <c r="AU546" s="385">
        <f t="shared" si="53"/>
        <v>0</v>
      </c>
    </row>
    <row r="547" spans="2:47" ht="22.5" customHeight="1">
      <c r="B547" s="359">
        <v>371</v>
      </c>
      <c r="C547" s="360" t="s">
        <v>393</v>
      </c>
      <c r="D547" s="361"/>
      <c r="E547" s="362"/>
      <c r="F547" s="363"/>
      <c r="G547" s="340" t="s">
        <v>119</v>
      </c>
      <c r="H547" s="341">
        <v>1</v>
      </c>
      <c r="I547" s="364" t="s">
        <v>133</v>
      </c>
      <c r="J547" s="364">
        <v>0</v>
      </c>
      <c r="K547" s="364">
        <v>0</v>
      </c>
      <c r="L547" s="364" t="s">
        <v>144</v>
      </c>
      <c r="M547" s="364">
        <v>0</v>
      </c>
      <c r="N547" s="364">
        <v>0</v>
      </c>
      <c r="O547" s="365">
        <v>275</v>
      </c>
      <c r="P547" s="365">
        <v>1</v>
      </c>
      <c r="Q547" s="366">
        <v>1</v>
      </c>
      <c r="R547" s="367"/>
      <c r="S547" s="367"/>
      <c r="T547" s="368">
        <v>1</v>
      </c>
      <c r="U547" s="369">
        <v>1</v>
      </c>
      <c r="V547" s="370">
        <v>49.5</v>
      </c>
      <c r="W547" s="371">
        <v>1515.06</v>
      </c>
      <c r="X547" s="372">
        <v>187747.19999999998</v>
      </c>
      <c r="Y547" s="373" t="s">
        <v>122</v>
      </c>
      <c r="Z547" s="374"/>
      <c r="AA547" s="375"/>
      <c r="AB547" s="364"/>
      <c r="AC547" s="135"/>
      <c r="AD547" s="376"/>
      <c r="AE547" s="377"/>
      <c r="AF547" s="378">
        <f t="shared" si="48"/>
        <v>49.5</v>
      </c>
      <c r="AG547" s="379">
        <f t="shared" si="49"/>
        <v>0</v>
      </c>
      <c r="AH547" s="380">
        <f t="shared" si="50"/>
        <v>0</v>
      </c>
      <c r="AI547" s="359"/>
      <c r="AJ547" s="381">
        <f t="shared" si="51"/>
        <v>0</v>
      </c>
      <c r="AK547" s="365"/>
      <c r="AL547" s="372">
        <f t="shared" si="52"/>
        <v>0</v>
      </c>
      <c r="AM547" s="382"/>
      <c r="AN547" s="383"/>
      <c r="AO547" s="382"/>
      <c r="AP547" s="383"/>
      <c r="AQ547" s="382"/>
      <c r="AR547" s="383"/>
      <c r="AS547" s="382"/>
      <c r="AT547" s="384"/>
      <c r="AU547" s="385">
        <f t="shared" si="53"/>
        <v>0</v>
      </c>
    </row>
    <row r="548" spans="2:47" ht="22.5" customHeight="1">
      <c r="B548" s="359">
        <v>371</v>
      </c>
      <c r="C548" s="360" t="s">
        <v>393</v>
      </c>
      <c r="D548" s="361"/>
      <c r="E548" s="362"/>
      <c r="F548" s="363"/>
      <c r="G548" s="340" t="s">
        <v>119</v>
      </c>
      <c r="H548" s="341">
        <v>1</v>
      </c>
      <c r="I548" s="364" t="s">
        <v>133</v>
      </c>
      <c r="J548" s="364">
        <v>0</v>
      </c>
      <c r="K548" s="364">
        <v>0</v>
      </c>
      <c r="L548" s="364" t="s">
        <v>144</v>
      </c>
      <c r="M548" s="364">
        <v>0</v>
      </c>
      <c r="N548" s="364">
        <v>0</v>
      </c>
      <c r="O548" s="365">
        <v>275</v>
      </c>
      <c r="P548" s="365">
        <v>1</v>
      </c>
      <c r="Q548" s="366">
        <v>1</v>
      </c>
      <c r="R548" s="367"/>
      <c r="S548" s="367"/>
      <c r="T548" s="368">
        <v>1</v>
      </c>
      <c r="U548" s="369">
        <v>1</v>
      </c>
      <c r="V548" s="370">
        <v>49.5</v>
      </c>
      <c r="W548" s="371">
        <v>1515.06</v>
      </c>
      <c r="X548" s="372">
        <v>187747.19999999998</v>
      </c>
      <c r="Y548" s="373" t="s">
        <v>122</v>
      </c>
      <c r="Z548" s="374"/>
      <c r="AA548" s="375"/>
      <c r="AB548" s="364"/>
      <c r="AC548" s="135"/>
      <c r="AD548" s="376"/>
      <c r="AE548" s="377"/>
      <c r="AF548" s="378">
        <f t="shared" si="48"/>
        <v>49.5</v>
      </c>
      <c r="AG548" s="379">
        <f t="shared" si="49"/>
        <v>0</v>
      </c>
      <c r="AH548" s="380">
        <f t="shared" si="50"/>
        <v>0</v>
      </c>
      <c r="AI548" s="359"/>
      <c r="AJ548" s="381">
        <f t="shared" si="51"/>
        <v>0</v>
      </c>
      <c r="AK548" s="365"/>
      <c r="AL548" s="372">
        <f t="shared" si="52"/>
        <v>0</v>
      </c>
      <c r="AM548" s="382"/>
      <c r="AN548" s="383"/>
      <c r="AO548" s="382"/>
      <c r="AP548" s="383"/>
      <c r="AQ548" s="382"/>
      <c r="AR548" s="383"/>
      <c r="AS548" s="382"/>
      <c r="AT548" s="384"/>
      <c r="AU548" s="385">
        <f t="shared" si="53"/>
        <v>0</v>
      </c>
    </row>
    <row r="549" spans="2:47" ht="22.5" customHeight="1">
      <c r="B549" s="359">
        <v>371</v>
      </c>
      <c r="C549" s="360" t="s">
        <v>393</v>
      </c>
      <c r="D549" s="361"/>
      <c r="E549" s="362"/>
      <c r="F549" s="363"/>
      <c r="G549" s="340" t="s">
        <v>119</v>
      </c>
      <c r="H549" s="341">
        <v>1</v>
      </c>
      <c r="I549" s="364" t="s">
        <v>133</v>
      </c>
      <c r="J549" s="364">
        <v>0</v>
      </c>
      <c r="K549" s="364">
        <v>0</v>
      </c>
      <c r="L549" s="364" t="s">
        <v>144</v>
      </c>
      <c r="M549" s="364">
        <v>0</v>
      </c>
      <c r="N549" s="364">
        <v>0</v>
      </c>
      <c r="O549" s="365">
        <v>275</v>
      </c>
      <c r="P549" s="365">
        <v>1</v>
      </c>
      <c r="Q549" s="366">
        <v>1</v>
      </c>
      <c r="R549" s="367"/>
      <c r="S549" s="367"/>
      <c r="T549" s="368">
        <v>1</v>
      </c>
      <c r="U549" s="369">
        <v>1</v>
      </c>
      <c r="V549" s="370">
        <v>49.5</v>
      </c>
      <c r="W549" s="371">
        <v>1515.06</v>
      </c>
      <c r="X549" s="372">
        <v>187747.19999999998</v>
      </c>
      <c r="Y549" s="373" t="s">
        <v>122</v>
      </c>
      <c r="Z549" s="374"/>
      <c r="AA549" s="375"/>
      <c r="AB549" s="364"/>
      <c r="AC549" s="135"/>
      <c r="AD549" s="376"/>
      <c r="AE549" s="377"/>
      <c r="AF549" s="378">
        <f t="shared" si="48"/>
        <v>49.5</v>
      </c>
      <c r="AG549" s="379">
        <f t="shared" si="49"/>
        <v>0</v>
      </c>
      <c r="AH549" s="380">
        <f t="shared" si="50"/>
        <v>0</v>
      </c>
      <c r="AI549" s="359"/>
      <c r="AJ549" s="381">
        <f t="shared" si="51"/>
        <v>0</v>
      </c>
      <c r="AK549" s="365"/>
      <c r="AL549" s="372">
        <f t="shared" si="52"/>
        <v>0</v>
      </c>
      <c r="AM549" s="382"/>
      <c r="AN549" s="383"/>
      <c r="AO549" s="382"/>
      <c r="AP549" s="383"/>
      <c r="AQ549" s="382"/>
      <c r="AR549" s="383"/>
      <c r="AS549" s="382"/>
      <c r="AT549" s="384"/>
      <c r="AU549" s="385">
        <f t="shared" si="53"/>
        <v>0</v>
      </c>
    </row>
    <row r="550" spans="2:47" ht="22.5" customHeight="1">
      <c r="B550" s="359">
        <v>371</v>
      </c>
      <c r="C550" s="360" t="s">
        <v>393</v>
      </c>
      <c r="D550" s="361"/>
      <c r="E550" s="362"/>
      <c r="F550" s="363"/>
      <c r="G550" s="340" t="s">
        <v>119</v>
      </c>
      <c r="H550" s="341">
        <v>1</v>
      </c>
      <c r="I550" s="364" t="s">
        <v>133</v>
      </c>
      <c r="J550" s="364">
        <v>0</v>
      </c>
      <c r="K550" s="364">
        <v>0</v>
      </c>
      <c r="L550" s="364" t="s">
        <v>144</v>
      </c>
      <c r="M550" s="364">
        <v>0</v>
      </c>
      <c r="N550" s="364">
        <v>0</v>
      </c>
      <c r="O550" s="365">
        <v>275</v>
      </c>
      <c r="P550" s="365">
        <v>1</v>
      </c>
      <c r="Q550" s="366">
        <v>1</v>
      </c>
      <c r="R550" s="367"/>
      <c r="S550" s="367"/>
      <c r="T550" s="368">
        <v>1</v>
      </c>
      <c r="U550" s="369">
        <v>1</v>
      </c>
      <c r="V550" s="370">
        <v>49.5</v>
      </c>
      <c r="W550" s="371">
        <v>1515.06</v>
      </c>
      <c r="X550" s="372">
        <v>187747.19999999998</v>
      </c>
      <c r="Y550" s="373" t="s">
        <v>122</v>
      </c>
      <c r="Z550" s="374"/>
      <c r="AA550" s="375"/>
      <c r="AB550" s="364"/>
      <c r="AC550" s="135"/>
      <c r="AD550" s="376"/>
      <c r="AE550" s="377"/>
      <c r="AF550" s="378">
        <f t="shared" si="48"/>
        <v>49.5</v>
      </c>
      <c r="AG550" s="379">
        <f t="shared" si="49"/>
        <v>0</v>
      </c>
      <c r="AH550" s="380">
        <f t="shared" si="50"/>
        <v>0</v>
      </c>
      <c r="AI550" s="359"/>
      <c r="AJ550" s="381">
        <f t="shared" si="51"/>
        <v>0</v>
      </c>
      <c r="AK550" s="365"/>
      <c r="AL550" s="372">
        <f t="shared" si="52"/>
        <v>0</v>
      </c>
      <c r="AM550" s="382"/>
      <c r="AN550" s="383"/>
      <c r="AO550" s="382"/>
      <c r="AP550" s="383"/>
      <c r="AQ550" s="382"/>
      <c r="AR550" s="383"/>
      <c r="AS550" s="382"/>
      <c r="AT550" s="384"/>
      <c r="AU550" s="385">
        <f t="shared" si="53"/>
        <v>0</v>
      </c>
    </row>
    <row r="551" spans="2:47" ht="22.5" customHeight="1">
      <c r="B551" s="359">
        <v>371</v>
      </c>
      <c r="C551" s="360" t="s">
        <v>393</v>
      </c>
      <c r="D551" s="361"/>
      <c r="E551" s="362"/>
      <c r="F551" s="363"/>
      <c r="G551" s="340" t="s">
        <v>119</v>
      </c>
      <c r="H551" s="341">
        <v>1</v>
      </c>
      <c r="I551" s="364" t="s">
        <v>133</v>
      </c>
      <c r="J551" s="364">
        <v>0</v>
      </c>
      <c r="K551" s="364">
        <v>0</v>
      </c>
      <c r="L551" s="364" t="s">
        <v>144</v>
      </c>
      <c r="M551" s="364">
        <v>0</v>
      </c>
      <c r="N551" s="364">
        <v>0</v>
      </c>
      <c r="O551" s="365">
        <v>275</v>
      </c>
      <c r="P551" s="365">
        <v>1</v>
      </c>
      <c r="Q551" s="366">
        <v>1</v>
      </c>
      <c r="R551" s="367"/>
      <c r="S551" s="367"/>
      <c r="T551" s="368">
        <v>1</v>
      </c>
      <c r="U551" s="369">
        <v>1</v>
      </c>
      <c r="V551" s="370">
        <v>49.5</v>
      </c>
      <c r="W551" s="371">
        <v>1515.06</v>
      </c>
      <c r="X551" s="372">
        <v>187747.19999999998</v>
      </c>
      <c r="Y551" s="373" t="s">
        <v>122</v>
      </c>
      <c r="Z551" s="374"/>
      <c r="AA551" s="375"/>
      <c r="AB551" s="364"/>
      <c r="AC551" s="135"/>
      <c r="AD551" s="376"/>
      <c r="AE551" s="377"/>
      <c r="AF551" s="378">
        <f t="shared" si="48"/>
        <v>49.5</v>
      </c>
      <c r="AG551" s="379">
        <f t="shared" si="49"/>
        <v>0</v>
      </c>
      <c r="AH551" s="380">
        <f t="shared" si="50"/>
        <v>0</v>
      </c>
      <c r="AI551" s="359"/>
      <c r="AJ551" s="381">
        <f t="shared" si="51"/>
        <v>0</v>
      </c>
      <c r="AK551" s="365"/>
      <c r="AL551" s="372">
        <f t="shared" si="52"/>
        <v>0</v>
      </c>
      <c r="AM551" s="382"/>
      <c r="AN551" s="383"/>
      <c r="AO551" s="382"/>
      <c r="AP551" s="383"/>
      <c r="AQ551" s="382"/>
      <c r="AR551" s="383"/>
      <c r="AS551" s="382"/>
      <c r="AT551" s="384"/>
      <c r="AU551" s="385">
        <f t="shared" si="53"/>
        <v>0</v>
      </c>
    </row>
    <row r="552" spans="2:47" ht="22.5" customHeight="1">
      <c r="B552" s="359">
        <v>371</v>
      </c>
      <c r="C552" s="360" t="s">
        <v>393</v>
      </c>
      <c r="D552" s="361"/>
      <c r="E552" s="362"/>
      <c r="F552" s="363"/>
      <c r="G552" s="340" t="s">
        <v>119</v>
      </c>
      <c r="H552" s="341">
        <v>1</v>
      </c>
      <c r="I552" s="364" t="s">
        <v>133</v>
      </c>
      <c r="J552" s="364">
        <v>0</v>
      </c>
      <c r="K552" s="364">
        <v>0</v>
      </c>
      <c r="L552" s="364" t="s">
        <v>144</v>
      </c>
      <c r="M552" s="364">
        <v>0</v>
      </c>
      <c r="N552" s="364">
        <v>0</v>
      </c>
      <c r="O552" s="365">
        <v>275</v>
      </c>
      <c r="P552" s="365">
        <v>1</v>
      </c>
      <c r="Q552" s="366">
        <v>1</v>
      </c>
      <c r="R552" s="367"/>
      <c r="S552" s="367"/>
      <c r="T552" s="368">
        <v>1</v>
      </c>
      <c r="U552" s="369">
        <v>1</v>
      </c>
      <c r="V552" s="370">
        <v>49.5</v>
      </c>
      <c r="W552" s="371">
        <v>1515.06</v>
      </c>
      <c r="X552" s="372">
        <v>187747.19999999998</v>
      </c>
      <c r="Y552" s="387" t="s">
        <v>122</v>
      </c>
      <c r="Z552" s="374"/>
      <c r="AA552" s="375"/>
      <c r="AB552" s="364"/>
      <c r="AC552" s="135"/>
      <c r="AD552" s="376"/>
      <c r="AE552" s="377"/>
      <c r="AF552" s="378">
        <f t="shared" si="48"/>
        <v>49.5</v>
      </c>
      <c r="AG552" s="379">
        <f t="shared" si="49"/>
        <v>0</v>
      </c>
      <c r="AH552" s="380">
        <f t="shared" si="50"/>
        <v>0</v>
      </c>
      <c r="AI552" s="359"/>
      <c r="AJ552" s="381">
        <f t="shared" si="51"/>
        <v>0</v>
      </c>
      <c r="AK552" s="365"/>
      <c r="AL552" s="372">
        <f t="shared" si="52"/>
        <v>0</v>
      </c>
      <c r="AM552" s="382"/>
      <c r="AN552" s="383"/>
      <c r="AO552" s="382"/>
      <c r="AP552" s="383"/>
      <c r="AQ552" s="382"/>
      <c r="AR552" s="383"/>
      <c r="AS552" s="382"/>
      <c r="AT552" s="384"/>
      <c r="AU552" s="385">
        <f t="shared" si="53"/>
        <v>0</v>
      </c>
    </row>
    <row r="553" spans="2:47" ht="22.5" customHeight="1">
      <c r="B553" s="359">
        <v>371</v>
      </c>
      <c r="C553" s="360" t="s">
        <v>393</v>
      </c>
      <c r="D553" s="361"/>
      <c r="E553" s="362"/>
      <c r="F553" s="363"/>
      <c r="G553" s="340" t="s">
        <v>119</v>
      </c>
      <c r="H553" s="341">
        <v>1</v>
      </c>
      <c r="I553" s="364" t="s">
        <v>133</v>
      </c>
      <c r="J553" s="364">
        <v>0</v>
      </c>
      <c r="K553" s="364">
        <v>0</v>
      </c>
      <c r="L553" s="364" t="s">
        <v>144</v>
      </c>
      <c r="M553" s="364">
        <v>0</v>
      </c>
      <c r="N553" s="364">
        <v>0</v>
      </c>
      <c r="O553" s="365">
        <v>275</v>
      </c>
      <c r="P553" s="365">
        <v>1</v>
      </c>
      <c r="Q553" s="366">
        <v>1</v>
      </c>
      <c r="R553" s="367"/>
      <c r="S553" s="367"/>
      <c r="T553" s="368">
        <v>1</v>
      </c>
      <c r="U553" s="369">
        <v>1</v>
      </c>
      <c r="V553" s="370">
        <v>49.5</v>
      </c>
      <c r="W553" s="371">
        <v>1515.06</v>
      </c>
      <c r="X553" s="372">
        <v>187747.19999999998</v>
      </c>
      <c r="Y553" s="373" t="s">
        <v>122</v>
      </c>
      <c r="Z553" s="374"/>
      <c r="AA553" s="375"/>
      <c r="AB553" s="364"/>
      <c r="AC553" s="135"/>
      <c r="AD553" s="376"/>
      <c r="AE553" s="377"/>
      <c r="AF553" s="378">
        <f t="shared" si="48"/>
        <v>49.5</v>
      </c>
      <c r="AG553" s="379">
        <f t="shared" si="49"/>
        <v>0</v>
      </c>
      <c r="AH553" s="380">
        <f t="shared" si="50"/>
        <v>0</v>
      </c>
      <c r="AI553" s="359"/>
      <c r="AJ553" s="381">
        <f t="shared" si="51"/>
        <v>0</v>
      </c>
      <c r="AK553" s="365"/>
      <c r="AL553" s="372">
        <f t="shared" si="52"/>
        <v>0</v>
      </c>
      <c r="AM553" s="382"/>
      <c r="AN553" s="383"/>
      <c r="AO553" s="382"/>
      <c r="AP553" s="383"/>
      <c r="AQ553" s="382"/>
      <c r="AR553" s="383"/>
      <c r="AS553" s="382"/>
      <c r="AT553" s="384"/>
      <c r="AU553" s="385">
        <f t="shared" si="53"/>
        <v>0</v>
      </c>
    </row>
    <row r="554" spans="2:47" ht="22.5" customHeight="1">
      <c r="B554" s="359">
        <v>371</v>
      </c>
      <c r="C554" s="360" t="s">
        <v>393</v>
      </c>
      <c r="D554" s="361"/>
      <c r="E554" s="362"/>
      <c r="F554" s="363"/>
      <c r="G554" s="340" t="s">
        <v>119</v>
      </c>
      <c r="H554" s="341">
        <v>1</v>
      </c>
      <c r="I554" s="364" t="s">
        <v>133</v>
      </c>
      <c r="J554" s="364">
        <v>0</v>
      </c>
      <c r="K554" s="364">
        <v>0</v>
      </c>
      <c r="L554" s="364" t="s">
        <v>144</v>
      </c>
      <c r="M554" s="364">
        <v>0</v>
      </c>
      <c r="N554" s="364">
        <v>0</v>
      </c>
      <c r="O554" s="365">
        <v>275</v>
      </c>
      <c r="P554" s="365">
        <v>1</v>
      </c>
      <c r="Q554" s="366">
        <v>1</v>
      </c>
      <c r="R554" s="367"/>
      <c r="S554" s="367"/>
      <c r="T554" s="368">
        <v>1</v>
      </c>
      <c r="U554" s="369">
        <v>1</v>
      </c>
      <c r="V554" s="370">
        <v>49.5</v>
      </c>
      <c r="W554" s="371">
        <v>1515.06</v>
      </c>
      <c r="X554" s="372">
        <v>187747.19999999998</v>
      </c>
      <c r="Y554" s="373" t="s">
        <v>122</v>
      </c>
      <c r="Z554" s="374"/>
      <c r="AA554" s="375"/>
      <c r="AB554" s="364"/>
      <c r="AC554" s="135"/>
      <c r="AD554" s="376"/>
      <c r="AE554" s="377"/>
      <c r="AF554" s="378">
        <f t="shared" si="48"/>
        <v>49.5</v>
      </c>
      <c r="AG554" s="379">
        <f t="shared" si="49"/>
        <v>0</v>
      </c>
      <c r="AH554" s="380">
        <f t="shared" si="50"/>
        <v>0</v>
      </c>
      <c r="AI554" s="359"/>
      <c r="AJ554" s="381">
        <f t="shared" si="51"/>
        <v>0</v>
      </c>
      <c r="AK554" s="365"/>
      <c r="AL554" s="372">
        <f t="shared" si="52"/>
        <v>0</v>
      </c>
      <c r="AM554" s="382"/>
      <c r="AN554" s="383"/>
      <c r="AO554" s="382"/>
      <c r="AP554" s="383"/>
      <c r="AQ554" s="382"/>
      <c r="AR554" s="383"/>
      <c r="AS554" s="382"/>
      <c r="AT554" s="384"/>
      <c r="AU554" s="385">
        <f t="shared" si="53"/>
        <v>0</v>
      </c>
    </row>
    <row r="555" spans="2:47" ht="22.5" customHeight="1">
      <c r="B555" s="359">
        <v>371</v>
      </c>
      <c r="C555" s="360" t="s">
        <v>393</v>
      </c>
      <c r="D555" s="361"/>
      <c r="E555" s="362"/>
      <c r="F555" s="363"/>
      <c r="G555" s="340" t="s">
        <v>119</v>
      </c>
      <c r="H555" s="341">
        <v>1</v>
      </c>
      <c r="I555" s="364" t="s">
        <v>133</v>
      </c>
      <c r="J555" s="364">
        <v>0</v>
      </c>
      <c r="K555" s="364">
        <v>0</v>
      </c>
      <c r="L555" s="364" t="s">
        <v>144</v>
      </c>
      <c r="M555" s="364">
        <v>0</v>
      </c>
      <c r="N555" s="364">
        <v>0</v>
      </c>
      <c r="O555" s="365">
        <v>275</v>
      </c>
      <c r="P555" s="365">
        <v>1</v>
      </c>
      <c r="Q555" s="366">
        <v>1</v>
      </c>
      <c r="R555" s="367"/>
      <c r="S555" s="367"/>
      <c r="T555" s="368">
        <v>1</v>
      </c>
      <c r="U555" s="369">
        <v>1</v>
      </c>
      <c r="V555" s="370">
        <v>49.5</v>
      </c>
      <c r="W555" s="371">
        <v>1515.06</v>
      </c>
      <c r="X555" s="372">
        <v>187747.19999999998</v>
      </c>
      <c r="Y555" s="373" t="s">
        <v>122</v>
      </c>
      <c r="Z555" s="374"/>
      <c r="AA555" s="375"/>
      <c r="AB555" s="364"/>
      <c r="AC555" s="135"/>
      <c r="AD555" s="376"/>
      <c r="AE555" s="377"/>
      <c r="AF555" s="378">
        <f t="shared" si="48"/>
        <v>49.5</v>
      </c>
      <c r="AG555" s="379">
        <f t="shared" si="49"/>
        <v>0</v>
      </c>
      <c r="AH555" s="380">
        <f t="shared" si="50"/>
        <v>0</v>
      </c>
      <c r="AI555" s="359"/>
      <c r="AJ555" s="381">
        <f t="shared" si="51"/>
        <v>0</v>
      </c>
      <c r="AK555" s="365"/>
      <c r="AL555" s="372">
        <f t="shared" si="52"/>
        <v>0</v>
      </c>
      <c r="AM555" s="382"/>
      <c r="AN555" s="383"/>
      <c r="AO555" s="382"/>
      <c r="AP555" s="383"/>
      <c r="AQ555" s="382"/>
      <c r="AR555" s="383"/>
      <c r="AS555" s="382"/>
      <c r="AT555" s="384"/>
      <c r="AU555" s="385">
        <f t="shared" si="53"/>
        <v>0</v>
      </c>
    </row>
    <row r="556" spans="2:47" ht="22.5" customHeight="1">
      <c r="B556" s="359">
        <v>371</v>
      </c>
      <c r="C556" s="360" t="s">
        <v>393</v>
      </c>
      <c r="D556" s="361"/>
      <c r="E556" s="362"/>
      <c r="F556" s="363"/>
      <c r="G556" s="340" t="s">
        <v>119</v>
      </c>
      <c r="H556" s="341">
        <v>1</v>
      </c>
      <c r="I556" s="364" t="s">
        <v>133</v>
      </c>
      <c r="J556" s="364">
        <v>0</v>
      </c>
      <c r="K556" s="364">
        <v>0</v>
      </c>
      <c r="L556" s="364" t="s">
        <v>144</v>
      </c>
      <c r="M556" s="364">
        <v>0</v>
      </c>
      <c r="N556" s="364">
        <v>0</v>
      </c>
      <c r="O556" s="365">
        <v>275</v>
      </c>
      <c r="P556" s="365">
        <v>1</v>
      </c>
      <c r="Q556" s="366">
        <v>1</v>
      </c>
      <c r="R556" s="367"/>
      <c r="S556" s="367"/>
      <c r="T556" s="368">
        <v>1</v>
      </c>
      <c r="U556" s="369">
        <v>1</v>
      </c>
      <c r="V556" s="370">
        <v>49.5</v>
      </c>
      <c r="W556" s="371">
        <v>1515.06</v>
      </c>
      <c r="X556" s="372">
        <v>187747.19999999998</v>
      </c>
      <c r="Y556" s="373" t="s">
        <v>122</v>
      </c>
      <c r="Z556" s="374"/>
      <c r="AA556" s="375"/>
      <c r="AB556" s="364"/>
      <c r="AC556" s="135"/>
      <c r="AD556" s="376"/>
      <c r="AE556" s="377"/>
      <c r="AF556" s="378">
        <f t="shared" si="48"/>
        <v>49.5</v>
      </c>
      <c r="AG556" s="379">
        <f t="shared" si="49"/>
        <v>0</v>
      </c>
      <c r="AH556" s="380">
        <f t="shared" si="50"/>
        <v>0</v>
      </c>
      <c r="AI556" s="359"/>
      <c r="AJ556" s="381">
        <f t="shared" si="51"/>
        <v>0</v>
      </c>
      <c r="AK556" s="365"/>
      <c r="AL556" s="372">
        <f t="shared" si="52"/>
        <v>0</v>
      </c>
      <c r="AM556" s="382"/>
      <c r="AN556" s="383"/>
      <c r="AO556" s="382"/>
      <c r="AP556" s="383"/>
      <c r="AQ556" s="382"/>
      <c r="AR556" s="383"/>
      <c r="AS556" s="382"/>
      <c r="AT556" s="384"/>
      <c r="AU556" s="385">
        <f t="shared" si="53"/>
        <v>0</v>
      </c>
    </row>
    <row r="557" spans="2:47" ht="22.5" customHeight="1">
      <c r="B557" s="359">
        <v>371</v>
      </c>
      <c r="C557" s="360" t="s">
        <v>393</v>
      </c>
      <c r="D557" s="361"/>
      <c r="E557" s="362"/>
      <c r="F557" s="363"/>
      <c r="G557" s="340" t="s">
        <v>119</v>
      </c>
      <c r="H557" s="341">
        <v>1</v>
      </c>
      <c r="I557" s="364" t="s">
        <v>133</v>
      </c>
      <c r="J557" s="364">
        <v>0</v>
      </c>
      <c r="K557" s="364">
        <v>0</v>
      </c>
      <c r="L557" s="364" t="s">
        <v>144</v>
      </c>
      <c r="M557" s="364">
        <v>0</v>
      </c>
      <c r="N557" s="364">
        <v>0</v>
      </c>
      <c r="O557" s="365">
        <v>275</v>
      </c>
      <c r="P557" s="365">
        <v>1</v>
      </c>
      <c r="Q557" s="366">
        <v>1</v>
      </c>
      <c r="R557" s="367"/>
      <c r="S557" s="367"/>
      <c r="T557" s="368">
        <v>1</v>
      </c>
      <c r="U557" s="369">
        <v>1</v>
      </c>
      <c r="V557" s="370">
        <v>49.5</v>
      </c>
      <c r="W557" s="371">
        <v>1515.06</v>
      </c>
      <c r="X557" s="372">
        <v>187747.19999999998</v>
      </c>
      <c r="Y557" s="373" t="s">
        <v>122</v>
      </c>
      <c r="Z557" s="374"/>
      <c r="AA557" s="375"/>
      <c r="AB557" s="364"/>
      <c r="AC557" s="135"/>
      <c r="AD557" s="376"/>
      <c r="AE557" s="377"/>
      <c r="AF557" s="378">
        <f t="shared" si="48"/>
        <v>49.5</v>
      </c>
      <c r="AG557" s="379">
        <f t="shared" si="49"/>
        <v>0</v>
      </c>
      <c r="AH557" s="380">
        <f t="shared" si="50"/>
        <v>0</v>
      </c>
      <c r="AI557" s="359"/>
      <c r="AJ557" s="381">
        <f t="shared" si="51"/>
        <v>0</v>
      </c>
      <c r="AK557" s="365"/>
      <c r="AL557" s="372">
        <f t="shared" si="52"/>
        <v>0</v>
      </c>
      <c r="AM557" s="382"/>
      <c r="AN557" s="383"/>
      <c r="AO557" s="382"/>
      <c r="AP557" s="383"/>
      <c r="AQ557" s="382"/>
      <c r="AR557" s="383"/>
      <c r="AS557" s="382"/>
      <c r="AT557" s="384"/>
      <c r="AU557" s="385">
        <f t="shared" si="53"/>
        <v>0</v>
      </c>
    </row>
    <row r="558" spans="2:47" ht="22.5" customHeight="1">
      <c r="B558" s="359">
        <v>371</v>
      </c>
      <c r="C558" s="360" t="s">
        <v>393</v>
      </c>
      <c r="D558" s="361"/>
      <c r="E558" s="362"/>
      <c r="F558" s="363"/>
      <c r="G558" s="340" t="s">
        <v>119</v>
      </c>
      <c r="H558" s="341">
        <v>1</v>
      </c>
      <c r="I558" s="364" t="s">
        <v>133</v>
      </c>
      <c r="J558" s="364">
        <v>0</v>
      </c>
      <c r="K558" s="364">
        <v>0</v>
      </c>
      <c r="L558" s="364" t="s">
        <v>144</v>
      </c>
      <c r="M558" s="364">
        <v>0</v>
      </c>
      <c r="N558" s="364">
        <v>0</v>
      </c>
      <c r="O558" s="365">
        <v>275</v>
      </c>
      <c r="P558" s="365">
        <v>1</v>
      </c>
      <c r="Q558" s="366">
        <v>1</v>
      </c>
      <c r="R558" s="367"/>
      <c r="S558" s="367"/>
      <c r="T558" s="368">
        <v>1</v>
      </c>
      <c r="U558" s="369">
        <v>1</v>
      </c>
      <c r="V558" s="370">
        <v>49.5</v>
      </c>
      <c r="W558" s="371">
        <v>1515.06</v>
      </c>
      <c r="X558" s="372">
        <v>187747.19999999998</v>
      </c>
      <c r="Y558" s="373" t="s">
        <v>122</v>
      </c>
      <c r="Z558" s="374"/>
      <c r="AA558" s="375"/>
      <c r="AB558" s="364"/>
      <c r="AC558" s="135"/>
      <c r="AD558" s="376"/>
      <c r="AE558" s="377"/>
      <c r="AF558" s="378">
        <f t="shared" si="48"/>
        <v>49.5</v>
      </c>
      <c r="AG558" s="379">
        <f t="shared" si="49"/>
        <v>0</v>
      </c>
      <c r="AH558" s="380">
        <f t="shared" si="50"/>
        <v>0</v>
      </c>
      <c r="AI558" s="359"/>
      <c r="AJ558" s="381">
        <f t="shared" si="51"/>
        <v>0</v>
      </c>
      <c r="AK558" s="365"/>
      <c r="AL558" s="372">
        <f t="shared" si="52"/>
        <v>0</v>
      </c>
      <c r="AM558" s="382"/>
      <c r="AN558" s="383"/>
      <c r="AO558" s="382"/>
      <c r="AP558" s="383"/>
      <c r="AQ558" s="382"/>
      <c r="AR558" s="383"/>
      <c r="AS558" s="382"/>
      <c r="AT558" s="384"/>
      <c r="AU558" s="385">
        <f t="shared" si="53"/>
        <v>0</v>
      </c>
    </row>
    <row r="559" spans="2:47" ht="22.5" customHeight="1">
      <c r="B559" s="359">
        <v>371</v>
      </c>
      <c r="C559" s="360" t="s">
        <v>393</v>
      </c>
      <c r="D559" s="361"/>
      <c r="E559" s="362"/>
      <c r="F559" s="363"/>
      <c r="G559" s="340" t="s">
        <v>119</v>
      </c>
      <c r="H559" s="341">
        <v>1</v>
      </c>
      <c r="I559" s="364" t="s">
        <v>133</v>
      </c>
      <c r="J559" s="364">
        <v>0</v>
      </c>
      <c r="K559" s="364">
        <v>0</v>
      </c>
      <c r="L559" s="364" t="s">
        <v>144</v>
      </c>
      <c r="M559" s="364">
        <v>0</v>
      </c>
      <c r="N559" s="364">
        <v>0</v>
      </c>
      <c r="O559" s="365">
        <v>275</v>
      </c>
      <c r="P559" s="365">
        <v>1</v>
      </c>
      <c r="Q559" s="366">
        <v>1</v>
      </c>
      <c r="R559" s="367"/>
      <c r="S559" s="367"/>
      <c r="T559" s="368">
        <v>1</v>
      </c>
      <c r="U559" s="369">
        <v>1</v>
      </c>
      <c r="V559" s="370">
        <v>49.5</v>
      </c>
      <c r="W559" s="371">
        <v>1515.06</v>
      </c>
      <c r="X559" s="372">
        <v>187747.19999999998</v>
      </c>
      <c r="Y559" s="373" t="s">
        <v>122</v>
      </c>
      <c r="Z559" s="374"/>
      <c r="AA559" s="375"/>
      <c r="AB559" s="364"/>
      <c r="AC559" s="135"/>
      <c r="AD559" s="376"/>
      <c r="AE559" s="377"/>
      <c r="AF559" s="378">
        <f t="shared" si="48"/>
        <v>49.5</v>
      </c>
      <c r="AG559" s="379">
        <f t="shared" si="49"/>
        <v>0</v>
      </c>
      <c r="AH559" s="380">
        <f t="shared" si="50"/>
        <v>0</v>
      </c>
      <c r="AI559" s="359"/>
      <c r="AJ559" s="381">
        <f t="shared" si="51"/>
        <v>0</v>
      </c>
      <c r="AK559" s="365"/>
      <c r="AL559" s="372">
        <f t="shared" si="52"/>
        <v>0</v>
      </c>
      <c r="AM559" s="382"/>
      <c r="AN559" s="383"/>
      <c r="AO559" s="382"/>
      <c r="AP559" s="383"/>
      <c r="AQ559" s="382"/>
      <c r="AR559" s="383"/>
      <c r="AS559" s="382"/>
      <c r="AT559" s="384"/>
      <c r="AU559" s="385">
        <f t="shared" si="53"/>
        <v>0</v>
      </c>
    </row>
    <row r="560" spans="2:47" ht="22.5" customHeight="1">
      <c r="B560" s="359">
        <v>371</v>
      </c>
      <c r="C560" s="360" t="s">
        <v>393</v>
      </c>
      <c r="D560" s="361"/>
      <c r="E560" s="362"/>
      <c r="F560" s="363"/>
      <c r="G560" s="340" t="s">
        <v>119</v>
      </c>
      <c r="H560" s="341">
        <v>1</v>
      </c>
      <c r="I560" s="364" t="s">
        <v>133</v>
      </c>
      <c r="J560" s="364">
        <v>0</v>
      </c>
      <c r="K560" s="364">
        <v>0</v>
      </c>
      <c r="L560" s="364" t="s">
        <v>144</v>
      </c>
      <c r="M560" s="364">
        <v>0</v>
      </c>
      <c r="N560" s="364">
        <v>0</v>
      </c>
      <c r="O560" s="365">
        <v>275</v>
      </c>
      <c r="P560" s="365">
        <v>1</v>
      </c>
      <c r="Q560" s="366">
        <v>1</v>
      </c>
      <c r="R560" s="367"/>
      <c r="S560" s="367"/>
      <c r="T560" s="368">
        <v>1</v>
      </c>
      <c r="U560" s="369">
        <v>1</v>
      </c>
      <c r="V560" s="370">
        <v>49.5</v>
      </c>
      <c r="W560" s="371">
        <v>1515.06</v>
      </c>
      <c r="X560" s="372">
        <v>187747.19999999998</v>
      </c>
      <c r="Y560" s="373" t="s">
        <v>122</v>
      </c>
      <c r="Z560" s="374"/>
      <c r="AA560" s="375"/>
      <c r="AB560" s="364"/>
      <c r="AC560" s="135"/>
      <c r="AD560" s="376"/>
      <c r="AE560" s="377"/>
      <c r="AF560" s="378">
        <f t="shared" si="48"/>
        <v>49.5</v>
      </c>
      <c r="AG560" s="379">
        <f t="shared" si="49"/>
        <v>0</v>
      </c>
      <c r="AH560" s="380">
        <f t="shared" si="50"/>
        <v>0</v>
      </c>
      <c r="AI560" s="359"/>
      <c r="AJ560" s="381">
        <f t="shared" si="51"/>
        <v>0</v>
      </c>
      <c r="AK560" s="365"/>
      <c r="AL560" s="372">
        <f t="shared" si="52"/>
        <v>0</v>
      </c>
      <c r="AM560" s="382"/>
      <c r="AN560" s="383"/>
      <c r="AO560" s="382"/>
      <c r="AP560" s="383"/>
      <c r="AQ560" s="382"/>
      <c r="AR560" s="383"/>
      <c r="AS560" s="382"/>
      <c r="AT560" s="384"/>
      <c r="AU560" s="385">
        <f t="shared" si="53"/>
        <v>0</v>
      </c>
    </row>
    <row r="561" spans="2:47" ht="22.5" customHeight="1">
      <c r="B561" s="359">
        <v>371</v>
      </c>
      <c r="C561" s="360" t="s">
        <v>393</v>
      </c>
      <c r="D561" s="361"/>
      <c r="E561" s="362"/>
      <c r="F561" s="363"/>
      <c r="G561" s="340" t="s">
        <v>119</v>
      </c>
      <c r="H561" s="341">
        <v>1</v>
      </c>
      <c r="I561" s="364" t="s">
        <v>133</v>
      </c>
      <c r="J561" s="364">
        <v>0</v>
      </c>
      <c r="K561" s="364">
        <v>0</v>
      </c>
      <c r="L561" s="364" t="s">
        <v>144</v>
      </c>
      <c r="M561" s="364">
        <v>0</v>
      </c>
      <c r="N561" s="364">
        <v>0</v>
      </c>
      <c r="O561" s="365">
        <v>275</v>
      </c>
      <c r="P561" s="365">
        <v>1</v>
      </c>
      <c r="Q561" s="366">
        <v>1</v>
      </c>
      <c r="R561" s="367"/>
      <c r="S561" s="367"/>
      <c r="T561" s="368">
        <v>1</v>
      </c>
      <c r="U561" s="369">
        <v>1</v>
      </c>
      <c r="V561" s="370">
        <v>49.5</v>
      </c>
      <c r="W561" s="371">
        <v>1515.06</v>
      </c>
      <c r="X561" s="372">
        <v>187747.19999999998</v>
      </c>
      <c r="Y561" s="373" t="s">
        <v>122</v>
      </c>
      <c r="Z561" s="374"/>
      <c r="AA561" s="375"/>
      <c r="AB561" s="364"/>
      <c r="AC561" s="135"/>
      <c r="AD561" s="376"/>
      <c r="AE561" s="377"/>
      <c r="AF561" s="378">
        <f t="shared" si="48"/>
        <v>49.5</v>
      </c>
      <c r="AG561" s="379">
        <f t="shared" si="49"/>
        <v>0</v>
      </c>
      <c r="AH561" s="380">
        <f t="shared" si="50"/>
        <v>0</v>
      </c>
      <c r="AI561" s="359"/>
      <c r="AJ561" s="381">
        <f t="shared" si="51"/>
        <v>0</v>
      </c>
      <c r="AK561" s="365"/>
      <c r="AL561" s="372">
        <f t="shared" si="52"/>
        <v>0</v>
      </c>
      <c r="AM561" s="382"/>
      <c r="AN561" s="383"/>
      <c r="AO561" s="382"/>
      <c r="AP561" s="383"/>
      <c r="AQ561" s="382"/>
      <c r="AR561" s="383"/>
      <c r="AS561" s="382"/>
      <c r="AT561" s="384"/>
      <c r="AU561" s="385">
        <f t="shared" si="53"/>
        <v>0</v>
      </c>
    </row>
    <row r="562" spans="2:47" ht="22.5" customHeight="1">
      <c r="B562" s="359">
        <v>387</v>
      </c>
      <c r="C562" s="360" t="s">
        <v>394</v>
      </c>
      <c r="D562" s="361"/>
      <c r="E562" s="362"/>
      <c r="F562" s="363"/>
      <c r="G562" s="340" t="s">
        <v>119</v>
      </c>
      <c r="H562" s="341">
        <v>1</v>
      </c>
      <c r="I562" s="364" t="s">
        <v>167</v>
      </c>
      <c r="J562" s="364">
        <v>0</v>
      </c>
      <c r="K562" s="364">
        <v>0</v>
      </c>
      <c r="L562" s="364" t="s">
        <v>168</v>
      </c>
      <c r="M562" s="364">
        <v>0</v>
      </c>
      <c r="N562" s="364">
        <v>0</v>
      </c>
      <c r="O562" s="365">
        <v>95</v>
      </c>
      <c r="P562" s="365">
        <v>1</v>
      </c>
      <c r="Q562" s="366">
        <v>1</v>
      </c>
      <c r="R562" s="367"/>
      <c r="S562" s="367"/>
      <c r="T562" s="368">
        <v>1</v>
      </c>
      <c r="U562" s="369">
        <v>1</v>
      </c>
      <c r="V562" s="370">
        <v>49.5</v>
      </c>
      <c r="W562" s="371">
        <v>505.02</v>
      </c>
      <c r="X562" s="372">
        <v>66542.399999999994</v>
      </c>
      <c r="Y562" s="373" t="s">
        <v>122</v>
      </c>
      <c r="Z562" s="374"/>
      <c r="AA562" s="375"/>
      <c r="AB562" s="364"/>
      <c r="AC562" s="135"/>
      <c r="AD562" s="376"/>
      <c r="AE562" s="377"/>
      <c r="AF562" s="378">
        <f t="shared" si="48"/>
        <v>49.5</v>
      </c>
      <c r="AG562" s="379">
        <f t="shared" si="49"/>
        <v>0</v>
      </c>
      <c r="AH562" s="380">
        <f t="shared" si="50"/>
        <v>0</v>
      </c>
      <c r="AI562" s="359"/>
      <c r="AJ562" s="381">
        <f t="shared" si="51"/>
        <v>0</v>
      </c>
      <c r="AK562" s="365"/>
      <c r="AL562" s="372">
        <f t="shared" si="52"/>
        <v>0</v>
      </c>
      <c r="AM562" s="382"/>
      <c r="AN562" s="383"/>
      <c r="AO562" s="382"/>
      <c r="AP562" s="383"/>
      <c r="AQ562" s="382"/>
      <c r="AR562" s="383"/>
      <c r="AS562" s="382"/>
      <c r="AT562" s="384"/>
      <c r="AU562" s="385">
        <f t="shared" si="53"/>
        <v>0</v>
      </c>
    </row>
    <row r="563" spans="2:47" ht="22.5" customHeight="1">
      <c r="B563" s="359">
        <v>388</v>
      </c>
      <c r="C563" s="360" t="s">
        <v>395</v>
      </c>
      <c r="D563" s="361"/>
      <c r="E563" s="362"/>
      <c r="F563" s="363"/>
      <c r="G563" s="340" t="s">
        <v>119</v>
      </c>
      <c r="H563" s="341">
        <v>1</v>
      </c>
      <c r="I563" s="364" t="s">
        <v>133</v>
      </c>
      <c r="J563" s="364">
        <v>0</v>
      </c>
      <c r="K563" s="364">
        <v>0</v>
      </c>
      <c r="L563" s="364" t="s">
        <v>121</v>
      </c>
      <c r="M563" s="364">
        <v>0</v>
      </c>
      <c r="N563" s="364">
        <v>0</v>
      </c>
      <c r="O563" s="365">
        <v>275</v>
      </c>
      <c r="P563" s="365">
        <v>1</v>
      </c>
      <c r="Q563" s="366">
        <v>1</v>
      </c>
      <c r="R563" s="367"/>
      <c r="S563" s="367"/>
      <c r="T563" s="368">
        <v>1</v>
      </c>
      <c r="U563" s="369">
        <v>1</v>
      </c>
      <c r="V563" s="370">
        <v>49.5</v>
      </c>
      <c r="W563" s="371">
        <v>1515.06</v>
      </c>
      <c r="X563" s="372">
        <v>187747.19999999998</v>
      </c>
      <c r="Y563" s="373" t="s">
        <v>122</v>
      </c>
      <c r="Z563" s="374"/>
      <c r="AA563" s="375"/>
      <c r="AB563" s="364"/>
      <c r="AC563" s="135"/>
      <c r="AD563" s="376"/>
      <c r="AE563" s="377"/>
      <c r="AF563" s="378">
        <f t="shared" si="48"/>
        <v>49.5</v>
      </c>
      <c r="AG563" s="379">
        <f t="shared" si="49"/>
        <v>0</v>
      </c>
      <c r="AH563" s="380">
        <f t="shared" si="50"/>
        <v>0</v>
      </c>
      <c r="AI563" s="359"/>
      <c r="AJ563" s="381">
        <f t="shared" si="51"/>
        <v>0</v>
      </c>
      <c r="AK563" s="365"/>
      <c r="AL563" s="372">
        <f t="shared" si="52"/>
        <v>0</v>
      </c>
      <c r="AM563" s="382"/>
      <c r="AN563" s="383"/>
      <c r="AO563" s="382"/>
      <c r="AP563" s="383"/>
      <c r="AQ563" s="382"/>
      <c r="AR563" s="383"/>
      <c r="AS563" s="382"/>
      <c r="AT563" s="384"/>
      <c r="AU563" s="385">
        <f t="shared" si="53"/>
        <v>0</v>
      </c>
    </row>
    <row r="564" spans="2:47" ht="22.5" customHeight="1">
      <c r="B564" s="359">
        <v>389</v>
      </c>
      <c r="C564" s="360" t="s">
        <v>396</v>
      </c>
      <c r="D564" s="361"/>
      <c r="E564" s="362"/>
      <c r="F564" s="363"/>
      <c r="G564" s="340" t="s">
        <v>119</v>
      </c>
      <c r="H564" s="341">
        <v>1</v>
      </c>
      <c r="I564" s="364" t="s">
        <v>133</v>
      </c>
      <c r="J564" s="364">
        <v>0</v>
      </c>
      <c r="K564" s="364">
        <v>0</v>
      </c>
      <c r="L564" s="364" t="s">
        <v>121</v>
      </c>
      <c r="M564" s="364">
        <v>0</v>
      </c>
      <c r="N564" s="364">
        <v>0</v>
      </c>
      <c r="O564" s="365">
        <v>275</v>
      </c>
      <c r="P564" s="365">
        <v>1</v>
      </c>
      <c r="Q564" s="366">
        <v>1</v>
      </c>
      <c r="R564" s="367"/>
      <c r="S564" s="367"/>
      <c r="T564" s="368">
        <v>1</v>
      </c>
      <c r="U564" s="369">
        <v>1</v>
      </c>
      <c r="V564" s="370">
        <v>49.5</v>
      </c>
      <c r="W564" s="371">
        <v>1515.06</v>
      </c>
      <c r="X564" s="372">
        <v>187747.19999999998</v>
      </c>
      <c r="Y564" s="373" t="s">
        <v>122</v>
      </c>
      <c r="Z564" s="374"/>
      <c r="AA564" s="375"/>
      <c r="AB564" s="364"/>
      <c r="AC564" s="135"/>
      <c r="AD564" s="376"/>
      <c r="AE564" s="377"/>
      <c r="AF564" s="378">
        <f t="shared" si="48"/>
        <v>49.5</v>
      </c>
      <c r="AG564" s="379">
        <f t="shared" si="49"/>
        <v>0</v>
      </c>
      <c r="AH564" s="380">
        <f t="shared" si="50"/>
        <v>0</v>
      </c>
      <c r="AI564" s="359"/>
      <c r="AJ564" s="381">
        <f t="shared" si="51"/>
        <v>0</v>
      </c>
      <c r="AK564" s="365"/>
      <c r="AL564" s="372">
        <f t="shared" si="52"/>
        <v>0</v>
      </c>
      <c r="AM564" s="382"/>
      <c r="AN564" s="383"/>
      <c r="AO564" s="382"/>
      <c r="AP564" s="383"/>
      <c r="AQ564" s="382"/>
      <c r="AR564" s="383"/>
      <c r="AS564" s="382"/>
      <c r="AT564" s="384"/>
      <c r="AU564" s="385">
        <f t="shared" si="53"/>
        <v>0</v>
      </c>
    </row>
    <row r="565" spans="2:47" ht="22.5" customHeight="1">
      <c r="B565" s="359">
        <v>211</v>
      </c>
      <c r="C565" s="360" t="s">
        <v>397</v>
      </c>
      <c r="D565" s="389" t="s">
        <v>398</v>
      </c>
      <c r="E565" s="362"/>
      <c r="F565" s="363"/>
      <c r="G565" s="340" t="s">
        <v>119</v>
      </c>
      <c r="H565" s="341">
        <v>1</v>
      </c>
      <c r="I565" s="364" t="s">
        <v>120</v>
      </c>
      <c r="J565" s="364">
        <v>0</v>
      </c>
      <c r="K565" s="364">
        <v>0</v>
      </c>
      <c r="L565" s="364" t="s">
        <v>131</v>
      </c>
      <c r="M565" s="364">
        <v>0</v>
      </c>
      <c r="N565" s="364">
        <v>0</v>
      </c>
      <c r="O565" s="365">
        <v>120</v>
      </c>
      <c r="P565" s="365">
        <v>1</v>
      </c>
      <c r="Q565" s="366">
        <v>1</v>
      </c>
      <c r="R565" s="367"/>
      <c r="S565" s="367"/>
      <c r="T565" s="368">
        <v>1</v>
      </c>
      <c r="U565" s="369">
        <v>1</v>
      </c>
      <c r="V565" s="370"/>
      <c r="W565" s="371"/>
      <c r="X565" s="372">
        <v>105382.8</v>
      </c>
      <c r="Y565" s="373" t="s">
        <v>122</v>
      </c>
      <c r="Z565" s="374"/>
      <c r="AA565" s="375"/>
      <c r="AB565" s="364"/>
      <c r="AC565" s="135"/>
      <c r="AD565" s="376"/>
      <c r="AE565" s="377"/>
      <c r="AF565" s="378"/>
      <c r="AG565" s="380"/>
      <c r="AH565" s="380">
        <f>(AD565/1000)*AE565*12*365*10*20.05</f>
        <v>0</v>
      </c>
      <c r="AI565" s="359"/>
      <c r="AJ565" s="381">
        <f t="shared" si="51"/>
        <v>0</v>
      </c>
      <c r="AK565" s="365"/>
      <c r="AL565" s="372">
        <f t="shared" si="52"/>
        <v>0</v>
      </c>
      <c r="AM565" s="382"/>
      <c r="AN565" s="383"/>
      <c r="AO565" s="382"/>
      <c r="AP565" s="383"/>
      <c r="AQ565" s="382"/>
      <c r="AR565" s="383"/>
      <c r="AS565" s="382"/>
      <c r="AT565" s="384"/>
      <c r="AU565" s="385">
        <f t="shared" si="53"/>
        <v>0</v>
      </c>
    </row>
    <row r="566" spans="2:47" ht="22.5" customHeight="1">
      <c r="B566" s="359">
        <v>211</v>
      </c>
      <c r="C566" s="360" t="s">
        <v>397</v>
      </c>
      <c r="D566" s="389" t="s">
        <v>399</v>
      </c>
      <c r="E566" s="362"/>
      <c r="F566" s="363"/>
      <c r="G566" s="340" t="s">
        <v>119</v>
      </c>
      <c r="H566" s="341">
        <v>1</v>
      </c>
      <c r="I566" s="364" t="s">
        <v>120</v>
      </c>
      <c r="J566" s="364">
        <v>0</v>
      </c>
      <c r="K566" s="364">
        <v>0</v>
      </c>
      <c r="L566" s="364" t="s">
        <v>131</v>
      </c>
      <c r="M566" s="364">
        <v>0</v>
      </c>
      <c r="N566" s="364">
        <v>0</v>
      </c>
      <c r="O566" s="365">
        <v>120</v>
      </c>
      <c r="P566" s="365">
        <v>1</v>
      </c>
      <c r="Q566" s="366">
        <v>1</v>
      </c>
      <c r="R566" s="367"/>
      <c r="S566" s="367"/>
      <c r="T566" s="368">
        <v>1</v>
      </c>
      <c r="U566" s="369">
        <v>1</v>
      </c>
      <c r="V566" s="370"/>
      <c r="W566" s="371"/>
      <c r="X566" s="372">
        <v>105382.8</v>
      </c>
      <c r="Y566" s="373" t="s">
        <v>122</v>
      </c>
      <c r="Z566" s="374"/>
      <c r="AA566" s="375"/>
      <c r="AB566" s="364"/>
      <c r="AC566" s="135"/>
      <c r="AD566" s="376"/>
      <c r="AE566" s="377"/>
      <c r="AF566" s="378"/>
      <c r="AG566" s="380"/>
      <c r="AH566" s="380">
        <f t="shared" ref="AH566:AH576" si="54">(AD566/1000)*AE566*12*365*10*20.05</f>
        <v>0</v>
      </c>
      <c r="AI566" s="359"/>
      <c r="AJ566" s="381">
        <f t="shared" si="51"/>
        <v>0</v>
      </c>
      <c r="AK566" s="365"/>
      <c r="AL566" s="372">
        <f t="shared" si="52"/>
        <v>0</v>
      </c>
      <c r="AM566" s="382"/>
      <c r="AN566" s="383"/>
      <c r="AO566" s="382"/>
      <c r="AP566" s="383"/>
      <c r="AQ566" s="382"/>
      <c r="AR566" s="383"/>
      <c r="AS566" s="382"/>
      <c r="AT566" s="384"/>
      <c r="AU566" s="385">
        <f t="shared" si="53"/>
        <v>0</v>
      </c>
    </row>
    <row r="567" spans="2:47" ht="22.5" customHeight="1">
      <c r="B567" s="359">
        <v>211</v>
      </c>
      <c r="C567" s="360" t="s">
        <v>397</v>
      </c>
      <c r="D567" s="389" t="s">
        <v>399</v>
      </c>
      <c r="E567" s="362"/>
      <c r="F567" s="363"/>
      <c r="G567" s="340" t="s">
        <v>119</v>
      </c>
      <c r="H567" s="341">
        <v>1</v>
      </c>
      <c r="I567" s="364" t="s">
        <v>120</v>
      </c>
      <c r="J567" s="364">
        <v>0</v>
      </c>
      <c r="K567" s="364">
        <v>0</v>
      </c>
      <c r="L567" s="364" t="s">
        <v>131</v>
      </c>
      <c r="M567" s="364">
        <v>0</v>
      </c>
      <c r="N567" s="364">
        <v>0</v>
      </c>
      <c r="O567" s="365">
        <v>120</v>
      </c>
      <c r="P567" s="365">
        <v>1</v>
      </c>
      <c r="Q567" s="366">
        <v>1</v>
      </c>
      <c r="R567" s="367"/>
      <c r="S567" s="367"/>
      <c r="T567" s="368">
        <v>1</v>
      </c>
      <c r="U567" s="369">
        <v>1</v>
      </c>
      <c r="V567" s="370"/>
      <c r="W567" s="371"/>
      <c r="X567" s="372">
        <v>105382.8</v>
      </c>
      <c r="Y567" s="373" t="s">
        <v>122</v>
      </c>
      <c r="Z567" s="374"/>
      <c r="AA567" s="375"/>
      <c r="AB567" s="364"/>
      <c r="AC567" s="135"/>
      <c r="AD567" s="376"/>
      <c r="AE567" s="377"/>
      <c r="AF567" s="378"/>
      <c r="AG567" s="380"/>
      <c r="AH567" s="380">
        <f t="shared" si="54"/>
        <v>0</v>
      </c>
      <c r="AI567" s="359"/>
      <c r="AJ567" s="381">
        <f t="shared" si="51"/>
        <v>0</v>
      </c>
      <c r="AK567" s="365"/>
      <c r="AL567" s="372">
        <f t="shared" si="52"/>
        <v>0</v>
      </c>
      <c r="AM567" s="382"/>
      <c r="AN567" s="383"/>
      <c r="AO567" s="382"/>
      <c r="AP567" s="383"/>
      <c r="AQ567" s="382"/>
      <c r="AR567" s="383"/>
      <c r="AS567" s="382"/>
      <c r="AT567" s="384"/>
      <c r="AU567" s="385">
        <f t="shared" si="53"/>
        <v>0</v>
      </c>
    </row>
    <row r="568" spans="2:47" ht="22.5" customHeight="1">
      <c r="B568" s="359">
        <v>211</v>
      </c>
      <c r="C568" s="360" t="s">
        <v>397</v>
      </c>
      <c r="D568" s="389" t="s">
        <v>399</v>
      </c>
      <c r="E568" s="362"/>
      <c r="F568" s="363"/>
      <c r="G568" s="340" t="s">
        <v>119</v>
      </c>
      <c r="H568" s="341">
        <v>1</v>
      </c>
      <c r="I568" s="364" t="s">
        <v>120</v>
      </c>
      <c r="J568" s="364">
        <v>0</v>
      </c>
      <c r="K568" s="364">
        <v>0</v>
      </c>
      <c r="L568" s="364" t="s">
        <v>131</v>
      </c>
      <c r="M568" s="364">
        <v>0</v>
      </c>
      <c r="N568" s="364">
        <v>0</v>
      </c>
      <c r="O568" s="365">
        <v>120</v>
      </c>
      <c r="P568" s="365">
        <v>1</v>
      </c>
      <c r="Q568" s="366">
        <v>1</v>
      </c>
      <c r="R568" s="367"/>
      <c r="S568" s="367"/>
      <c r="T568" s="368">
        <v>1</v>
      </c>
      <c r="U568" s="369">
        <v>1</v>
      </c>
      <c r="V568" s="370"/>
      <c r="W568" s="371"/>
      <c r="X568" s="372">
        <v>105382.8</v>
      </c>
      <c r="Y568" s="373" t="s">
        <v>122</v>
      </c>
      <c r="Z568" s="374"/>
      <c r="AA568" s="375"/>
      <c r="AB568" s="364"/>
      <c r="AC568" s="135"/>
      <c r="AD568" s="376"/>
      <c r="AE568" s="377"/>
      <c r="AF568" s="378"/>
      <c r="AG568" s="380"/>
      <c r="AH568" s="380">
        <f t="shared" si="54"/>
        <v>0</v>
      </c>
      <c r="AI568" s="359"/>
      <c r="AJ568" s="381">
        <f t="shared" si="51"/>
        <v>0</v>
      </c>
      <c r="AK568" s="365"/>
      <c r="AL568" s="372">
        <f t="shared" si="52"/>
        <v>0</v>
      </c>
      <c r="AM568" s="382"/>
      <c r="AN568" s="383"/>
      <c r="AO568" s="382"/>
      <c r="AP568" s="383"/>
      <c r="AQ568" s="382"/>
      <c r="AR568" s="383"/>
      <c r="AS568" s="382"/>
      <c r="AT568" s="384"/>
      <c r="AU568" s="385">
        <f t="shared" si="53"/>
        <v>0</v>
      </c>
    </row>
    <row r="569" spans="2:47" ht="22.5" customHeight="1">
      <c r="B569" s="359">
        <v>211</v>
      </c>
      <c r="C569" s="360" t="s">
        <v>397</v>
      </c>
      <c r="D569" s="389" t="s">
        <v>399</v>
      </c>
      <c r="E569" s="362"/>
      <c r="F569" s="363"/>
      <c r="G569" s="340" t="s">
        <v>119</v>
      </c>
      <c r="H569" s="341">
        <v>1</v>
      </c>
      <c r="I569" s="364" t="s">
        <v>120</v>
      </c>
      <c r="J569" s="364">
        <v>0</v>
      </c>
      <c r="K569" s="364">
        <v>0</v>
      </c>
      <c r="L569" s="364" t="s">
        <v>131</v>
      </c>
      <c r="M569" s="364">
        <v>0</v>
      </c>
      <c r="N569" s="364">
        <v>0</v>
      </c>
      <c r="O569" s="365">
        <v>120</v>
      </c>
      <c r="P569" s="365">
        <v>1</v>
      </c>
      <c r="Q569" s="366">
        <v>1</v>
      </c>
      <c r="R569" s="367"/>
      <c r="S569" s="367"/>
      <c r="T569" s="368">
        <v>1</v>
      </c>
      <c r="U569" s="369">
        <v>1</v>
      </c>
      <c r="V569" s="370"/>
      <c r="W569" s="371"/>
      <c r="X569" s="372">
        <v>105382.8</v>
      </c>
      <c r="Y569" s="373" t="s">
        <v>122</v>
      </c>
      <c r="Z569" s="374"/>
      <c r="AA569" s="375"/>
      <c r="AB569" s="364"/>
      <c r="AC569" s="135"/>
      <c r="AD569" s="376"/>
      <c r="AE569" s="377"/>
      <c r="AF569" s="378"/>
      <c r="AG569" s="380"/>
      <c r="AH569" s="380">
        <f t="shared" si="54"/>
        <v>0</v>
      </c>
      <c r="AI569" s="359"/>
      <c r="AJ569" s="381">
        <f t="shared" si="51"/>
        <v>0</v>
      </c>
      <c r="AK569" s="365"/>
      <c r="AL569" s="372">
        <f t="shared" si="52"/>
        <v>0</v>
      </c>
      <c r="AM569" s="382"/>
      <c r="AN569" s="383"/>
      <c r="AO569" s="382"/>
      <c r="AP569" s="383"/>
      <c r="AQ569" s="382"/>
      <c r="AR569" s="383"/>
      <c r="AS569" s="382"/>
      <c r="AT569" s="384"/>
      <c r="AU569" s="385">
        <f t="shared" si="53"/>
        <v>0</v>
      </c>
    </row>
    <row r="570" spans="2:47" ht="22.5" customHeight="1">
      <c r="B570" s="359">
        <v>211</v>
      </c>
      <c r="C570" s="360" t="s">
        <v>397</v>
      </c>
      <c r="D570" s="389" t="s">
        <v>399</v>
      </c>
      <c r="E570" s="362"/>
      <c r="F570" s="363"/>
      <c r="G570" s="340" t="s">
        <v>119</v>
      </c>
      <c r="H570" s="341">
        <v>1</v>
      </c>
      <c r="I570" s="364" t="s">
        <v>120</v>
      </c>
      <c r="J570" s="364">
        <v>0</v>
      </c>
      <c r="K570" s="364">
        <v>0</v>
      </c>
      <c r="L570" s="364" t="s">
        <v>131</v>
      </c>
      <c r="M570" s="364">
        <v>0</v>
      </c>
      <c r="N570" s="364">
        <v>0</v>
      </c>
      <c r="O570" s="365">
        <v>120</v>
      </c>
      <c r="P570" s="365">
        <v>1</v>
      </c>
      <c r="Q570" s="366">
        <v>1</v>
      </c>
      <c r="R570" s="367"/>
      <c r="S570" s="367"/>
      <c r="T570" s="368">
        <v>1</v>
      </c>
      <c r="U570" s="369">
        <v>1</v>
      </c>
      <c r="V570" s="370"/>
      <c r="W570" s="371"/>
      <c r="X570" s="372">
        <v>105382.8</v>
      </c>
      <c r="Y570" s="373" t="s">
        <v>122</v>
      </c>
      <c r="Z570" s="374"/>
      <c r="AA570" s="375"/>
      <c r="AB570" s="364"/>
      <c r="AC570" s="135"/>
      <c r="AD570" s="376"/>
      <c r="AE570" s="377"/>
      <c r="AF570" s="378"/>
      <c r="AG570" s="380"/>
      <c r="AH570" s="380">
        <f t="shared" si="54"/>
        <v>0</v>
      </c>
      <c r="AI570" s="359"/>
      <c r="AJ570" s="381">
        <f t="shared" si="51"/>
        <v>0</v>
      </c>
      <c r="AK570" s="365"/>
      <c r="AL570" s="372">
        <f t="shared" si="52"/>
        <v>0</v>
      </c>
      <c r="AM570" s="382"/>
      <c r="AN570" s="383"/>
      <c r="AO570" s="382"/>
      <c r="AP570" s="383"/>
      <c r="AQ570" s="382"/>
      <c r="AR570" s="383"/>
      <c r="AS570" s="382"/>
      <c r="AT570" s="384"/>
      <c r="AU570" s="385">
        <f t="shared" si="53"/>
        <v>0</v>
      </c>
    </row>
    <row r="571" spans="2:47" ht="22.5" customHeight="1">
      <c r="B571" s="359">
        <v>211</v>
      </c>
      <c r="C571" s="360" t="s">
        <v>397</v>
      </c>
      <c r="D571" s="389" t="s">
        <v>399</v>
      </c>
      <c r="E571" s="362"/>
      <c r="F571" s="363"/>
      <c r="G571" s="340" t="s">
        <v>119</v>
      </c>
      <c r="H571" s="341">
        <v>1</v>
      </c>
      <c r="I571" s="364" t="s">
        <v>120</v>
      </c>
      <c r="J571" s="364">
        <v>0</v>
      </c>
      <c r="K571" s="364">
        <v>0</v>
      </c>
      <c r="L571" s="364" t="s">
        <v>131</v>
      </c>
      <c r="M571" s="364">
        <v>0</v>
      </c>
      <c r="N571" s="364">
        <v>0</v>
      </c>
      <c r="O571" s="365">
        <v>120</v>
      </c>
      <c r="P571" s="365">
        <v>1</v>
      </c>
      <c r="Q571" s="366">
        <v>1</v>
      </c>
      <c r="R571" s="367"/>
      <c r="S571" s="367"/>
      <c r="T571" s="368">
        <v>1</v>
      </c>
      <c r="U571" s="369">
        <v>1</v>
      </c>
      <c r="V571" s="370"/>
      <c r="W571" s="371"/>
      <c r="X571" s="372">
        <v>105382.8</v>
      </c>
      <c r="Y571" s="373" t="s">
        <v>122</v>
      </c>
      <c r="Z571" s="374"/>
      <c r="AA571" s="375"/>
      <c r="AB571" s="364"/>
      <c r="AC571" s="135"/>
      <c r="AD571" s="376"/>
      <c r="AE571" s="377"/>
      <c r="AF571" s="378"/>
      <c r="AG571" s="380"/>
      <c r="AH571" s="380">
        <f t="shared" si="54"/>
        <v>0</v>
      </c>
      <c r="AI571" s="359"/>
      <c r="AJ571" s="381">
        <f t="shared" si="51"/>
        <v>0</v>
      </c>
      <c r="AK571" s="365"/>
      <c r="AL571" s="372">
        <f t="shared" si="52"/>
        <v>0</v>
      </c>
      <c r="AM571" s="382"/>
      <c r="AN571" s="383"/>
      <c r="AO571" s="382"/>
      <c r="AP571" s="383"/>
      <c r="AQ571" s="382"/>
      <c r="AR571" s="383"/>
      <c r="AS571" s="382"/>
      <c r="AT571" s="384"/>
      <c r="AU571" s="385">
        <f t="shared" si="53"/>
        <v>0</v>
      </c>
    </row>
    <row r="572" spans="2:47" ht="22.5" customHeight="1">
      <c r="B572" s="359">
        <v>211</v>
      </c>
      <c r="C572" s="360" t="s">
        <v>397</v>
      </c>
      <c r="D572" s="389" t="s">
        <v>399</v>
      </c>
      <c r="E572" s="362"/>
      <c r="F572" s="363"/>
      <c r="G572" s="340" t="s">
        <v>119</v>
      </c>
      <c r="H572" s="341">
        <v>1</v>
      </c>
      <c r="I572" s="364" t="s">
        <v>120</v>
      </c>
      <c r="J572" s="364">
        <v>0</v>
      </c>
      <c r="K572" s="364">
        <v>0</v>
      </c>
      <c r="L572" s="364" t="s">
        <v>131</v>
      </c>
      <c r="M572" s="364">
        <v>0</v>
      </c>
      <c r="N572" s="364">
        <v>0</v>
      </c>
      <c r="O572" s="365">
        <v>120</v>
      </c>
      <c r="P572" s="365">
        <v>1</v>
      </c>
      <c r="Q572" s="366">
        <v>1</v>
      </c>
      <c r="R572" s="367"/>
      <c r="S572" s="367"/>
      <c r="T572" s="368">
        <v>1</v>
      </c>
      <c r="U572" s="369">
        <v>1</v>
      </c>
      <c r="V572" s="370"/>
      <c r="W572" s="371"/>
      <c r="X572" s="372">
        <v>105382.8</v>
      </c>
      <c r="Y572" s="373" t="s">
        <v>122</v>
      </c>
      <c r="Z572" s="374"/>
      <c r="AA572" s="375"/>
      <c r="AB572" s="364"/>
      <c r="AC572" s="135"/>
      <c r="AD572" s="376"/>
      <c r="AE572" s="377"/>
      <c r="AF572" s="378"/>
      <c r="AG572" s="380"/>
      <c r="AH572" s="380">
        <f t="shared" si="54"/>
        <v>0</v>
      </c>
      <c r="AI572" s="359"/>
      <c r="AJ572" s="381">
        <f t="shared" si="51"/>
        <v>0</v>
      </c>
      <c r="AK572" s="365"/>
      <c r="AL572" s="372">
        <f t="shared" si="52"/>
        <v>0</v>
      </c>
      <c r="AM572" s="382"/>
      <c r="AN572" s="383"/>
      <c r="AO572" s="382"/>
      <c r="AP572" s="383"/>
      <c r="AQ572" s="382"/>
      <c r="AR572" s="383"/>
      <c r="AS572" s="382"/>
      <c r="AT572" s="384"/>
      <c r="AU572" s="385">
        <f t="shared" si="53"/>
        <v>0</v>
      </c>
    </row>
    <row r="573" spans="2:47" ht="22.5" customHeight="1">
      <c r="B573" s="359">
        <v>228</v>
      </c>
      <c r="C573" s="360" t="s">
        <v>350</v>
      </c>
      <c r="D573" s="390" t="s">
        <v>400</v>
      </c>
      <c r="E573" s="362"/>
      <c r="F573" s="363"/>
      <c r="G573" s="340" t="s">
        <v>124</v>
      </c>
      <c r="H573" s="341">
        <v>1</v>
      </c>
      <c r="I573" s="364" t="s">
        <v>205</v>
      </c>
      <c r="J573" s="364">
        <v>0</v>
      </c>
      <c r="K573" s="364">
        <v>0</v>
      </c>
      <c r="L573" s="364">
        <v>0</v>
      </c>
      <c r="M573" s="364">
        <v>0</v>
      </c>
      <c r="N573" s="364">
        <v>0</v>
      </c>
      <c r="O573" s="365">
        <v>35</v>
      </c>
      <c r="P573" s="365">
        <v>11</v>
      </c>
      <c r="Q573" s="366">
        <v>11</v>
      </c>
      <c r="R573" s="367"/>
      <c r="S573" s="367"/>
      <c r="T573" s="368">
        <v>11</v>
      </c>
      <c r="U573" s="369">
        <v>11</v>
      </c>
      <c r="V573" s="370"/>
      <c r="W573" s="371"/>
      <c r="X573" s="372">
        <v>338103.15</v>
      </c>
      <c r="Y573" s="373" t="s">
        <v>122</v>
      </c>
      <c r="Z573" s="374"/>
      <c r="AA573" s="375"/>
      <c r="AB573" s="364"/>
      <c r="AC573" s="135"/>
      <c r="AD573" s="376"/>
      <c r="AE573" s="377"/>
      <c r="AF573" s="378"/>
      <c r="AG573" s="380"/>
      <c r="AH573" s="380">
        <f t="shared" si="54"/>
        <v>0</v>
      </c>
      <c r="AI573" s="359"/>
      <c r="AJ573" s="381">
        <f t="shared" si="51"/>
        <v>0</v>
      </c>
      <c r="AK573" s="365"/>
      <c r="AL573" s="372">
        <f t="shared" si="52"/>
        <v>0</v>
      </c>
      <c r="AM573" s="382"/>
      <c r="AN573" s="383"/>
      <c r="AO573" s="382"/>
      <c r="AP573" s="383"/>
      <c r="AQ573" s="382"/>
      <c r="AR573" s="383"/>
      <c r="AS573" s="382"/>
      <c r="AT573" s="384"/>
      <c r="AU573" s="385">
        <f t="shared" si="53"/>
        <v>0</v>
      </c>
    </row>
    <row r="574" spans="2:47" ht="22.5" customHeight="1">
      <c r="B574" s="359">
        <v>229</v>
      </c>
      <c r="C574" s="360" t="s">
        <v>351</v>
      </c>
      <c r="D574" s="390" t="s">
        <v>401</v>
      </c>
      <c r="E574" s="362"/>
      <c r="F574" s="363"/>
      <c r="G574" s="340" t="s">
        <v>124</v>
      </c>
      <c r="H574" s="341">
        <v>1</v>
      </c>
      <c r="I574" s="364" t="s">
        <v>205</v>
      </c>
      <c r="J574" s="364">
        <v>0</v>
      </c>
      <c r="K574" s="364">
        <v>0</v>
      </c>
      <c r="L574" s="364">
        <v>0</v>
      </c>
      <c r="M574" s="364">
        <v>0</v>
      </c>
      <c r="N574" s="364">
        <v>0</v>
      </c>
      <c r="O574" s="365">
        <v>35</v>
      </c>
      <c r="P574" s="365">
        <v>15</v>
      </c>
      <c r="Q574" s="366">
        <v>15</v>
      </c>
      <c r="R574" s="367"/>
      <c r="S574" s="367"/>
      <c r="T574" s="368">
        <v>15</v>
      </c>
      <c r="U574" s="369">
        <v>15</v>
      </c>
      <c r="V574" s="370"/>
      <c r="W574" s="371"/>
      <c r="X574" s="372">
        <v>461049.75000000012</v>
      </c>
      <c r="Y574" s="373" t="s">
        <v>122</v>
      </c>
      <c r="Z574" s="374"/>
      <c r="AA574" s="375"/>
      <c r="AB574" s="364"/>
      <c r="AC574" s="135"/>
      <c r="AD574" s="376"/>
      <c r="AE574" s="377"/>
      <c r="AF574" s="378"/>
      <c r="AG574" s="380"/>
      <c r="AH574" s="380">
        <f t="shared" si="54"/>
        <v>0</v>
      </c>
      <c r="AI574" s="359"/>
      <c r="AJ574" s="381">
        <f t="shared" si="51"/>
        <v>0</v>
      </c>
      <c r="AK574" s="365"/>
      <c r="AL574" s="372">
        <f t="shared" si="52"/>
        <v>0</v>
      </c>
      <c r="AM574" s="382"/>
      <c r="AN574" s="383"/>
      <c r="AO574" s="382"/>
      <c r="AP574" s="383"/>
      <c r="AQ574" s="382"/>
      <c r="AR574" s="383"/>
      <c r="AS574" s="382"/>
      <c r="AT574" s="384"/>
      <c r="AU574" s="385">
        <f t="shared" si="53"/>
        <v>0</v>
      </c>
    </row>
    <row r="575" spans="2:47" ht="22.5" customHeight="1">
      <c r="B575" s="391" t="s">
        <v>402</v>
      </c>
      <c r="C575" s="360"/>
      <c r="D575" s="361"/>
      <c r="E575" s="362"/>
      <c r="F575" s="363"/>
      <c r="G575" s="340" t="s">
        <v>99</v>
      </c>
      <c r="H575" s="341" t="s">
        <v>98</v>
      </c>
      <c r="I575" s="364">
        <v>0</v>
      </c>
      <c r="J575" s="364">
        <v>0</v>
      </c>
      <c r="K575" s="364">
        <v>0</v>
      </c>
      <c r="L575" s="364">
        <v>0</v>
      </c>
      <c r="M575" s="364">
        <v>0</v>
      </c>
      <c r="N575" s="364">
        <v>0</v>
      </c>
      <c r="O575" s="365" t="s">
        <v>99</v>
      </c>
      <c r="P575" s="365"/>
      <c r="Q575" s="366">
        <v>0</v>
      </c>
      <c r="R575" s="367"/>
      <c r="S575" s="367"/>
      <c r="T575" s="368" t="s">
        <v>98</v>
      </c>
      <c r="U575" s="369" t="s">
        <v>98</v>
      </c>
      <c r="V575" s="370" t="s">
        <v>98</v>
      </c>
      <c r="W575" s="371"/>
      <c r="X575" s="372" t="s">
        <v>98</v>
      </c>
      <c r="Y575" s="373">
        <v>0</v>
      </c>
      <c r="Z575" s="374"/>
      <c r="AA575" s="375"/>
      <c r="AB575" s="364"/>
      <c r="AC575" s="135"/>
      <c r="AD575" s="376"/>
      <c r="AE575" s="377"/>
      <c r="AF575" s="378"/>
      <c r="AG575" s="380"/>
      <c r="AH575" s="380"/>
      <c r="AI575" s="359"/>
      <c r="AJ575" s="381"/>
      <c r="AK575" s="365"/>
      <c r="AL575" s="372"/>
      <c r="AM575" s="382"/>
      <c r="AN575" s="383"/>
      <c r="AO575" s="382"/>
      <c r="AP575" s="383"/>
      <c r="AQ575" s="382"/>
      <c r="AR575" s="383"/>
      <c r="AS575" s="382"/>
      <c r="AT575" s="384"/>
      <c r="AU575" s="385"/>
    </row>
    <row r="576" spans="2:47" ht="22.5" customHeight="1">
      <c r="B576" s="359" t="s">
        <v>45</v>
      </c>
      <c r="C576" s="360" t="s">
        <v>403</v>
      </c>
      <c r="D576" s="361"/>
      <c r="E576" s="362"/>
      <c r="F576" s="363"/>
      <c r="G576" s="340" t="s">
        <v>119</v>
      </c>
      <c r="H576" s="341">
        <v>1</v>
      </c>
      <c r="I576" s="364" t="s">
        <v>404</v>
      </c>
      <c r="J576" s="364">
        <v>0</v>
      </c>
      <c r="K576" s="364">
        <v>0</v>
      </c>
      <c r="L576" s="364" t="s">
        <v>128</v>
      </c>
      <c r="M576" s="364">
        <v>0</v>
      </c>
      <c r="N576" s="364">
        <v>0</v>
      </c>
      <c r="O576" s="365">
        <v>175</v>
      </c>
      <c r="P576" s="365">
        <v>15</v>
      </c>
      <c r="Q576" s="366">
        <v>15</v>
      </c>
      <c r="R576" s="367"/>
      <c r="S576" s="367"/>
      <c r="T576" s="368">
        <v>15</v>
      </c>
      <c r="U576" s="369">
        <v>15</v>
      </c>
      <c r="V576" s="370"/>
      <c r="W576" s="371"/>
      <c r="X576" s="372">
        <v>2305248.75</v>
      </c>
      <c r="Y576" s="373" t="s">
        <v>122</v>
      </c>
      <c r="Z576" s="374"/>
      <c r="AA576" s="375"/>
      <c r="AB576" s="364"/>
      <c r="AC576" s="135"/>
      <c r="AD576" s="376"/>
      <c r="AE576" s="377"/>
      <c r="AF576" s="378"/>
      <c r="AG576" s="380"/>
      <c r="AH576" s="380">
        <f t="shared" si="54"/>
        <v>0</v>
      </c>
      <c r="AI576" s="359"/>
      <c r="AJ576" s="381">
        <f t="shared" si="51"/>
        <v>0</v>
      </c>
      <c r="AK576" s="365"/>
      <c r="AL576" s="372">
        <f t="shared" si="52"/>
        <v>0</v>
      </c>
      <c r="AM576" s="382"/>
      <c r="AN576" s="383"/>
      <c r="AO576" s="382"/>
      <c r="AP576" s="383"/>
      <c r="AQ576" s="382"/>
      <c r="AR576" s="383"/>
      <c r="AS576" s="382"/>
      <c r="AT576" s="384"/>
      <c r="AU576" s="385">
        <f t="shared" si="53"/>
        <v>0</v>
      </c>
    </row>
    <row r="577" spans="2:47" ht="22.5" customHeight="1">
      <c r="B577" s="359"/>
      <c r="C577" s="360"/>
      <c r="D577" s="361"/>
      <c r="E577" s="362"/>
      <c r="F577" s="363"/>
      <c r="G577" s="340" t="s">
        <v>99</v>
      </c>
      <c r="H577" s="341" t="s">
        <v>98</v>
      </c>
      <c r="I577" s="364">
        <v>0</v>
      </c>
      <c r="J577" s="364">
        <v>0</v>
      </c>
      <c r="K577" s="364">
        <v>0</v>
      </c>
      <c r="L577" s="364">
        <v>0</v>
      </c>
      <c r="M577" s="364">
        <v>0</v>
      </c>
      <c r="N577" s="364">
        <v>0</v>
      </c>
      <c r="O577" s="365" t="s">
        <v>99</v>
      </c>
      <c r="P577" s="365"/>
      <c r="Q577" s="366">
        <v>0</v>
      </c>
      <c r="R577" s="367"/>
      <c r="S577" s="367"/>
      <c r="T577" s="368" t="s">
        <v>98</v>
      </c>
      <c r="U577" s="369" t="s">
        <v>98</v>
      </c>
      <c r="V577" s="370" t="s">
        <v>98</v>
      </c>
      <c r="W577" s="371"/>
      <c r="X577" s="372" t="s">
        <v>98</v>
      </c>
      <c r="Y577" s="373">
        <v>0</v>
      </c>
      <c r="Z577" s="374"/>
      <c r="AA577" s="375"/>
      <c r="AB577" s="364"/>
      <c r="AC577" s="135"/>
      <c r="AD577" s="376"/>
      <c r="AE577" s="377"/>
      <c r="AF577" s="378"/>
      <c r="AG577" s="380"/>
      <c r="AH577" s="380"/>
      <c r="AI577" s="359"/>
      <c r="AJ577" s="381">
        <f t="shared" si="51"/>
        <v>0</v>
      </c>
      <c r="AK577" s="365"/>
      <c r="AL577" s="372">
        <f t="shared" si="52"/>
        <v>0</v>
      </c>
      <c r="AM577" s="382"/>
      <c r="AN577" s="383"/>
      <c r="AO577" s="382"/>
      <c r="AP577" s="383"/>
      <c r="AQ577" s="382"/>
      <c r="AR577" s="383"/>
      <c r="AS577" s="382"/>
      <c r="AT577" s="384"/>
      <c r="AU577" s="385">
        <f t="shared" si="53"/>
        <v>0</v>
      </c>
    </row>
    <row r="578" spans="2:47" ht="22.5" customHeight="1">
      <c r="B578" s="359"/>
      <c r="C578" s="360" t="s">
        <v>405</v>
      </c>
      <c r="D578" s="361"/>
      <c r="E578" s="362"/>
      <c r="F578" s="363"/>
      <c r="G578" s="340" t="s">
        <v>99</v>
      </c>
      <c r="H578" s="341" t="s">
        <v>98</v>
      </c>
      <c r="I578" s="364">
        <v>0</v>
      </c>
      <c r="J578" s="364">
        <v>0</v>
      </c>
      <c r="K578" s="364">
        <v>0</v>
      </c>
      <c r="L578" s="364">
        <v>0</v>
      </c>
      <c r="M578" s="364">
        <v>0</v>
      </c>
      <c r="N578" s="364">
        <v>0</v>
      </c>
      <c r="O578" s="365" t="s">
        <v>99</v>
      </c>
      <c r="P578" s="365">
        <v>97</v>
      </c>
      <c r="Q578" s="366">
        <v>0</v>
      </c>
      <c r="R578" s="367"/>
      <c r="S578" s="367"/>
      <c r="T578" s="368"/>
      <c r="U578" s="369" t="s">
        <v>98</v>
      </c>
      <c r="V578" s="370" t="s">
        <v>98</v>
      </c>
      <c r="W578" s="371"/>
      <c r="X578" s="372" t="s">
        <v>98</v>
      </c>
      <c r="Y578" s="373" t="s">
        <v>406</v>
      </c>
      <c r="Z578" s="374"/>
      <c r="AA578" s="375"/>
      <c r="AB578" s="364"/>
      <c r="AC578" s="135"/>
      <c r="AD578" s="376"/>
      <c r="AE578" s="377"/>
      <c r="AF578" s="378"/>
      <c r="AG578" s="380"/>
      <c r="AH578" s="380"/>
      <c r="AI578" s="359"/>
      <c r="AJ578" s="381">
        <f t="shared" si="51"/>
        <v>0</v>
      </c>
      <c r="AK578" s="365"/>
      <c r="AL578" s="372">
        <f t="shared" si="52"/>
        <v>0</v>
      </c>
      <c r="AM578" s="382"/>
      <c r="AN578" s="383"/>
      <c r="AO578" s="382"/>
      <c r="AP578" s="383"/>
      <c r="AQ578" s="382"/>
      <c r="AR578" s="383"/>
      <c r="AS578" s="382"/>
      <c r="AT578" s="384"/>
      <c r="AU578" s="385">
        <f t="shared" si="53"/>
        <v>0</v>
      </c>
    </row>
    <row r="579" spans="2:47" ht="22.5" customHeight="1">
      <c r="B579" s="359"/>
      <c r="C579" s="360"/>
      <c r="D579" s="361"/>
      <c r="E579" s="362"/>
      <c r="F579" s="363"/>
      <c r="G579" s="340" t="s">
        <v>99</v>
      </c>
      <c r="H579" s="341" t="s">
        <v>98</v>
      </c>
      <c r="I579" s="364">
        <v>0</v>
      </c>
      <c r="J579" s="364">
        <v>0</v>
      </c>
      <c r="K579" s="364">
        <v>0</v>
      </c>
      <c r="L579" s="364">
        <v>0</v>
      </c>
      <c r="M579" s="364">
        <v>0</v>
      </c>
      <c r="N579" s="364">
        <v>0</v>
      </c>
      <c r="O579" s="365" t="s">
        <v>99</v>
      </c>
      <c r="P579" s="365"/>
      <c r="Q579" s="366">
        <v>0</v>
      </c>
      <c r="R579" s="367"/>
      <c r="S579" s="367"/>
      <c r="T579" s="368" t="s">
        <v>98</v>
      </c>
      <c r="U579" s="369" t="s">
        <v>98</v>
      </c>
      <c r="V579" s="370" t="s">
        <v>98</v>
      </c>
      <c r="W579" s="371"/>
      <c r="X579" s="372" t="s">
        <v>98</v>
      </c>
      <c r="Y579" s="373">
        <v>0</v>
      </c>
      <c r="Z579" s="374"/>
      <c r="AA579" s="375"/>
      <c r="AB579" s="364"/>
      <c r="AC579" s="135"/>
      <c r="AD579" s="376"/>
      <c r="AE579" s="377"/>
      <c r="AF579" s="378"/>
      <c r="AG579" s="380"/>
      <c r="AH579" s="380"/>
      <c r="AI579" s="359"/>
      <c r="AJ579" s="381">
        <f t="shared" si="51"/>
        <v>0</v>
      </c>
      <c r="AK579" s="365"/>
      <c r="AL579" s="372">
        <f t="shared" si="52"/>
        <v>0</v>
      </c>
      <c r="AM579" s="382"/>
      <c r="AN579" s="383"/>
      <c r="AO579" s="382"/>
      <c r="AP579" s="383"/>
      <c r="AQ579" s="382"/>
      <c r="AR579" s="383"/>
      <c r="AS579" s="382"/>
      <c r="AT579" s="384"/>
      <c r="AU579" s="385">
        <f t="shared" si="53"/>
        <v>0</v>
      </c>
    </row>
    <row r="580" spans="2:47" ht="22.5" customHeight="1">
      <c r="B580" s="359"/>
      <c r="C580" s="360"/>
      <c r="D580" s="361"/>
      <c r="E580" s="362"/>
      <c r="F580" s="363"/>
      <c r="G580" s="392" t="s">
        <v>99</v>
      </c>
      <c r="H580" s="393" t="s">
        <v>98</v>
      </c>
      <c r="I580" s="394">
        <v>0</v>
      </c>
      <c r="J580" s="394">
        <v>0</v>
      </c>
      <c r="K580" s="394">
        <v>0</v>
      </c>
      <c r="L580" s="394">
        <v>0</v>
      </c>
      <c r="M580" s="394">
        <v>0</v>
      </c>
      <c r="N580" s="394">
        <v>0</v>
      </c>
      <c r="O580" s="367" t="s">
        <v>99</v>
      </c>
      <c r="P580" s="367"/>
      <c r="Q580" s="366">
        <v>0</v>
      </c>
      <c r="R580" s="367"/>
      <c r="S580" s="367"/>
      <c r="T580" s="368" t="s">
        <v>98</v>
      </c>
      <c r="U580" s="369" t="s">
        <v>98</v>
      </c>
      <c r="V580" s="395" t="s">
        <v>98</v>
      </c>
      <c r="W580" s="396"/>
      <c r="X580" s="386" t="s">
        <v>98</v>
      </c>
      <c r="Y580" s="397">
        <v>0</v>
      </c>
      <c r="Z580" s="398"/>
      <c r="AA580" s="399"/>
      <c r="AB580" s="394"/>
      <c r="AC580" s="136"/>
      <c r="AD580" s="400"/>
      <c r="AE580" s="368"/>
      <c r="AF580" s="401"/>
      <c r="AG580" s="402"/>
      <c r="AH580" s="402"/>
      <c r="AI580" s="403"/>
      <c r="AJ580" s="404">
        <f t="shared" si="51"/>
        <v>0</v>
      </c>
      <c r="AK580" s="367"/>
      <c r="AL580" s="386">
        <f t="shared" si="52"/>
        <v>0</v>
      </c>
      <c r="AM580" s="382"/>
      <c r="AN580" s="383"/>
      <c r="AO580" s="382"/>
      <c r="AP580" s="383"/>
      <c r="AQ580" s="382"/>
      <c r="AR580" s="383"/>
      <c r="AS580" s="382"/>
      <c r="AT580" s="384"/>
      <c r="AU580" s="405">
        <f t="shared" si="53"/>
        <v>0</v>
      </c>
    </row>
    <row r="581" spans="2:47" ht="22.5" customHeight="1" thickBot="1">
      <c r="B581" s="406"/>
      <c r="C581" s="407"/>
      <c r="D581" s="408"/>
      <c r="E581" s="409"/>
      <c r="F581" s="410"/>
      <c r="G581" s="411" t="s">
        <v>99</v>
      </c>
      <c r="H581" s="412" t="s">
        <v>98</v>
      </c>
      <c r="I581" s="413">
        <v>0</v>
      </c>
      <c r="J581" s="413">
        <v>0</v>
      </c>
      <c r="K581" s="413">
        <v>0</v>
      </c>
      <c r="L581" s="413">
        <v>0</v>
      </c>
      <c r="M581" s="413">
        <v>0</v>
      </c>
      <c r="N581" s="413">
        <v>0</v>
      </c>
      <c r="O581" s="414" t="s">
        <v>99</v>
      </c>
      <c r="P581" s="414"/>
      <c r="Q581" s="366">
        <v>0</v>
      </c>
      <c r="R581" s="415"/>
      <c r="S581" s="415"/>
      <c r="T581" s="416" t="s">
        <v>98</v>
      </c>
      <c r="U581" s="417" t="s">
        <v>98</v>
      </c>
      <c r="V581" s="418" t="s">
        <v>98</v>
      </c>
      <c r="W581" s="419"/>
      <c r="X581" s="420" t="s">
        <v>98</v>
      </c>
      <c r="Y581" s="421">
        <v>0</v>
      </c>
      <c r="Z581" s="422"/>
      <c r="AA581" s="423"/>
      <c r="AB581" s="413"/>
      <c r="AC581" s="137"/>
      <c r="AD581" s="424"/>
      <c r="AE581" s="425"/>
      <c r="AF581" s="426"/>
      <c r="AG581" s="427"/>
      <c r="AH581" s="428"/>
      <c r="AI581" s="406"/>
      <c r="AJ581" s="429">
        <f t="shared" si="51"/>
        <v>0</v>
      </c>
      <c r="AK581" s="414"/>
      <c r="AL581" s="420">
        <f t="shared" si="52"/>
        <v>0</v>
      </c>
      <c r="AM581" s="430"/>
      <c r="AN581" s="431"/>
      <c r="AO581" s="430"/>
      <c r="AP581" s="431"/>
      <c r="AQ581" s="430"/>
      <c r="AR581" s="431"/>
      <c r="AS581" s="430"/>
      <c r="AT581" s="432"/>
      <c r="AU581" s="433">
        <f t="shared" si="53"/>
        <v>0</v>
      </c>
    </row>
    <row r="582" spans="2:47" ht="30" customHeight="1" thickTop="1">
      <c r="G582" s="434"/>
      <c r="H582" s="434"/>
      <c r="I582" s="434"/>
      <c r="J582" s="434"/>
      <c r="K582" s="434"/>
      <c r="L582" s="434"/>
      <c r="M582" s="434"/>
      <c r="N582" s="434"/>
      <c r="O582" s="434"/>
      <c r="P582" s="434"/>
      <c r="Q582" s="434"/>
      <c r="R582" s="434"/>
      <c r="S582" s="434"/>
      <c r="T582" s="434"/>
      <c r="U582" s="434"/>
      <c r="V582" s="435"/>
      <c r="W582" s="436"/>
      <c r="X582" s="437" t="s">
        <v>407</v>
      </c>
      <c r="Z582" s="434"/>
      <c r="AA582" s="434"/>
      <c r="AB582" s="434"/>
      <c r="AC582" s="434"/>
      <c r="AD582" s="434"/>
      <c r="AE582" s="438"/>
      <c r="AF582" s="435"/>
      <c r="AG582" s="435"/>
      <c r="AH582" s="439" t="s">
        <v>408</v>
      </c>
      <c r="AI582" s="440" t="s">
        <v>27</v>
      </c>
      <c r="AJ582" s="31">
        <f>SUM(AJ10:AJ581)</f>
        <v>0</v>
      </c>
      <c r="AK582" s="441" t="s">
        <v>28</v>
      </c>
      <c r="AL582" s="31">
        <f>SUM(AL10:AL581)</f>
        <v>0</v>
      </c>
      <c r="AM582" s="441" t="s">
        <v>56</v>
      </c>
      <c r="AN582" s="31">
        <f>SUM(AM10:AM581)</f>
        <v>0</v>
      </c>
      <c r="AO582" s="442" t="s">
        <v>64</v>
      </c>
      <c r="AP582" s="31">
        <f>SUM(AO10:AO581)</f>
        <v>0</v>
      </c>
      <c r="AQ582" s="442" t="s">
        <v>65</v>
      </c>
      <c r="AR582" s="31">
        <f>SUM(AQ10:AQ581)</f>
        <v>0</v>
      </c>
      <c r="AS582" s="442" t="s">
        <v>66</v>
      </c>
      <c r="AT582" s="31">
        <f>SUM(AS10:AS581)</f>
        <v>0</v>
      </c>
      <c r="AU582" s="443" t="s">
        <v>409</v>
      </c>
    </row>
    <row r="583" spans="2:47" ht="15" customHeight="1" thickBot="1">
      <c r="V583" s="444"/>
      <c r="W583" s="445"/>
      <c r="X583" s="446">
        <v>10</v>
      </c>
      <c r="AF583" s="447"/>
      <c r="AG583" s="447"/>
      <c r="AH583" s="448">
        <f>$D$4</f>
        <v>10</v>
      </c>
      <c r="AI583" s="449"/>
      <c r="AJ583" s="441"/>
      <c r="AK583" s="441"/>
      <c r="AL583" s="31"/>
      <c r="AU583" s="450"/>
    </row>
    <row r="584" spans="2:47" s="453" customFormat="1" ht="33" customHeight="1" thickTop="1" thickBot="1">
      <c r="B584" s="451"/>
      <c r="C584" s="451"/>
      <c r="D584" s="452"/>
      <c r="E584" s="452"/>
      <c r="F584" s="452"/>
      <c r="V584" s="454"/>
      <c r="W584" s="455"/>
      <c r="X584" s="456">
        <v>97695035.250000611</v>
      </c>
      <c r="Y584" s="43"/>
      <c r="Z584" s="43"/>
      <c r="AA584" s="43"/>
      <c r="AB584" s="43"/>
      <c r="AC584" s="43"/>
      <c r="AD584" s="43"/>
      <c r="AE584" s="43"/>
      <c r="AF584" s="457"/>
      <c r="AG584" s="457"/>
      <c r="AH584" s="85">
        <f t="array" ref="AH584">SUM(IF(ISERROR(AH10:AH581),0,(AH10:AH581)))</f>
        <v>0</v>
      </c>
      <c r="AI584" s="49"/>
      <c r="AJ584" s="46"/>
      <c r="AK584" s="441"/>
      <c r="AL584" s="31"/>
      <c r="AM584" s="458"/>
      <c r="AN584" s="458"/>
      <c r="AO584" s="458"/>
      <c r="AP584" s="458"/>
      <c r="AQ584" s="458"/>
      <c r="AR584" s="458"/>
      <c r="AS584" s="458"/>
      <c r="AT584" s="458"/>
      <c r="AU584" s="42">
        <f t="array" ref="AU584">SUM(IF(ISERROR(AU10:AU581),0,(AU10:AU581)))</f>
        <v>0</v>
      </c>
    </row>
    <row r="585" spans="2:47" s="453" customFormat="1" ht="39.950000000000003" customHeight="1" thickTop="1" thickBot="1">
      <c r="B585" s="451"/>
      <c r="C585" s="451"/>
      <c r="D585" s="452"/>
      <c r="E585" s="452"/>
      <c r="F585" s="452"/>
      <c r="V585" s="86"/>
      <c r="W585" s="86"/>
      <c r="X585" s="87"/>
      <c r="Y585" s="43"/>
      <c r="Z585" s="43"/>
      <c r="AA585" s="43"/>
      <c r="AB585" s="43"/>
      <c r="AC585" s="43"/>
      <c r="AD585" s="43"/>
      <c r="AE585" s="43"/>
      <c r="AF585" s="459"/>
      <c r="AG585" s="459"/>
      <c r="AH585" s="87"/>
      <c r="AI585" s="49"/>
      <c r="AJ585" s="46"/>
      <c r="AK585" s="441"/>
      <c r="AL585" s="31"/>
      <c r="AM585" s="458"/>
      <c r="AN585" s="458"/>
      <c r="AO585" s="458"/>
      <c r="AP585" s="458"/>
      <c r="AQ585" s="458"/>
      <c r="AR585" s="458"/>
      <c r="AS585" s="458"/>
      <c r="AT585" s="458"/>
      <c r="AU585" s="460" t="s">
        <v>410</v>
      </c>
    </row>
    <row r="586" spans="2:47" s="453" customFormat="1" ht="33" customHeight="1" thickTop="1" thickBot="1">
      <c r="B586" s="451"/>
      <c r="C586" s="451"/>
      <c r="D586" s="452"/>
      <c r="E586" s="452"/>
      <c r="F586" s="452"/>
      <c r="V586" s="86"/>
      <c r="W586" s="86"/>
      <c r="X586" s="87"/>
      <c r="Y586" s="43"/>
      <c r="Z586" s="43"/>
      <c r="AA586" s="43"/>
      <c r="AB586" s="43"/>
      <c r="AC586" s="43"/>
      <c r="AD586" s="43"/>
      <c r="AE586" s="43"/>
      <c r="AF586" s="459"/>
      <c r="AG586" s="461" t="s">
        <v>411</v>
      </c>
      <c r="AH586" s="462" t="s">
        <v>412</v>
      </c>
      <c r="AI586" s="49"/>
      <c r="AJ586" s="46"/>
      <c r="AK586" s="441"/>
      <c r="AL586" s="31"/>
      <c r="AM586" s="458"/>
      <c r="AN586" s="458"/>
      <c r="AO586" s="458"/>
      <c r="AP586" s="458"/>
      <c r="AQ586" s="458"/>
      <c r="AR586" s="458"/>
      <c r="AS586" s="458"/>
      <c r="AT586" s="458"/>
      <c r="AU586" s="42">
        <f>AU584*1.1</f>
        <v>0</v>
      </c>
    </row>
    <row r="587" spans="2:47" s="453" customFormat="1" ht="22.5" customHeight="1" thickTop="1" thickBot="1">
      <c r="B587" s="451"/>
      <c r="C587" s="451"/>
      <c r="D587" s="452"/>
      <c r="E587" s="452"/>
      <c r="F587" s="452"/>
      <c r="V587" s="40"/>
      <c r="W587" s="40"/>
      <c r="X587" s="43"/>
      <c r="Y587" s="43"/>
      <c r="Z587" s="43"/>
      <c r="AA587" s="43"/>
      <c r="AB587" s="43"/>
      <c r="AC587" s="43"/>
      <c r="AD587" s="43"/>
      <c r="AE587" s="43"/>
      <c r="AF587" s="45"/>
      <c r="AG587" s="463">
        <f>$D$4</f>
        <v>10</v>
      </c>
      <c r="AH587" s="464">
        <f>$D$4</f>
        <v>10</v>
      </c>
      <c r="AI587" s="45"/>
      <c r="AJ587" s="43"/>
      <c r="AK587" s="47"/>
      <c r="AL587" s="43"/>
      <c r="AM587" s="458"/>
      <c r="AN587" s="458"/>
      <c r="AO587" s="458"/>
      <c r="AP587" s="458"/>
      <c r="AQ587" s="458"/>
      <c r="AR587" s="458"/>
      <c r="AS587" s="458"/>
      <c r="AT587" s="458"/>
    </row>
    <row r="588" spans="2:47" ht="39.950000000000003" customHeight="1" thickTop="1" thickBot="1">
      <c r="V588" s="465"/>
      <c r="W588" s="465"/>
      <c r="X588" s="44"/>
      <c r="Y588" s="465"/>
      <c r="Z588" s="465"/>
      <c r="AA588" s="465"/>
      <c r="AB588" s="465"/>
      <c r="AC588" s="465"/>
      <c r="AD588" s="465"/>
      <c r="AE588" s="465"/>
      <c r="AF588" s="466"/>
      <c r="AG588" s="64">
        <f>X584-AH584</f>
        <v>97695035.250000611</v>
      </c>
      <c r="AH588" s="85">
        <v>13106916.686274514</v>
      </c>
      <c r="AI588" s="466"/>
      <c r="AJ588" s="467"/>
      <c r="AK588" s="47"/>
      <c r="AL588" s="43"/>
      <c r="AR588" s="468"/>
      <c r="AS588" s="468"/>
      <c r="AT588" s="468"/>
    </row>
    <row r="589" spans="2:47" ht="37.5" customHeight="1" thickTop="1">
      <c r="AI589" s="469"/>
      <c r="AR589" s="468"/>
      <c r="AS589" s="468"/>
      <c r="AT589" s="468"/>
    </row>
    <row r="590" spans="2:47" ht="39.950000000000003" customHeight="1">
      <c r="AR590" s="468"/>
      <c r="AS590" s="468"/>
      <c r="AT590" s="468"/>
    </row>
  </sheetData>
  <autoFilter ref="B8:AH588"/>
  <mergeCells count="20">
    <mergeCell ref="Z8:Z9"/>
    <mergeCell ref="AA8:AA9"/>
    <mergeCell ref="AB8:AB9"/>
    <mergeCell ref="AU582:AU583"/>
    <mergeCell ref="J8:J9"/>
    <mergeCell ref="K8:K9"/>
    <mergeCell ref="L8:L9"/>
    <mergeCell ref="M8:M9"/>
    <mergeCell ref="N8:N9"/>
    <mergeCell ref="Y8:Y9"/>
    <mergeCell ref="G7:X7"/>
    <mergeCell ref="Y7:AH7"/>
    <mergeCell ref="AI7:AJ7"/>
    <mergeCell ref="AK7:AL7"/>
    <mergeCell ref="B8:B9"/>
    <mergeCell ref="C8:C9"/>
    <mergeCell ref="D8:D9"/>
    <mergeCell ref="G8:G9"/>
    <mergeCell ref="H8:H9"/>
    <mergeCell ref="I8:I9"/>
  </mergeCells>
  <phoneticPr fontId="106"/>
  <conditionalFormatting sqref="T10:T11 AE15:AE113 T15:T113 T579:T581 AE579:AE581 T413:T452 T565:T572 AE413:AE452 AE565:AE575">
    <cfRule type="expression" dxfId="75" priority="33">
      <formula>T10="手入力"</formula>
    </cfRule>
  </conditionalFormatting>
  <conditionalFormatting sqref="AE10:AE11">
    <cfRule type="expression" dxfId="74" priority="32">
      <formula>AE10="手入力"</formula>
    </cfRule>
  </conditionalFormatting>
  <conditionalFormatting sqref="T12:T13">
    <cfRule type="expression" dxfId="73" priority="31">
      <formula>T12="手入力"</formula>
    </cfRule>
  </conditionalFormatting>
  <conditionalFormatting sqref="AE12:AE13">
    <cfRule type="expression" dxfId="72" priority="30">
      <formula>AE12="手入力"</formula>
    </cfRule>
  </conditionalFormatting>
  <conditionalFormatting sqref="T114:T205">
    <cfRule type="expression" dxfId="71" priority="29">
      <formula>T114="手入力"</formula>
    </cfRule>
  </conditionalFormatting>
  <conditionalFormatting sqref="AE114:AE205">
    <cfRule type="expression" dxfId="70" priority="28">
      <formula>AE114="手入力"</formula>
    </cfRule>
  </conditionalFormatting>
  <conditionalFormatting sqref="T206:T264">
    <cfRule type="expression" dxfId="69" priority="27">
      <formula>T206="手入力"</formula>
    </cfRule>
  </conditionalFormatting>
  <conditionalFormatting sqref="AE206:AE264">
    <cfRule type="expression" dxfId="68" priority="26">
      <formula>AE206="手入力"</formula>
    </cfRule>
  </conditionalFormatting>
  <conditionalFormatting sqref="T14">
    <cfRule type="expression" dxfId="67" priority="25">
      <formula>T14="手入力"</formula>
    </cfRule>
  </conditionalFormatting>
  <conditionalFormatting sqref="AE14">
    <cfRule type="expression" dxfId="66" priority="24">
      <formula>AE14="手入力"</formula>
    </cfRule>
  </conditionalFormatting>
  <conditionalFormatting sqref="T265 AE269:AE367 T269:T367">
    <cfRule type="expression" dxfId="65" priority="23">
      <formula>T265="手入力"</formula>
    </cfRule>
  </conditionalFormatting>
  <conditionalFormatting sqref="AE265">
    <cfRule type="expression" dxfId="64" priority="22">
      <formula>AE265="手入力"</formula>
    </cfRule>
  </conditionalFormatting>
  <conditionalFormatting sqref="T266:T267">
    <cfRule type="expression" dxfId="63" priority="21">
      <formula>T266="手入力"</formula>
    </cfRule>
  </conditionalFormatting>
  <conditionalFormatting sqref="AE266:AE267">
    <cfRule type="expression" dxfId="62" priority="20">
      <formula>AE266="手入力"</formula>
    </cfRule>
  </conditionalFormatting>
  <conditionalFormatting sqref="T368:T411">
    <cfRule type="expression" dxfId="61" priority="19">
      <formula>T368="手入力"</formula>
    </cfRule>
  </conditionalFormatting>
  <conditionalFormatting sqref="AE368:AE411">
    <cfRule type="expression" dxfId="60" priority="18">
      <formula>AE368="手入力"</formula>
    </cfRule>
  </conditionalFormatting>
  <conditionalFormatting sqref="T453:T511">
    <cfRule type="expression" dxfId="59" priority="17">
      <formula>T453="手入力"</formula>
    </cfRule>
  </conditionalFormatting>
  <conditionalFormatting sqref="AE453:AE511">
    <cfRule type="expression" dxfId="58" priority="16">
      <formula>AE453="手入力"</formula>
    </cfRule>
  </conditionalFormatting>
  <conditionalFormatting sqref="T268">
    <cfRule type="expression" dxfId="57" priority="15">
      <formula>T268="手入力"</formula>
    </cfRule>
  </conditionalFormatting>
  <conditionalFormatting sqref="AE268">
    <cfRule type="expression" dxfId="56" priority="14">
      <formula>AE268="手入力"</formula>
    </cfRule>
  </conditionalFormatting>
  <conditionalFormatting sqref="T512 T516:T574 AE516:AE574">
    <cfRule type="expression" dxfId="55" priority="13">
      <formula>T512="手入力"</formula>
    </cfRule>
  </conditionalFormatting>
  <conditionalFormatting sqref="AE512">
    <cfRule type="expression" dxfId="54" priority="12">
      <formula>AE512="手入力"</formula>
    </cfRule>
  </conditionalFormatting>
  <conditionalFormatting sqref="T513:T514">
    <cfRule type="expression" dxfId="53" priority="11">
      <formula>T513="手入力"</formula>
    </cfRule>
  </conditionalFormatting>
  <conditionalFormatting sqref="AE513:AE514">
    <cfRule type="expression" dxfId="52" priority="10">
      <formula>AE513="手入力"</formula>
    </cfRule>
  </conditionalFormatting>
  <conditionalFormatting sqref="T515">
    <cfRule type="expression" dxfId="51" priority="9">
      <formula>T515="手入力"</formula>
    </cfRule>
  </conditionalFormatting>
  <conditionalFormatting sqref="AE515">
    <cfRule type="expression" dxfId="50" priority="8">
      <formula>AE515="手入力"</formula>
    </cfRule>
  </conditionalFormatting>
  <conditionalFormatting sqref="T412">
    <cfRule type="expression" dxfId="49" priority="7">
      <formula>T412="手入力"</formula>
    </cfRule>
  </conditionalFormatting>
  <conditionalFormatting sqref="AE412">
    <cfRule type="expression" dxfId="48" priority="6">
      <formula>AE412="手入力"</formula>
    </cfRule>
  </conditionalFormatting>
  <conditionalFormatting sqref="T573:T574">
    <cfRule type="expression" dxfId="47" priority="5">
      <formula>T573="手入力"</formula>
    </cfRule>
  </conditionalFormatting>
  <conditionalFormatting sqref="T574">
    <cfRule type="expression" dxfId="46" priority="4">
      <formula>T574="手入力"</formula>
    </cfRule>
  </conditionalFormatting>
  <conditionalFormatting sqref="T575">
    <cfRule type="expression" dxfId="45" priority="3">
      <formula>T575="手入力"</formula>
    </cfRule>
  </conditionalFormatting>
  <conditionalFormatting sqref="T577:T578 AE578">
    <cfRule type="expression" dxfId="44" priority="2">
      <formula>T577="手入力"</formula>
    </cfRule>
  </conditionalFormatting>
  <conditionalFormatting sqref="T576 AE576:AE577">
    <cfRule type="expression" dxfId="43" priority="1">
      <formula>T576="手入力"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9" scale="21" fitToHeight="0" orientation="landscape" r:id="rId1"/>
  <headerFooter alignWithMargins="0">
    <oddFooter>&amp;P / &amp;N ページ</oddFooter>
  </headerFooter>
  <rowBreaks count="2" manualBreakCount="2">
    <brk id="251" min="1" max="47" man="1"/>
    <brk id="375" min="1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8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1" sqref="C11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413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414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107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415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416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417</v>
      </c>
      <c r="AT7" s="278"/>
      <c r="AU7" s="278"/>
      <c r="AV7" s="278"/>
      <c r="AW7" s="278"/>
      <c r="AX7" s="278"/>
      <c r="AY7" s="279" t="s">
        <v>418</v>
      </c>
    </row>
    <row r="8" spans="2:51" ht="22.5" customHeight="1" thickBot="1">
      <c r="B8" s="280" t="s">
        <v>3</v>
      </c>
      <c r="C8" s="281" t="s">
        <v>4</v>
      </c>
      <c r="D8" s="282" t="s">
        <v>47</v>
      </c>
      <c r="E8" s="475" t="s">
        <v>67</v>
      </c>
      <c r="F8" s="283" t="s">
        <v>77</v>
      </c>
      <c r="G8" s="283" t="s">
        <v>419</v>
      </c>
      <c r="H8" s="476" t="s">
        <v>5</v>
      </c>
      <c r="I8" s="477" t="s">
        <v>37</v>
      </c>
      <c r="J8" s="285" t="s">
        <v>6</v>
      </c>
      <c r="K8" s="286" t="s">
        <v>30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484" t="s">
        <v>420</v>
      </c>
      <c r="C10" s="336"/>
      <c r="D10" s="337"/>
      <c r="E10" s="485">
        <v>0</v>
      </c>
      <c r="F10" s="338"/>
      <c r="G10" s="486"/>
      <c r="H10" s="487"/>
      <c r="I10" s="357"/>
      <c r="J10" s="488" t="s">
        <v>421</v>
      </c>
      <c r="K10" s="489" t="s">
        <v>99</v>
      </c>
      <c r="L10" s="341" t="s">
        <v>98</v>
      </c>
      <c r="M10" s="342">
        <v>0</v>
      </c>
      <c r="N10" s="342">
        <v>0</v>
      </c>
      <c r="O10" s="342">
        <v>0</v>
      </c>
      <c r="P10" s="342">
        <v>0</v>
      </c>
      <c r="Q10" s="342">
        <v>0</v>
      </c>
      <c r="R10" s="342">
        <v>0</v>
      </c>
      <c r="S10" s="342">
        <v>0</v>
      </c>
      <c r="T10" s="343" t="s">
        <v>99</v>
      </c>
      <c r="U10" s="343"/>
      <c r="V10" s="344">
        <v>0</v>
      </c>
      <c r="W10" s="343"/>
      <c r="X10" s="343"/>
      <c r="Y10" s="345" t="s">
        <v>98</v>
      </c>
      <c r="Z10" s="346" t="s">
        <v>98</v>
      </c>
      <c r="AA10" s="344">
        <v>0</v>
      </c>
      <c r="AB10" s="343" t="s">
        <v>98</v>
      </c>
      <c r="AC10" s="349" t="s">
        <v>98</v>
      </c>
      <c r="AD10" s="350">
        <v>0</v>
      </c>
      <c r="AE10" s="351"/>
      <c r="AF10" s="352"/>
      <c r="AG10" s="342"/>
      <c r="AH10" s="134"/>
      <c r="AI10" s="353"/>
      <c r="AJ10" s="345"/>
      <c r="AK10" s="345"/>
      <c r="AL10" s="356"/>
      <c r="AM10" s="335"/>
      <c r="AN10" s="357"/>
      <c r="AO10" s="343"/>
      <c r="AP10" s="349"/>
      <c r="AQ10" s="153"/>
      <c r="AR10" s="122"/>
      <c r="AS10" s="153"/>
      <c r="AT10" s="122"/>
      <c r="AU10" s="153"/>
      <c r="AV10" s="122"/>
      <c r="AW10" s="153"/>
      <c r="AX10" s="175"/>
      <c r="AY10" s="358"/>
    </row>
    <row r="11" spans="2:51" ht="22.5" customHeight="1">
      <c r="B11" s="490" t="s">
        <v>45</v>
      </c>
      <c r="C11" s="360" t="s">
        <v>70</v>
      </c>
      <c r="D11" s="361"/>
      <c r="E11" s="491">
        <v>0</v>
      </c>
      <c r="F11" s="362" t="s">
        <v>422</v>
      </c>
      <c r="G11" s="492"/>
      <c r="H11" s="493">
        <v>12</v>
      </c>
      <c r="I11" s="381">
        <v>365</v>
      </c>
      <c r="J11" s="494" t="s">
        <v>423</v>
      </c>
      <c r="K11" s="489" t="s">
        <v>48</v>
      </c>
      <c r="L11" s="341">
        <v>1</v>
      </c>
      <c r="M11" s="364" t="s">
        <v>49</v>
      </c>
      <c r="N11" s="364">
        <v>0</v>
      </c>
      <c r="O11" s="364" t="s">
        <v>424</v>
      </c>
      <c r="P11" s="364" t="s">
        <v>425</v>
      </c>
      <c r="Q11" s="364" t="s">
        <v>95</v>
      </c>
      <c r="R11" s="364" t="s">
        <v>92</v>
      </c>
      <c r="S11" s="364">
        <v>0</v>
      </c>
      <c r="T11" s="365">
        <v>36</v>
      </c>
      <c r="U11" s="365">
        <v>2</v>
      </c>
      <c r="V11" s="366">
        <v>2</v>
      </c>
      <c r="W11" s="367"/>
      <c r="X11" s="367"/>
      <c r="Y11" s="368">
        <v>2</v>
      </c>
      <c r="Z11" s="369">
        <v>2</v>
      </c>
      <c r="AA11" s="366">
        <v>0</v>
      </c>
      <c r="AB11" s="365">
        <v>315.35999999999996</v>
      </c>
      <c r="AC11" s="372">
        <v>59937.600000000006</v>
      </c>
      <c r="AD11" s="373" t="s">
        <v>93</v>
      </c>
      <c r="AE11" s="374"/>
      <c r="AF11" s="375"/>
      <c r="AG11" s="364"/>
      <c r="AH11" s="135"/>
      <c r="AI11" s="376"/>
      <c r="AJ11" s="377"/>
      <c r="AK11" s="377">
        <f t="shared" ref="AK11:AK18" si="0">(AI11/1000)*H11*I11*AJ11</f>
        <v>0</v>
      </c>
      <c r="AL11" s="380">
        <f t="shared" ref="AL11:AL18" si="1">IF(AI11&lt;=10,AJ11*99.56*12*$D$4,IF(AI11&lt;=20,AJ11*149.62*12*$D$4,IF(AI11&lt;=40,AJ11*249.74*12*$D$4,IF(AI11&lt;=60,AJ11*349.87*12*$D$4,IF(AI11&lt;=100,AJ11*550.12*12*$D$4,"")))))</f>
        <v>0</v>
      </c>
      <c r="AM11" s="359"/>
      <c r="AN11" s="381">
        <f t="shared" ref="AN11:AN18" si="2">AJ11*AM11</f>
        <v>0</v>
      </c>
      <c r="AO11" s="365"/>
      <c r="AP11" s="372">
        <f t="shared" ref="AP11:AP18" si="3">AJ11*AO11</f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ref="AY11:AY18" si="4">AN11+AP11+AQ11+AS11+AU11+AW11</f>
        <v>0</v>
      </c>
    </row>
    <row r="12" spans="2:51" ht="22.5" customHeight="1">
      <c r="B12" s="490" t="s">
        <v>421</v>
      </c>
      <c r="C12" s="360" t="s">
        <v>70</v>
      </c>
      <c r="D12" s="361"/>
      <c r="E12" s="491">
        <v>0</v>
      </c>
      <c r="F12" s="362" t="s">
        <v>422</v>
      </c>
      <c r="G12" s="492"/>
      <c r="H12" s="493">
        <v>12</v>
      </c>
      <c r="I12" s="381">
        <v>365</v>
      </c>
      <c r="J12" s="494" t="s">
        <v>426</v>
      </c>
      <c r="K12" s="489" t="s">
        <v>427</v>
      </c>
      <c r="L12" s="341">
        <v>1</v>
      </c>
      <c r="M12" s="364" t="s">
        <v>49</v>
      </c>
      <c r="N12" s="364">
        <v>0</v>
      </c>
      <c r="O12" s="364">
        <v>0</v>
      </c>
      <c r="P12" s="364" t="s">
        <v>428</v>
      </c>
      <c r="Q12" s="364">
        <v>0</v>
      </c>
      <c r="R12" s="364">
        <v>0</v>
      </c>
      <c r="S12" s="364">
        <v>0</v>
      </c>
      <c r="T12" s="365">
        <v>36</v>
      </c>
      <c r="U12" s="365">
        <v>1</v>
      </c>
      <c r="V12" s="366">
        <v>1</v>
      </c>
      <c r="W12" s="367"/>
      <c r="X12" s="367"/>
      <c r="Y12" s="368">
        <v>1</v>
      </c>
      <c r="Z12" s="369">
        <v>1</v>
      </c>
      <c r="AA12" s="366">
        <v>0</v>
      </c>
      <c r="AB12" s="365">
        <v>157.67999999999998</v>
      </c>
      <c r="AC12" s="372">
        <v>29968.800000000003</v>
      </c>
      <c r="AD12" s="373" t="s">
        <v>93</v>
      </c>
      <c r="AE12" s="374"/>
      <c r="AF12" s="375"/>
      <c r="AG12" s="364"/>
      <c r="AH12" s="135"/>
      <c r="AI12" s="376"/>
      <c r="AJ12" s="377"/>
      <c r="AK12" s="377">
        <f t="shared" si="0"/>
        <v>0</v>
      </c>
      <c r="AL12" s="380">
        <f t="shared" si="1"/>
        <v>0</v>
      </c>
      <c r="AM12" s="359"/>
      <c r="AN12" s="381">
        <f t="shared" si="2"/>
        <v>0</v>
      </c>
      <c r="AO12" s="365"/>
      <c r="AP12" s="372">
        <f t="shared" si="3"/>
        <v>0</v>
      </c>
      <c r="AQ12" s="382"/>
      <c r="AR12" s="383"/>
      <c r="AS12" s="382"/>
      <c r="AT12" s="383"/>
      <c r="AU12" s="382"/>
      <c r="AV12" s="383"/>
      <c r="AW12" s="382"/>
      <c r="AX12" s="384"/>
      <c r="AY12" s="385">
        <f t="shared" si="4"/>
        <v>0</v>
      </c>
    </row>
    <row r="13" spans="2:51" ht="22.5" customHeight="1">
      <c r="B13" s="490" t="s">
        <v>429</v>
      </c>
      <c r="C13" s="360" t="s">
        <v>430</v>
      </c>
      <c r="D13" s="361"/>
      <c r="E13" s="491">
        <v>0</v>
      </c>
      <c r="F13" s="362" t="s">
        <v>422</v>
      </c>
      <c r="G13" s="492"/>
      <c r="H13" s="493">
        <v>12</v>
      </c>
      <c r="I13" s="381">
        <v>365</v>
      </c>
      <c r="J13" s="494" t="s">
        <v>431</v>
      </c>
      <c r="K13" s="489" t="s">
        <v>432</v>
      </c>
      <c r="L13" s="341">
        <v>1</v>
      </c>
      <c r="M13" s="364" t="s">
        <v>433</v>
      </c>
      <c r="N13" s="364">
        <v>0</v>
      </c>
      <c r="O13" s="364" t="s">
        <v>434</v>
      </c>
      <c r="P13" s="364">
        <v>0</v>
      </c>
      <c r="Q13" s="364">
        <v>0</v>
      </c>
      <c r="R13" s="364">
        <v>0</v>
      </c>
      <c r="S13" s="364">
        <v>0</v>
      </c>
      <c r="T13" s="365">
        <v>34</v>
      </c>
      <c r="U13" s="365">
        <v>2</v>
      </c>
      <c r="V13" s="366">
        <v>2</v>
      </c>
      <c r="W13" s="367"/>
      <c r="X13" s="367"/>
      <c r="Y13" s="368">
        <v>2</v>
      </c>
      <c r="Z13" s="369">
        <v>2</v>
      </c>
      <c r="AA13" s="366">
        <v>0</v>
      </c>
      <c r="AB13" s="365">
        <v>297.84000000000003</v>
      </c>
      <c r="AC13" s="372">
        <v>59937.600000000006</v>
      </c>
      <c r="AD13" s="373" t="s">
        <v>122</v>
      </c>
      <c r="AE13" s="374"/>
      <c r="AF13" s="375"/>
      <c r="AG13" s="364"/>
      <c r="AH13" s="135"/>
      <c r="AI13" s="376"/>
      <c r="AJ13" s="377"/>
      <c r="AK13" s="377">
        <f t="shared" si="0"/>
        <v>0</v>
      </c>
      <c r="AL13" s="380">
        <f t="shared" si="1"/>
        <v>0</v>
      </c>
      <c r="AM13" s="359"/>
      <c r="AN13" s="381">
        <f t="shared" si="2"/>
        <v>0</v>
      </c>
      <c r="AO13" s="365"/>
      <c r="AP13" s="372">
        <f t="shared" si="3"/>
        <v>0</v>
      </c>
      <c r="AQ13" s="382"/>
      <c r="AR13" s="383"/>
      <c r="AS13" s="382"/>
      <c r="AT13" s="383"/>
      <c r="AU13" s="382"/>
      <c r="AV13" s="383"/>
      <c r="AW13" s="382"/>
      <c r="AX13" s="384"/>
      <c r="AY13" s="385">
        <f t="shared" si="4"/>
        <v>0</v>
      </c>
    </row>
    <row r="14" spans="2:51" ht="22.5" customHeight="1">
      <c r="B14" s="490" t="s">
        <v>435</v>
      </c>
      <c r="C14" s="360" t="s">
        <v>72</v>
      </c>
      <c r="D14" s="361"/>
      <c r="E14" s="491">
        <v>0</v>
      </c>
      <c r="F14" s="362" t="s">
        <v>422</v>
      </c>
      <c r="G14" s="492"/>
      <c r="H14" s="493">
        <v>12</v>
      </c>
      <c r="I14" s="381">
        <v>365</v>
      </c>
      <c r="J14" s="494" t="s">
        <v>436</v>
      </c>
      <c r="K14" s="489" t="s">
        <v>427</v>
      </c>
      <c r="L14" s="341">
        <v>1</v>
      </c>
      <c r="M14" s="364" t="s">
        <v>49</v>
      </c>
      <c r="N14" s="364">
        <v>0</v>
      </c>
      <c r="O14" s="364">
        <v>0</v>
      </c>
      <c r="P14" s="364" t="s">
        <v>428</v>
      </c>
      <c r="Q14" s="364">
        <v>0</v>
      </c>
      <c r="R14" s="364">
        <v>0</v>
      </c>
      <c r="S14" s="364">
        <v>0</v>
      </c>
      <c r="T14" s="365">
        <v>36</v>
      </c>
      <c r="U14" s="365">
        <v>1</v>
      </c>
      <c r="V14" s="366">
        <v>1</v>
      </c>
      <c r="W14" s="367"/>
      <c r="X14" s="367"/>
      <c r="Y14" s="368">
        <v>1</v>
      </c>
      <c r="Z14" s="369">
        <v>1</v>
      </c>
      <c r="AA14" s="366">
        <v>0</v>
      </c>
      <c r="AB14" s="365">
        <v>157.67999999999998</v>
      </c>
      <c r="AC14" s="372">
        <v>29968.800000000003</v>
      </c>
      <c r="AD14" s="373" t="s">
        <v>93</v>
      </c>
      <c r="AE14" s="374"/>
      <c r="AF14" s="375"/>
      <c r="AG14" s="364"/>
      <c r="AH14" s="135"/>
      <c r="AI14" s="376"/>
      <c r="AJ14" s="377"/>
      <c r="AK14" s="377">
        <f t="shared" si="0"/>
        <v>0</v>
      </c>
      <c r="AL14" s="380">
        <f t="shared" si="1"/>
        <v>0</v>
      </c>
      <c r="AM14" s="359"/>
      <c r="AN14" s="381">
        <f t="shared" si="2"/>
        <v>0</v>
      </c>
      <c r="AO14" s="365"/>
      <c r="AP14" s="372">
        <f t="shared" si="3"/>
        <v>0</v>
      </c>
      <c r="AQ14" s="382"/>
      <c r="AR14" s="383"/>
      <c r="AS14" s="382"/>
      <c r="AT14" s="383"/>
      <c r="AU14" s="382"/>
      <c r="AV14" s="383"/>
      <c r="AW14" s="382"/>
      <c r="AX14" s="384"/>
      <c r="AY14" s="385">
        <f t="shared" si="4"/>
        <v>0</v>
      </c>
    </row>
    <row r="15" spans="2:51" ht="22.5" customHeight="1">
      <c r="B15" s="490" t="s">
        <v>421</v>
      </c>
      <c r="C15" s="360" t="s">
        <v>72</v>
      </c>
      <c r="D15" s="361"/>
      <c r="E15" s="491">
        <v>0</v>
      </c>
      <c r="F15" s="362" t="s">
        <v>422</v>
      </c>
      <c r="G15" s="492"/>
      <c r="H15" s="493">
        <v>12</v>
      </c>
      <c r="I15" s="381">
        <v>365</v>
      </c>
      <c r="J15" s="494" t="s">
        <v>437</v>
      </c>
      <c r="K15" s="489" t="s">
        <v>427</v>
      </c>
      <c r="L15" s="341">
        <v>1</v>
      </c>
      <c r="M15" s="364" t="s">
        <v>29</v>
      </c>
      <c r="N15" s="364">
        <v>0</v>
      </c>
      <c r="O15" s="364">
        <v>0</v>
      </c>
      <c r="P15" s="364" t="s">
        <v>428</v>
      </c>
      <c r="Q15" s="364">
        <v>0</v>
      </c>
      <c r="R15" s="364">
        <v>0</v>
      </c>
      <c r="S15" s="364">
        <v>0</v>
      </c>
      <c r="T15" s="365">
        <v>28</v>
      </c>
      <c r="U15" s="365">
        <v>1</v>
      </c>
      <c r="V15" s="366">
        <v>1</v>
      </c>
      <c r="W15" s="367"/>
      <c r="X15" s="367"/>
      <c r="Y15" s="368">
        <v>1</v>
      </c>
      <c r="Z15" s="369">
        <v>1</v>
      </c>
      <c r="AA15" s="366">
        <v>0</v>
      </c>
      <c r="AB15" s="365">
        <v>122.64</v>
      </c>
      <c r="AC15" s="372">
        <v>29968.800000000003</v>
      </c>
      <c r="AD15" s="387" t="s">
        <v>93</v>
      </c>
      <c r="AE15" s="374"/>
      <c r="AF15" s="375"/>
      <c r="AG15" s="364"/>
      <c r="AH15" s="135"/>
      <c r="AI15" s="376"/>
      <c r="AJ15" s="377"/>
      <c r="AK15" s="377">
        <f t="shared" si="0"/>
        <v>0</v>
      </c>
      <c r="AL15" s="380">
        <f t="shared" si="1"/>
        <v>0</v>
      </c>
      <c r="AM15" s="359"/>
      <c r="AN15" s="381">
        <f t="shared" si="2"/>
        <v>0</v>
      </c>
      <c r="AO15" s="365"/>
      <c r="AP15" s="372">
        <f t="shared" si="3"/>
        <v>0</v>
      </c>
      <c r="AQ15" s="382"/>
      <c r="AR15" s="383"/>
      <c r="AS15" s="382"/>
      <c r="AT15" s="383"/>
      <c r="AU15" s="382"/>
      <c r="AV15" s="383"/>
      <c r="AW15" s="382"/>
      <c r="AX15" s="384"/>
      <c r="AY15" s="385">
        <f t="shared" si="4"/>
        <v>0</v>
      </c>
    </row>
    <row r="16" spans="2:51" ht="22.5" customHeight="1">
      <c r="B16" s="490" t="s">
        <v>438</v>
      </c>
      <c r="C16" s="360" t="s">
        <v>72</v>
      </c>
      <c r="D16" s="361"/>
      <c r="E16" s="491">
        <v>0</v>
      </c>
      <c r="F16" s="362" t="s">
        <v>422</v>
      </c>
      <c r="G16" s="492"/>
      <c r="H16" s="493">
        <v>12</v>
      </c>
      <c r="I16" s="381">
        <v>365</v>
      </c>
      <c r="J16" s="494" t="s">
        <v>439</v>
      </c>
      <c r="K16" s="489" t="s">
        <v>440</v>
      </c>
      <c r="L16" s="341">
        <v>1</v>
      </c>
      <c r="M16" s="364" t="s">
        <v>441</v>
      </c>
      <c r="N16" s="364">
        <v>0</v>
      </c>
      <c r="O16" s="364">
        <v>0</v>
      </c>
      <c r="P16" s="364" t="s">
        <v>442</v>
      </c>
      <c r="Q16" s="364" t="s">
        <v>443</v>
      </c>
      <c r="R16" s="364">
        <v>0</v>
      </c>
      <c r="S16" s="364">
        <v>0</v>
      </c>
      <c r="T16" s="365">
        <v>13</v>
      </c>
      <c r="U16" s="365">
        <v>1</v>
      </c>
      <c r="V16" s="366">
        <v>1</v>
      </c>
      <c r="W16" s="367"/>
      <c r="X16" s="367"/>
      <c r="Y16" s="368">
        <v>1</v>
      </c>
      <c r="Z16" s="369">
        <v>1</v>
      </c>
      <c r="AA16" s="366">
        <v>0</v>
      </c>
      <c r="AB16" s="365">
        <v>56.94</v>
      </c>
      <c r="AC16" s="372">
        <v>17954.400000000001</v>
      </c>
      <c r="AD16" s="373" t="s">
        <v>93</v>
      </c>
      <c r="AE16" s="374"/>
      <c r="AF16" s="375"/>
      <c r="AG16" s="364"/>
      <c r="AH16" s="135"/>
      <c r="AI16" s="376"/>
      <c r="AJ16" s="377"/>
      <c r="AK16" s="377">
        <f t="shared" si="0"/>
        <v>0</v>
      </c>
      <c r="AL16" s="380">
        <f t="shared" si="1"/>
        <v>0</v>
      </c>
      <c r="AM16" s="359"/>
      <c r="AN16" s="381">
        <f t="shared" si="2"/>
        <v>0</v>
      </c>
      <c r="AO16" s="365"/>
      <c r="AP16" s="372">
        <f t="shared" si="3"/>
        <v>0</v>
      </c>
      <c r="AQ16" s="382"/>
      <c r="AR16" s="383"/>
      <c r="AS16" s="382"/>
      <c r="AT16" s="383"/>
      <c r="AU16" s="382"/>
      <c r="AV16" s="383"/>
      <c r="AW16" s="382"/>
      <c r="AX16" s="384"/>
      <c r="AY16" s="385">
        <f t="shared" si="4"/>
        <v>0</v>
      </c>
    </row>
    <row r="17" spans="2:51" ht="22.5" customHeight="1">
      <c r="B17" s="490" t="s">
        <v>438</v>
      </c>
      <c r="C17" s="360" t="s">
        <v>71</v>
      </c>
      <c r="D17" s="361"/>
      <c r="E17" s="491">
        <v>0</v>
      </c>
      <c r="F17" s="362" t="s">
        <v>422</v>
      </c>
      <c r="G17" s="492"/>
      <c r="H17" s="493">
        <v>12</v>
      </c>
      <c r="I17" s="381">
        <v>365</v>
      </c>
      <c r="J17" s="494" t="s">
        <v>444</v>
      </c>
      <c r="K17" s="489" t="s">
        <v>48</v>
      </c>
      <c r="L17" s="341">
        <v>1</v>
      </c>
      <c r="M17" s="364" t="s">
        <v>49</v>
      </c>
      <c r="N17" s="364">
        <v>0</v>
      </c>
      <c r="O17" s="364" t="s">
        <v>424</v>
      </c>
      <c r="P17" s="364" t="s">
        <v>425</v>
      </c>
      <c r="Q17" s="364" t="s">
        <v>95</v>
      </c>
      <c r="R17" s="364" t="s">
        <v>92</v>
      </c>
      <c r="S17" s="364">
        <v>0</v>
      </c>
      <c r="T17" s="365">
        <v>36</v>
      </c>
      <c r="U17" s="365">
        <v>2</v>
      </c>
      <c r="V17" s="366">
        <v>2</v>
      </c>
      <c r="W17" s="367"/>
      <c r="X17" s="367"/>
      <c r="Y17" s="368">
        <v>2</v>
      </c>
      <c r="Z17" s="369">
        <v>2</v>
      </c>
      <c r="AA17" s="366">
        <v>0</v>
      </c>
      <c r="AB17" s="365">
        <v>315.35999999999996</v>
      </c>
      <c r="AC17" s="372">
        <v>59937.600000000006</v>
      </c>
      <c r="AD17" s="373" t="s">
        <v>93</v>
      </c>
      <c r="AE17" s="374"/>
      <c r="AF17" s="375"/>
      <c r="AG17" s="364"/>
      <c r="AH17" s="135"/>
      <c r="AI17" s="376"/>
      <c r="AJ17" s="377"/>
      <c r="AK17" s="377">
        <f t="shared" si="0"/>
        <v>0</v>
      </c>
      <c r="AL17" s="380">
        <f t="shared" si="1"/>
        <v>0</v>
      </c>
      <c r="AM17" s="359"/>
      <c r="AN17" s="381">
        <f t="shared" si="2"/>
        <v>0</v>
      </c>
      <c r="AO17" s="365"/>
      <c r="AP17" s="372">
        <f t="shared" si="3"/>
        <v>0</v>
      </c>
      <c r="AQ17" s="382"/>
      <c r="AR17" s="383"/>
      <c r="AS17" s="382"/>
      <c r="AT17" s="383"/>
      <c r="AU17" s="382"/>
      <c r="AV17" s="383"/>
      <c r="AW17" s="382"/>
      <c r="AX17" s="384"/>
      <c r="AY17" s="385">
        <f t="shared" si="4"/>
        <v>0</v>
      </c>
    </row>
    <row r="18" spans="2:51" ht="22.5" customHeight="1">
      <c r="B18" s="490" t="s">
        <v>445</v>
      </c>
      <c r="C18" s="360" t="s">
        <v>71</v>
      </c>
      <c r="D18" s="361"/>
      <c r="E18" s="491">
        <v>0</v>
      </c>
      <c r="F18" s="362" t="s">
        <v>422</v>
      </c>
      <c r="G18" s="492"/>
      <c r="H18" s="493">
        <v>12</v>
      </c>
      <c r="I18" s="381">
        <v>365</v>
      </c>
      <c r="J18" s="494" t="s">
        <v>446</v>
      </c>
      <c r="K18" s="489" t="s">
        <v>427</v>
      </c>
      <c r="L18" s="341">
        <v>1</v>
      </c>
      <c r="M18" s="364" t="s">
        <v>49</v>
      </c>
      <c r="N18" s="364">
        <v>0</v>
      </c>
      <c r="O18" s="364">
        <v>0</v>
      </c>
      <c r="P18" s="364" t="s">
        <v>428</v>
      </c>
      <c r="Q18" s="364">
        <v>0</v>
      </c>
      <c r="R18" s="364">
        <v>0</v>
      </c>
      <c r="S18" s="364">
        <v>0</v>
      </c>
      <c r="T18" s="365">
        <v>36</v>
      </c>
      <c r="U18" s="365">
        <v>1</v>
      </c>
      <c r="V18" s="366">
        <v>1</v>
      </c>
      <c r="W18" s="367"/>
      <c r="X18" s="367"/>
      <c r="Y18" s="368">
        <v>1</v>
      </c>
      <c r="Z18" s="369">
        <v>1</v>
      </c>
      <c r="AA18" s="366">
        <v>0</v>
      </c>
      <c r="AB18" s="365">
        <v>157.67999999999998</v>
      </c>
      <c r="AC18" s="372">
        <v>29968.800000000003</v>
      </c>
      <c r="AD18" s="373" t="s">
        <v>93</v>
      </c>
      <c r="AE18" s="374"/>
      <c r="AF18" s="375"/>
      <c r="AG18" s="364"/>
      <c r="AH18" s="135"/>
      <c r="AI18" s="376"/>
      <c r="AJ18" s="377"/>
      <c r="AK18" s="377">
        <f t="shared" si="0"/>
        <v>0</v>
      </c>
      <c r="AL18" s="380">
        <f t="shared" si="1"/>
        <v>0</v>
      </c>
      <c r="AM18" s="359"/>
      <c r="AN18" s="381">
        <f t="shared" si="2"/>
        <v>0</v>
      </c>
      <c r="AO18" s="365"/>
      <c r="AP18" s="372">
        <f t="shared" si="3"/>
        <v>0</v>
      </c>
      <c r="AQ18" s="382"/>
      <c r="AR18" s="383"/>
      <c r="AS18" s="382"/>
      <c r="AT18" s="383"/>
      <c r="AU18" s="382"/>
      <c r="AV18" s="383"/>
      <c r="AW18" s="382"/>
      <c r="AX18" s="384"/>
      <c r="AY18" s="385">
        <f t="shared" si="4"/>
        <v>0</v>
      </c>
    </row>
    <row r="19" spans="2:51" ht="22.5" customHeight="1">
      <c r="B19" s="391" t="s">
        <v>447</v>
      </c>
      <c r="C19" s="360"/>
      <c r="D19" s="361"/>
      <c r="E19" s="491">
        <v>0</v>
      </c>
      <c r="F19" s="362"/>
      <c r="G19" s="492"/>
      <c r="H19" s="493"/>
      <c r="I19" s="381"/>
      <c r="J19" s="494" t="s">
        <v>448</v>
      </c>
      <c r="K19" s="489" t="s">
        <v>99</v>
      </c>
      <c r="L19" s="341" t="s">
        <v>98</v>
      </c>
      <c r="M19" s="364">
        <v>0</v>
      </c>
      <c r="N19" s="364">
        <v>0</v>
      </c>
      <c r="O19" s="364">
        <v>0</v>
      </c>
      <c r="P19" s="364">
        <v>0</v>
      </c>
      <c r="Q19" s="364">
        <v>0</v>
      </c>
      <c r="R19" s="364">
        <v>0</v>
      </c>
      <c r="S19" s="364">
        <v>0</v>
      </c>
      <c r="T19" s="365" t="s">
        <v>99</v>
      </c>
      <c r="U19" s="365"/>
      <c r="V19" s="366">
        <v>0</v>
      </c>
      <c r="W19" s="367"/>
      <c r="X19" s="367"/>
      <c r="Y19" s="368" t="s">
        <v>98</v>
      </c>
      <c r="Z19" s="369" t="s">
        <v>98</v>
      </c>
      <c r="AA19" s="366">
        <v>0</v>
      </c>
      <c r="AB19" s="365" t="s">
        <v>98</v>
      </c>
      <c r="AC19" s="372" t="s">
        <v>98</v>
      </c>
      <c r="AD19" s="373">
        <v>0</v>
      </c>
      <c r="AE19" s="374"/>
      <c r="AF19" s="375"/>
      <c r="AG19" s="364"/>
      <c r="AH19" s="135"/>
      <c r="AI19" s="376"/>
      <c r="AJ19" s="377"/>
      <c r="AK19" s="377"/>
      <c r="AL19" s="380"/>
      <c r="AM19" s="359"/>
      <c r="AN19" s="381"/>
      <c r="AO19" s="365"/>
      <c r="AP19" s="372"/>
      <c r="AQ19" s="382"/>
      <c r="AR19" s="383"/>
      <c r="AS19" s="382"/>
      <c r="AT19" s="383"/>
      <c r="AU19" s="382"/>
      <c r="AV19" s="383"/>
      <c r="AW19" s="382"/>
      <c r="AX19" s="384"/>
      <c r="AY19" s="385"/>
    </row>
    <row r="20" spans="2:51" ht="22.5" customHeight="1">
      <c r="B20" s="490" t="s">
        <v>429</v>
      </c>
      <c r="C20" s="360" t="s">
        <v>70</v>
      </c>
      <c r="D20" s="361"/>
      <c r="E20" s="491">
        <v>0</v>
      </c>
      <c r="F20" s="362" t="s">
        <v>422</v>
      </c>
      <c r="G20" s="492"/>
      <c r="H20" s="493">
        <v>12</v>
      </c>
      <c r="I20" s="381">
        <v>365</v>
      </c>
      <c r="J20" s="494" t="s">
        <v>449</v>
      </c>
      <c r="K20" s="489" t="s">
        <v>450</v>
      </c>
      <c r="L20" s="341">
        <v>2</v>
      </c>
      <c r="M20" s="364" t="s">
        <v>451</v>
      </c>
      <c r="N20" s="364">
        <v>0</v>
      </c>
      <c r="O20" s="364" t="s">
        <v>452</v>
      </c>
      <c r="P20" s="364">
        <v>0</v>
      </c>
      <c r="Q20" s="364">
        <v>0</v>
      </c>
      <c r="R20" s="364">
        <v>0</v>
      </c>
      <c r="S20" s="364">
        <v>0</v>
      </c>
      <c r="T20" s="365">
        <v>47</v>
      </c>
      <c r="U20" s="365">
        <v>1</v>
      </c>
      <c r="V20" s="366">
        <v>2</v>
      </c>
      <c r="W20" s="367"/>
      <c r="X20" s="367"/>
      <c r="Y20" s="368">
        <v>1</v>
      </c>
      <c r="Z20" s="369">
        <v>2</v>
      </c>
      <c r="AA20" s="366">
        <v>0</v>
      </c>
      <c r="AB20" s="365">
        <v>411.72</v>
      </c>
      <c r="AC20" s="372">
        <v>83968.799999999988</v>
      </c>
      <c r="AD20" s="373" t="s">
        <v>93</v>
      </c>
      <c r="AE20" s="374"/>
      <c r="AF20" s="375"/>
      <c r="AG20" s="364"/>
      <c r="AH20" s="135"/>
      <c r="AI20" s="376"/>
      <c r="AJ20" s="377"/>
      <c r="AK20" s="377">
        <f t="shared" ref="AK20:AK24" si="5">(AI20/1000)*H20*I20*AJ20</f>
        <v>0</v>
      </c>
      <c r="AL20" s="380">
        <f t="shared" ref="AL20:AL24" si="6">IF(AI20&lt;=10,AJ20*99.56*12*$D$4,IF(AI20&lt;=20,AJ20*149.62*12*$D$4,IF(AI20&lt;=40,AJ20*249.74*12*$D$4,IF(AI20&lt;=60,AJ20*349.87*12*$D$4,IF(AI20&lt;=100,AJ20*550.12*12*$D$4,"")))))</f>
        <v>0</v>
      </c>
      <c r="AM20" s="359"/>
      <c r="AN20" s="381">
        <f t="shared" ref="AN20:AN24" si="7">AJ20*AM20</f>
        <v>0</v>
      </c>
      <c r="AO20" s="365"/>
      <c r="AP20" s="372">
        <f t="shared" ref="AP20:AP24" si="8">AJ20*AO20</f>
        <v>0</v>
      </c>
      <c r="AQ20" s="382"/>
      <c r="AR20" s="383"/>
      <c r="AS20" s="382"/>
      <c r="AT20" s="383"/>
      <c r="AU20" s="382"/>
      <c r="AV20" s="383"/>
      <c r="AW20" s="382"/>
      <c r="AX20" s="384"/>
      <c r="AY20" s="385">
        <f t="shared" ref="AY20:AY24" si="9">AN20+AP20+AQ20+AS20+AU20+AW20</f>
        <v>0</v>
      </c>
    </row>
    <row r="21" spans="2:51" ht="22.5" customHeight="1">
      <c r="B21" s="490" t="s">
        <v>435</v>
      </c>
      <c r="C21" s="360" t="s">
        <v>70</v>
      </c>
      <c r="D21" s="361"/>
      <c r="E21" s="491">
        <v>0</v>
      </c>
      <c r="F21" s="362" t="s">
        <v>422</v>
      </c>
      <c r="G21" s="492"/>
      <c r="H21" s="493">
        <v>12</v>
      </c>
      <c r="I21" s="381">
        <v>365</v>
      </c>
      <c r="J21" s="494" t="s">
        <v>453</v>
      </c>
      <c r="K21" s="489" t="s">
        <v>454</v>
      </c>
      <c r="L21" s="341">
        <v>1</v>
      </c>
      <c r="M21" s="364" t="s">
        <v>455</v>
      </c>
      <c r="N21" s="364" t="s">
        <v>456</v>
      </c>
      <c r="O21" s="364">
        <v>0</v>
      </c>
      <c r="P21" s="364">
        <v>0</v>
      </c>
      <c r="Q21" s="364">
        <v>0</v>
      </c>
      <c r="R21" s="364">
        <v>0</v>
      </c>
      <c r="S21" s="364">
        <v>0</v>
      </c>
      <c r="T21" s="365">
        <v>36</v>
      </c>
      <c r="U21" s="365">
        <v>1</v>
      </c>
      <c r="V21" s="366">
        <v>1</v>
      </c>
      <c r="W21" s="367"/>
      <c r="X21" s="367"/>
      <c r="Y21" s="368">
        <v>1</v>
      </c>
      <c r="Z21" s="369">
        <v>1</v>
      </c>
      <c r="AA21" s="366" t="s">
        <v>457</v>
      </c>
      <c r="AB21" s="365">
        <v>157.67999999999998</v>
      </c>
      <c r="AC21" s="372">
        <v>29968.800000000003</v>
      </c>
      <c r="AD21" s="373" t="s">
        <v>122</v>
      </c>
      <c r="AE21" s="374"/>
      <c r="AF21" s="375"/>
      <c r="AG21" s="364"/>
      <c r="AH21" s="135"/>
      <c r="AI21" s="376"/>
      <c r="AJ21" s="377"/>
      <c r="AK21" s="377">
        <f t="shared" si="5"/>
        <v>0</v>
      </c>
      <c r="AL21" s="380">
        <f t="shared" si="6"/>
        <v>0</v>
      </c>
      <c r="AM21" s="359"/>
      <c r="AN21" s="381">
        <f t="shared" si="7"/>
        <v>0</v>
      </c>
      <c r="AO21" s="365"/>
      <c r="AP21" s="372">
        <f t="shared" si="8"/>
        <v>0</v>
      </c>
      <c r="AQ21" s="382"/>
      <c r="AR21" s="383"/>
      <c r="AS21" s="382"/>
      <c r="AT21" s="383"/>
      <c r="AU21" s="382"/>
      <c r="AV21" s="383"/>
      <c r="AW21" s="382"/>
      <c r="AX21" s="384"/>
      <c r="AY21" s="385">
        <f t="shared" si="9"/>
        <v>0</v>
      </c>
    </row>
    <row r="22" spans="2:51" ht="22.5" customHeight="1">
      <c r="B22" s="490" t="s">
        <v>429</v>
      </c>
      <c r="C22" s="360" t="s">
        <v>72</v>
      </c>
      <c r="D22" s="361"/>
      <c r="E22" s="491">
        <v>0</v>
      </c>
      <c r="F22" s="362" t="s">
        <v>422</v>
      </c>
      <c r="G22" s="492"/>
      <c r="H22" s="493">
        <v>12</v>
      </c>
      <c r="I22" s="381">
        <v>365</v>
      </c>
      <c r="J22" s="494" t="s">
        <v>458</v>
      </c>
      <c r="K22" s="489" t="s">
        <v>450</v>
      </c>
      <c r="L22" s="341">
        <v>2</v>
      </c>
      <c r="M22" s="364" t="s">
        <v>451</v>
      </c>
      <c r="N22" s="364">
        <v>0</v>
      </c>
      <c r="O22" s="364" t="s">
        <v>452</v>
      </c>
      <c r="P22" s="364">
        <v>0</v>
      </c>
      <c r="Q22" s="364">
        <v>0</v>
      </c>
      <c r="R22" s="364">
        <v>0</v>
      </c>
      <c r="S22" s="364">
        <v>0</v>
      </c>
      <c r="T22" s="365">
        <v>47</v>
      </c>
      <c r="U22" s="365">
        <v>1</v>
      </c>
      <c r="V22" s="366">
        <v>2</v>
      </c>
      <c r="W22" s="367"/>
      <c r="X22" s="367"/>
      <c r="Y22" s="368">
        <v>1</v>
      </c>
      <c r="Z22" s="369">
        <v>2</v>
      </c>
      <c r="AA22" s="366">
        <v>0</v>
      </c>
      <c r="AB22" s="365">
        <v>411.72</v>
      </c>
      <c r="AC22" s="372">
        <v>83968.799999999988</v>
      </c>
      <c r="AD22" s="373" t="s">
        <v>93</v>
      </c>
      <c r="AE22" s="374"/>
      <c r="AF22" s="375"/>
      <c r="AG22" s="364"/>
      <c r="AH22" s="135"/>
      <c r="AI22" s="376"/>
      <c r="AJ22" s="377"/>
      <c r="AK22" s="377">
        <f t="shared" si="5"/>
        <v>0</v>
      </c>
      <c r="AL22" s="380">
        <f t="shared" si="6"/>
        <v>0</v>
      </c>
      <c r="AM22" s="359"/>
      <c r="AN22" s="381">
        <f t="shared" si="7"/>
        <v>0</v>
      </c>
      <c r="AO22" s="365"/>
      <c r="AP22" s="372">
        <f t="shared" si="8"/>
        <v>0</v>
      </c>
      <c r="AQ22" s="382"/>
      <c r="AR22" s="383"/>
      <c r="AS22" s="382"/>
      <c r="AT22" s="383"/>
      <c r="AU22" s="382"/>
      <c r="AV22" s="383"/>
      <c r="AW22" s="382"/>
      <c r="AX22" s="384"/>
      <c r="AY22" s="385">
        <f t="shared" si="9"/>
        <v>0</v>
      </c>
    </row>
    <row r="23" spans="2:51" ht="22.5" customHeight="1">
      <c r="B23" s="490" t="s">
        <v>429</v>
      </c>
      <c r="C23" s="360" t="s">
        <v>71</v>
      </c>
      <c r="D23" s="361"/>
      <c r="E23" s="491">
        <v>0</v>
      </c>
      <c r="F23" s="362" t="s">
        <v>422</v>
      </c>
      <c r="G23" s="492"/>
      <c r="H23" s="493">
        <v>12</v>
      </c>
      <c r="I23" s="381">
        <v>365</v>
      </c>
      <c r="J23" s="494" t="s">
        <v>459</v>
      </c>
      <c r="K23" s="489" t="s">
        <v>450</v>
      </c>
      <c r="L23" s="341">
        <v>2</v>
      </c>
      <c r="M23" s="364" t="s">
        <v>451</v>
      </c>
      <c r="N23" s="364">
        <v>0</v>
      </c>
      <c r="O23" s="364" t="s">
        <v>452</v>
      </c>
      <c r="P23" s="364">
        <v>0</v>
      </c>
      <c r="Q23" s="364">
        <v>0</v>
      </c>
      <c r="R23" s="364">
        <v>0</v>
      </c>
      <c r="S23" s="364">
        <v>0</v>
      </c>
      <c r="T23" s="365">
        <v>47</v>
      </c>
      <c r="U23" s="365">
        <v>1</v>
      </c>
      <c r="V23" s="366">
        <v>2</v>
      </c>
      <c r="W23" s="367"/>
      <c r="X23" s="367"/>
      <c r="Y23" s="368">
        <v>1</v>
      </c>
      <c r="Z23" s="369">
        <v>2</v>
      </c>
      <c r="AA23" s="366">
        <v>0</v>
      </c>
      <c r="AB23" s="365">
        <v>411.72</v>
      </c>
      <c r="AC23" s="372">
        <v>83968.799999999988</v>
      </c>
      <c r="AD23" s="373" t="s">
        <v>93</v>
      </c>
      <c r="AE23" s="374"/>
      <c r="AF23" s="375"/>
      <c r="AG23" s="364"/>
      <c r="AH23" s="135"/>
      <c r="AI23" s="376"/>
      <c r="AJ23" s="377"/>
      <c r="AK23" s="377">
        <f t="shared" si="5"/>
        <v>0</v>
      </c>
      <c r="AL23" s="380">
        <f t="shared" si="6"/>
        <v>0</v>
      </c>
      <c r="AM23" s="359"/>
      <c r="AN23" s="381">
        <f t="shared" si="7"/>
        <v>0</v>
      </c>
      <c r="AO23" s="365"/>
      <c r="AP23" s="372">
        <f t="shared" si="8"/>
        <v>0</v>
      </c>
      <c r="AQ23" s="382"/>
      <c r="AR23" s="383"/>
      <c r="AS23" s="382"/>
      <c r="AT23" s="383"/>
      <c r="AU23" s="382"/>
      <c r="AV23" s="383"/>
      <c r="AW23" s="382"/>
      <c r="AX23" s="384"/>
      <c r="AY23" s="385">
        <f t="shared" si="9"/>
        <v>0</v>
      </c>
    </row>
    <row r="24" spans="2:51" ht="22.5" customHeight="1">
      <c r="B24" s="490" t="s">
        <v>435</v>
      </c>
      <c r="C24" s="360" t="s">
        <v>71</v>
      </c>
      <c r="D24" s="361"/>
      <c r="E24" s="491">
        <v>0</v>
      </c>
      <c r="F24" s="362" t="s">
        <v>422</v>
      </c>
      <c r="G24" s="492"/>
      <c r="H24" s="493">
        <v>12</v>
      </c>
      <c r="I24" s="381">
        <v>365</v>
      </c>
      <c r="J24" s="494" t="s">
        <v>460</v>
      </c>
      <c r="K24" s="489" t="s">
        <v>454</v>
      </c>
      <c r="L24" s="341">
        <v>1</v>
      </c>
      <c r="M24" s="364" t="s">
        <v>455</v>
      </c>
      <c r="N24" s="364" t="s">
        <v>456</v>
      </c>
      <c r="O24" s="364">
        <v>0</v>
      </c>
      <c r="P24" s="364">
        <v>0</v>
      </c>
      <c r="Q24" s="364">
        <v>0</v>
      </c>
      <c r="R24" s="364">
        <v>0</v>
      </c>
      <c r="S24" s="364">
        <v>0</v>
      </c>
      <c r="T24" s="365">
        <v>36</v>
      </c>
      <c r="U24" s="365">
        <v>1</v>
      </c>
      <c r="V24" s="366">
        <v>1</v>
      </c>
      <c r="W24" s="367"/>
      <c r="X24" s="367"/>
      <c r="Y24" s="368">
        <v>1</v>
      </c>
      <c r="Z24" s="369">
        <v>1</v>
      </c>
      <c r="AA24" s="366" t="s">
        <v>457</v>
      </c>
      <c r="AB24" s="365">
        <v>157.67999999999998</v>
      </c>
      <c r="AC24" s="372">
        <v>29968.800000000003</v>
      </c>
      <c r="AD24" s="373" t="s">
        <v>122</v>
      </c>
      <c r="AE24" s="374"/>
      <c r="AF24" s="375"/>
      <c r="AG24" s="364"/>
      <c r="AH24" s="135"/>
      <c r="AI24" s="376"/>
      <c r="AJ24" s="377"/>
      <c r="AK24" s="377">
        <f t="shared" si="5"/>
        <v>0</v>
      </c>
      <c r="AL24" s="380">
        <f t="shared" si="6"/>
        <v>0</v>
      </c>
      <c r="AM24" s="359"/>
      <c r="AN24" s="381">
        <f t="shared" si="7"/>
        <v>0</v>
      </c>
      <c r="AO24" s="365"/>
      <c r="AP24" s="372">
        <f t="shared" si="8"/>
        <v>0</v>
      </c>
      <c r="AQ24" s="382"/>
      <c r="AR24" s="383"/>
      <c r="AS24" s="382"/>
      <c r="AT24" s="383"/>
      <c r="AU24" s="382"/>
      <c r="AV24" s="383"/>
      <c r="AW24" s="382"/>
      <c r="AX24" s="384"/>
      <c r="AY24" s="385">
        <f t="shared" si="9"/>
        <v>0</v>
      </c>
    </row>
    <row r="25" spans="2:51" ht="22.5" customHeight="1">
      <c r="B25" s="490"/>
      <c r="C25" s="360"/>
      <c r="D25" s="361"/>
      <c r="E25" s="491">
        <v>0</v>
      </c>
      <c r="F25" s="362"/>
      <c r="G25" s="492"/>
      <c r="H25" s="493"/>
      <c r="I25" s="381"/>
      <c r="J25" s="494" t="s">
        <v>438</v>
      </c>
      <c r="K25" s="489" t="s">
        <v>99</v>
      </c>
      <c r="L25" s="341" t="s">
        <v>98</v>
      </c>
      <c r="M25" s="364">
        <v>0</v>
      </c>
      <c r="N25" s="364">
        <v>0</v>
      </c>
      <c r="O25" s="364">
        <v>0</v>
      </c>
      <c r="P25" s="364">
        <v>0</v>
      </c>
      <c r="Q25" s="364">
        <v>0</v>
      </c>
      <c r="R25" s="364">
        <v>0</v>
      </c>
      <c r="S25" s="364">
        <v>0</v>
      </c>
      <c r="T25" s="365" t="s">
        <v>99</v>
      </c>
      <c r="U25" s="365"/>
      <c r="V25" s="366">
        <v>0</v>
      </c>
      <c r="W25" s="367"/>
      <c r="X25" s="367"/>
      <c r="Y25" s="368" t="s">
        <v>98</v>
      </c>
      <c r="Z25" s="369" t="s">
        <v>98</v>
      </c>
      <c r="AA25" s="366">
        <v>0</v>
      </c>
      <c r="AB25" s="365" t="s">
        <v>98</v>
      </c>
      <c r="AC25" s="372" t="s">
        <v>98</v>
      </c>
      <c r="AD25" s="373">
        <v>0</v>
      </c>
      <c r="AE25" s="374"/>
      <c r="AF25" s="375"/>
      <c r="AG25" s="364"/>
      <c r="AH25" s="135"/>
      <c r="AI25" s="376"/>
      <c r="AJ25" s="377"/>
      <c r="AK25" s="377"/>
      <c r="AL25" s="380"/>
      <c r="AM25" s="359"/>
      <c r="AN25" s="381"/>
      <c r="AO25" s="365"/>
      <c r="AP25" s="372"/>
      <c r="AQ25" s="382"/>
      <c r="AR25" s="383"/>
      <c r="AS25" s="382"/>
      <c r="AT25" s="383"/>
      <c r="AU25" s="382"/>
      <c r="AV25" s="383"/>
      <c r="AW25" s="382"/>
      <c r="AX25" s="384"/>
      <c r="AY25" s="385"/>
    </row>
    <row r="26" spans="2:51" ht="22.5" customHeight="1">
      <c r="B26" s="490"/>
      <c r="C26" s="360"/>
      <c r="D26" s="361"/>
      <c r="E26" s="491">
        <v>0</v>
      </c>
      <c r="F26" s="362"/>
      <c r="G26" s="492"/>
      <c r="H26" s="493"/>
      <c r="I26" s="381"/>
      <c r="J26" s="494" t="s">
        <v>448</v>
      </c>
      <c r="K26" s="495" t="s">
        <v>99</v>
      </c>
      <c r="L26" s="393" t="s">
        <v>98</v>
      </c>
      <c r="M26" s="394">
        <v>0</v>
      </c>
      <c r="N26" s="394">
        <v>0</v>
      </c>
      <c r="O26" s="394">
        <v>0</v>
      </c>
      <c r="P26" s="394">
        <v>0</v>
      </c>
      <c r="Q26" s="394">
        <v>0</v>
      </c>
      <c r="R26" s="394">
        <v>0</v>
      </c>
      <c r="S26" s="394">
        <v>0</v>
      </c>
      <c r="T26" s="367" t="s">
        <v>99</v>
      </c>
      <c r="U26" s="367"/>
      <c r="V26" s="366">
        <v>0</v>
      </c>
      <c r="W26" s="367"/>
      <c r="X26" s="367"/>
      <c r="Y26" s="368" t="s">
        <v>98</v>
      </c>
      <c r="Z26" s="369" t="s">
        <v>98</v>
      </c>
      <c r="AA26" s="366">
        <v>0</v>
      </c>
      <c r="AB26" s="367" t="s">
        <v>98</v>
      </c>
      <c r="AC26" s="386" t="s">
        <v>98</v>
      </c>
      <c r="AD26" s="397"/>
      <c r="AE26" s="398"/>
      <c r="AF26" s="399"/>
      <c r="AG26" s="394"/>
      <c r="AH26" s="136"/>
      <c r="AI26" s="400"/>
      <c r="AJ26" s="368"/>
      <c r="AK26" s="368"/>
      <c r="AL26" s="368"/>
      <c r="AM26" s="403"/>
      <c r="AN26" s="404"/>
      <c r="AO26" s="367"/>
      <c r="AP26" s="386"/>
      <c r="AQ26" s="382"/>
      <c r="AR26" s="383"/>
      <c r="AS26" s="382"/>
      <c r="AT26" s="383"/>
      <c r="AU26" s="382"/>
      <c r="AV26" s="383"/>
      <c r="AW26" s="382"/>
      <c r="AX26" s="384"/>
      <c r="AY26" s="405"/>
    </row>
    <row r="27" spans="2:51" ht="22.5" customHeight="1">
      <c r="B27" s="490"/>
      <c r="C27" s="360"/>
      <c r="D27" s="361"/>
      <c r="E27" s="491">
        <v>0</v>
      </c>
      <c r="F27" s="362"/>
      <c r="G27" s="492"/>
      <c r="H27" s="493"/>
      <c r="I27" s="381"/>
      <c r="J27" s="494" t="s">
        <v>421</v>
      </c>
      <c r="K27" s="489" t="s">
        <v>99</v>
      </c>
      <c r="L27" s="341" t="s">
        <v>98</v>
      </c>
      <c r="M27" s="364">
        <v>0</v>
      </c>
      <c r="N27" s="364">
        <v>0</v>
      </c>
      <c r="O27" s="364">
        <v>0</v>
      </c>
      <c r="P27" s="364">
        <v>0</v>
      </c>
      <c r="Q27" s="364">
        <v>0</v>
      </c>
      <c r="R27" s="364">
        <v>0</v>
      </c>
      <c r="S27" s="364">
        <v>0</v>
      </c>
      <c r="T27" s="365" t="s">
        <v>99</v>
      </c>
      <c r="U27" s="365"/>
      <c r="V27" s="366">
        <v>0</v>
      </c>
      <c r="W27" s="367"/>
      <c r="X27" s="367"/>
      <c r="Y27" s="368" t="s">
        <v>98</v>
      </c>
      <c r="Z27" s="369" t="s">
        <v>98</v>
      </c>
      <c r="AA27" s="366">
        <v>0</v>
      </c>
      <c r="AB27" s="365" t="s">
        <v>98</v>
      </c>
      <c r="AC27" s="372" t="s">
        <v>98</v>
      </c>
      <c r="AD27" s="373"/>
      <c r="AE27" s="374"/>
      <c r="AF27" s="375"/>
      <c r="AG27" s="364"/>
      <c r="AH27" s="135"/>
      <c r="AI27" s="376"/>
      <c r="AJ27" s="377"/>
      <c r="AK27" s="368"/>
      <c r="AL27" s="368"/>
      <c r="AM27" s="359"/>
      <c r="AN27" s="381"/>
      <c r="AO27" s="365"/>
      <c r="AP27" s="372"/>
      <c r="AQ27" s="382"/>
      <c r="AR27" s="383"/>
      <c r="AS27" s="382"/>
      <c r="AT27" s="383"/>
      <c r="AU27" s="382"/>
      <c r="AV27" s="383"/>
      <c r="AW27" s="382"/>
      <c r="AX27" s="384"/>
      <c r="AY27" s="385"/>
    </row>
    <row r="28" spans="2:51" ht="22.5" customHeight="1">
      <c r="B28" s="490"/>
      <c r="C28" s="360"/>
      <c r="D28" s="361"/>
      <c r="E28" s="491">
        <v>0</v>
      </c>
      <c r="F28" s="362"/>
      <c r="G28" s="492"/>
      <c r="H28" s="493"/>
      <c r="I28" s="381"/>
      <c r="J28" s="494" t="s">
        <v>429</v>
      </c>
      <c r="K28" s="495" t="s">
        <v>99</v>
      </c>
      <c r="L28" s="393" t="s">
        <v>98</v>
      </c>
      <c r="M28" s="394">
        <v>0</v>
      </c>
      <c r="N28" s="394">
        <v>0</v>
      </c>
      <c r="O28" s="394">
        <v>0</v>
      </c>
      <c r="P28" s="394">
        <v>0</v>
      </c>
      <c r="Q28" s="394">
        <v>0</v>
      </c>
      <c r="R28" s="394">
        <v>0</v>
      </c>
      <c r="S28" s="394">
        <v>0</v>
      </c>
      <c r="T28" s="367" t="s">
        <v>99</v>
      </c>
      <c r="U28" s="367"/>
      <c r="V28" s="366">
        <v>0</v>
      </c>
      <c r="W28" s="367"/>
      <c r="X28" s="367"/>
      <c r="Y28" s="368" t="s">
        <v>98</v>
      </c>
      <c r="Z28" s="369" t="s">
        <v>98</v>
      </c>
      <c r="AA28" s="366">
        <v>0</v>
      </c>
      <c r="AB28" s="367" t="s">
        <v>98</v>
      </c>
      <c r="AC28" s="386" t="s">
        <v>98</v>
      </c>
      <c r="AD28" s="397"/>
      <c r="AE28" s="398"/>
      <c r="AF28" s="399"/>
      <c r="AG28" s="394"/>
      <c r="AH28" s="136"/>
      <c r="AI28" s="400"/>
      <c r="AJ28" s="368"/>
      <c r="AK28" s="368"/>
      <c r="AL28" s="368"/>
      <c r="AM28" s="403"/>
      <c r="AN28" s="404"/>
      <c r="AO28" s="367"/>
      <c r="AP28" s="386"/>
      <c r="AQ28" s="382"/>
      <c r="AR28" s="383"/>
      <c r="AS28" s="382"/>
      <c r="AT28" s="383"/>
      <c r="AU28" s="382"/>
      <c r="AV28" s="383"/>
      <c r="AW28" s="382"/>
      <c r="AX28" s="384"/>
      <c r="AY28" s="405"/>
    </row>
    <row r="29" spans="2:51" ht="22.5" customHeight="1" thickBot="1">
      <c r="B29" s="496"/>
      <c r="C29" s="407"/>
      <c r="D29" s="408"/>
      <c r="E29" s="497">
        <v>0</v>
      </c>
      <c r="F29" s="409"/>
      <c r="G29" s="498"/>
      <c r="H29" s="499"/>
      <c r="I29" s="429"/>
      <c r="J29" s="500" t="s">
        <v>448</v>
      </c>
      <c r="K29" s="501" t="s">
        <v>99</v>
      </c>
      <c r="L29" s="412" t="s">
        <v>98</v>
      </c>
      <c r="M29" s="413">
        <v>0</v>
      </c>
      <c r="N29" s="413">
        <v>0</v>
      </c>
      <c r="O29" s="413">
        <v>0</v>
      </c>
      <c r="P29" s="413">
        <v>0</v>
      </c>
      <c r="Q29" s="413">
        <v>0</v>
      </c>
      <c r="R29" s="413">
        <v>0</v>
      </c>
      <c r="S29" s="413">
        <v>0</v>
      </c>
      <c r="T29" s="414" t="s">
        <v>99</v>
      </c>
      <c r="U29" s="414"/>
      <c r="V29" s="366">
        <v>0</v>
      </c>
      <c r="W29" s="415"/>
      <c r="X29" s="415"/>
      <c r="Y29" s="416" t="s">
        <v>98</v>
      </c>
      <c r="Z29" s="417" t="s">
        <v>98</v>
      </c>
      <c r="AA29" s="502">
        <v>0</v>
      </c>
      <c r="AB29" s="414" t="s">
        <v>98</v>
      </c>
      <c r="AC29" s="420" t="s">
        <v>98</v>
      </c>
      <c r="AD29" s="421">
        <v>0</v>
      </c>
      <c r="AE29" s="422"/>
      <c r="AF29" s="423"/>
      <c r="AG29" s="413"/>
      <c r="AH29" s="137"/>
      <c r="AI29" s="424"/>
      <c r="AJ29" s="425"/>
      <c r="AK29" s="425"/>
      <c r="AL29" s="428"/>
      <c r="AM29" s="406"/>
      <c r="AN29" s="429"/>
      <c r="AO29" s="414"/>
      <c r="AP29" s="420"/>
      <c r="AQ29" s="430"/>
      <c r="AR29" s="431"/>
      <c r="AS29" s="430"/>
      <c r="AT29" s="431"/>
      <c r="AU29" s="430"/>
      <c r="AV29" s="431"/>
      <c r="AW29" s="430"/>
      <c r="AX29" s="432"/>
      <c r="AY29" s="433"/>
    </row>
    <row r="30" spans="2:51" ht="30" customHeight="1" thickTop="1"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503" t="s">
        <v>34</v>
      </c>
      <c r="AC30" s="503" t="s">
        <v>103</v>
      </c>
      <c r="AE30" s="434"/>
      <c r="AF30" s="434"/>
      <c r="AG30" s="434"/>
      <c r="AH30" s="434"/>
      <c r="AI30" s="434"/>
      <c r="AJ30" s="438"/>
      <c r="AK30" s="504" t="s">
        <v>82</v>
      </c>
      <c r="AL30" s="504" t="s">
        <v>104</v>
      </c>
      <c r="AM30" s="505" t="s">
        <v>27</v>
      </c>
      <c r="AN30" s="31">
        <f>SUM(AN10:AN29)</f>
        <v>0</v>
      </c>
      <c r="AO30" s="441" t="s">
        <v>28</v>
      </c>
      <c r="AP30" s="31">
        <f>SUM(AP10:AP29)</f>
        <v>0</v>
      </c>
      <c r="AQ30" s="441" t="s">
        <v>56</v>
      </c>
      <c r="AR30" s="31">
        <f>SUM(AQ10:AQ29)</f>
        <v>0</v>
      </c>
      <c r="AS30" s="442" t="s">
        <v>64</v>
      </c>
      <c r="AT30" s="31">
        <f>SUM(AS10:AS29)</f>
        <v>0</v>
      </c>
      <c r="AU30" s="442" t="s">
        <v>65</v>
      </c>
      <c r="AV30" s="31">
        <f>SUM(AU10:AU29)</f>
        <v>0</v>
      </c>
      <c r="AW30" s="442" t="s">
        <v>66</v>
      </c>
      <c r="AX30" s="31">
        <f>SUM(AW10:AW29)</f>
        <v>0</v>
      </c>
      <c r="AY30" s="443" t="s">
        <v>461</v>
      </c>
    </row>
    <row r="31" spans="2:51" ht="15" customHeight="1" thickBot="1">
      <c r="AB31" s="506" t="s">
        <v>462</v>
      </c>
      <c r="AC31" s="507">
        <v>10</v>
      </c>
      <c r="AK31" s="448" t="s">
        <v>463</v>
      </c>
      <c r="AL31" s="448">
        <f>$D$4</f>
        <v>10</v>
      </c>
      <c r="AM31" s="508"/>
      <c r="AN31" s="441"/>
      <c r="AO31" s="441"/>
      <c r="AP31" s="31"/>
      <c r="AY31" s="450"/>
    </row>
    <row r="32" spans="2:51" s="453" customFormat="1" ht="33" customHeight="1" thickTop="1" thickBot="1">
      <c r="B32" s="451"/>
      <c r="C32" s="451"/>
      <c r="D32" s="452"/>
      <c r="E32" s="452"/>
      <c r="F32" s="452"/>
      <c r="G32" s="452"/>
      <c r="AB32" s="96">
        <v>3131.7000000000003</v>
      </c>
      <c r="AC32" s="85">
        <v>629486.39999999991</v>
      </c>
      <c r="AD32" s="43"/>
      <c r="AE32" s="43"/>
      <c r="AF32" s="43"/>
      <c r="AG32" s="43"/>
      <c r="AH32" s="43"/>
      <c r="AI32" s="43"/>
      <c r="AJ32" s="43"/>
      <c r="AK32" s="97">
        <f t="array" ref="AK32">SUM(IF(ISERROR(AK10:AK29),0,(AK10:AK29)))</f>
        <v>0</v>
      </c>
      <c r="AL32" s="64">
        <f t="array" ref="AL32">SUM(IF(ISERROR(AL10:AL29),0,(AL10:AL29)))</f>
        <v>0</v>
      </c>
      <c r="AM32" s="205"/>
      <c r="AN32" s="46"/>
      <c r="AO32" s="441"/>
      <c r="AP32" s="31"/>
      <c r="AQ32" s="458"/>
      <c r="AR32" s="458"/>
      <c r="AS32" s="458"/>
      <c r="AT32" s="458"/>
      <c r="AU32" s="458"/>
      <c r="AV32" s="458"/>
      <c r="AW32" s="458"/>
      <c r="AX32" s="458"/>
      <c r="AY32" s="42">
        <f t="array" ref="AY32">SUM(IF(ISERROR(AY10:AY29),0,(AY10:AY29)))</f>
        <v>0</v>
      </c>
    </row>
    <row r="33" spans="2:51" s="453" customFormat="1" ht="39.950000000000003" customHeight="1" thickTop="1" thickBot="1">
      <c r="B33" s="451"/>
      <c r="C33" s="451"/>
      <c r="D33" s="452"/>
      <c r="E33" s="452"/>
      <c r="F33" s="452"/>
      <c r="G33" s="452"/>
      <c r="AB33" s="86"/>
      <c r="AC33" s="87"/>
      <c r="AD33" s="43"/>
      <c r="AE33" s="43"/>
      <c r="AF33" s="43"/>
      <c r="AG33" s="43"/>
      <c r="AH33" s="43"/>
      <c r="AI33" s="43"/>
      <c r="AJ33" s="43"/>
      <c r="AK33" s="86"/>
      <c r="AL33" s="87"/>
      <c r="AM33" s="49"/>
      <c r="AN33" s="46"/>
      <c r="AO33" s="441"/>
      <c r="AP33" s="31"/>
      <c r="AQ33" s="458"/>
      <c r="AR33" s="458"/>
      <c r="AS33" s="458"/>
      <c r="AT33" s="458"/>
      <c r="AU33" s="458"/>
      <c r="AV33" s="458"/>
      <c r="AW33" s="458"/>
      <c r="AX33" s="458"/>
      <c r="AY33" s="460" t="s">
        <v>464</v>
      </c>
    </row>
    <row r="34" spans="2:51" s="453" customFormat="1" ht="33" customHeight="1" thickTop="1" thickBot="1">
      <c r="B34" s="451"/>
      <c r="C34" s="451"/>
      <c r="D34" s="452"/>
      <c r="E34" s="452"/>
      <c r="F34" s="452"/>
      <c r="G34" s="452"/>
      <c r="AB34" s="86"/>
      <c r="AC34" s="87"/>
      <c r="AD34" s="43"/>
      <c r="AE34" s="43"/>
      <c r="AF34" s="43"/>
      <c r="AG34" s="43"/>
      <c r="AH34" s="43"/>
      <c r="AI34" s="43"/>
      <c r="AJ34" s="43"/>
      <c r="AK34" s="509" t="s">
        <v>84</v>
      </c>
      <c r="AL34" s="509" t="s">
        <v>85</v>
      </c>
      <c r="AM34" s="49"/>
      <c r="AN34" s="46"/>
      <c r="AO34" s="441"/>
      <c r="AP34" s="31"/>
      <c r="AQ34" s="458"/>
      <c r="AR34" s="458"/>
      <c r="AS34" s="458"/>
      <c r="AT34" s="458"/>
      <c r="AU34" s="458"/>
      <c r="AV34" s="458"/>
      <c r="AW34" s="458"/>
      <c r="AX34" s="458"/>
      <c r="AY34" s="42">
        <f>AY32*1.1</f>
        <v>0</v>
      </c>
    </row>
    <row r="35" spans="2:51" s="453" customFormat="1" ht="22.5" customHeight="1" thickTop="1" thickBot="1">
      <c r="B35" s="451"/>
      <c r="C35" s="451"/>
      <c r="D35" s="452"/>
      <c r="E35" s="452"/>
      <c r="F35" s="452"/>
      <c r="G35" s="452"/>
      <c r="AB35" s="40"/>
      <c r="AC35" s="43"/>
      <c r="AD35" s="43"/>
      <c r="AE35" s="43"/>
      <c r="AF35" s="43"/>
      <c r="AG35" s="43"/>
      <c r="AH35" s="43"/>
      <c r="AI35" s="43"/>
      <c r="AJ35" s="43"/>
      <c r="AK35" s="510">
        <f>$D$4</f>
        <v>10</v>
      </c>
      <c r="AL35" s="510">
        <f>$D$4</f>
        <v>10</v>
      </c>
      <c r="AM35" s="45"/>
      <c r="AN35" s="43"/>
      <c r="AO35" s="47"/>
      <c r="AP35" s="43"/>
      <c r="AQ35" s="458"/>
      <c r="AR35" s="458"/>
      <c r="AS35" s="458"/>
      <c r="AT35" s="458"/>
      <c r="AU35" s="458"/>
      <c r="AV35" s="458"/>
      <c r="AW35" s="458"/>
      <c r="AX35" s="458"/>
    </row>
    <row r="36" spans="2:51" ht="39.950000000000003" customHeight="1" thickTop="1" thickBot="1">
      <c r="AB36" s="465"/>
      <c r="AC36" s="44"/>
      <c r="AD36" s="465"/>
      <c r="AE36" s="465"/>
      <c r="AF36" s="465"/>
      <c r="AG36" s="465"/>
      <c r="AH36" s="465"/>
      <c r="AI36" s="465"/>
      <c r="AJ36" s="465"/>
      <c r="AK36" s="85">
        <f>AC32-AL32</f>
        <v>629486.39999999991</v>
      </c>
      <c r="AL36" s="85">
        <v>66258.23529411765</v>
      </c>
      <c r="AM36" s="466"/>
      <c r="AN36" s="467"/>
      <c r="AO36" s="511"/>
      <c r="AP36" s="511"/>
      <c r="AV36" s="468"/>
      <c r="AW36" s="468"/>
      <c r="AX36" s="468"/>
    </row>
    <row r="37" spans="2:51" ht="37.5" customHeight="1" thickTop="1">
      <c r="AM37" s="469"/>
      <c r="AV37" s="468"/>
      <c r="AW37" s="212"/>
      <c r="AX37" s="212"/>
    </row>
    <row r="38" spans="2:51" ht="39.950000000000003" customHeight="1">
      <c r="AV38" s="468"/>
      <c r="AW38" s="212"/>
      <c r="AX38" s="212"/>
    </row>
  </sheetData>
  <autoFilter ref="B8:AL36"/>
  <mergeCells count="27">
    <mergeCell ref="AG8:AG9"/>
    <mergeCell ref="AY30:AY31"/>
    <mergeCell ref="AO36:AP36"/>
    <mergeCell ref="AW37:AX37"/>
    <mergeCell ref="AW38:AX38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1 Y15:Y24 AJ15:AJ24 AJ27:AJ29 Y27:Y29">
    <cfRule type="expression" dxfId="42" priority="7">
      <formula>Y10="手入力"</formula>
    </cfRule>
  </conditionalFormatting>
  <conditionalFormatting sqref="AJ10:AJ11">
    <cfRule type="expression" dxfId="41" priority="6">
      <formula>AJ10="手入力"</formula>
    </cfRule>
  </conditionalFormatting>
  <conditionalFormatting sqref="Y12:Y13">
    <cfRule type="expression" dxfId="40" priority="5">
      <formula>Y12="手入力"</formula>
    </cfRule>
  </conditionalFormatting>
  <conditionalFormatting sqref="AJ12:AJ13">
    <cfRule type="expression" dxfId="39" priority="4">
      <formula>AJ12="手入力"</formula>
    </cfRule>
  </conditionalFormatting>
  <conditionalFormatting sqref="Y14">
    <cfRule type="expression" dxfId="38" priority="3">
      <formula>Y14="手入力"</formula>
    </cfRule>
  </conditionalFormatting>
  <conditionalFormatting sqref="AJ14">
    <cfRule type="expression" dxfId="37" priority="2">
      <formula>AJ14="手入力"</formula>
    </cfRule>
  </conditionalFormatting>
  <conditionalFormatting sqref="Y25:Y26 AJ25:AJ26">
    <cfRule type="expression" dxfId="36" priority="1">
      <formula>Y25="手入力"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D12" sqref="D12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466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468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469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470</v>
      </c>
      <c r="AE7" s="270"/>
      <c r="AF7" s="270"/>
      <c r="AG7" s="270"/>
      <c r="AH7" s="270"/>
      <c r="AI7" s="270"/>
      <c r="AJ7" s="270"/>
      <c r="AK7" s="270"/>
      <c r="AL7" s="270"/>
      <c r="AM7" s="273" t="s">
        <v>471</v>
      </c>
      <c r="AN7" s="474"/>
      <c r="AO7" s="275" t="s">
        <v>1</v>
      </c>
      <c r="AP7" s="276"/>
      <c r="AQ7" s="277" t="s">
        <v>54</v>
      </c>
      <c r="AR7" s="278"/>
      <c r="AS7" s="277" t="s">
        <v>417</v>
      </c>
      <c r="AT7" s="278"/>
      <c r="AU7" s="278"/>
      <c r="AV7" s="278"/>
      <c r="AW7" s="278"/>
      <c r="AX7" s="278"/>
      <c r="AY7" s="279" t="s">
        <v>418</v>
      </c>
    </row>
    <row r="8" spans="2:51" ht="22.5" customHeight="1" thickBot="1">
      <c r="B8" s="280" t="s">
        <v>3</v>
      </c>
      <c r="C8" s="281" t="s">
        <v>4</v>
      </c>
      <c r="D8" s="282" t="s">
        <v>47</v>
      </c>
      <c r="E8" s="475" t="s">
        <v>67</v>
      </c>
      <c r="F8" s="283" t="s">
        <v>77</v>
      </c>
      <c r="G8" s="283" t="s">
        <v>419</v>
      </c>
      <c r="H8" s="476" t="s">
        <v>5</v>
      </c>
      <c r="I8" s="477" t="s">
        <v>37</v>
      </c>
      <c r="J8" s="285" t="s">
        <v>6</v>
      </c>
      <c r="K8" s="286" t="s">
        <v>472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445</v>
      </c>
      <c r="C10" s="336" t="s">
        <v>473</v>
      </c>
      <c r="D10" s="337"/>
      <c r="E10" s="485">
        <v>0</v>
      </c>
      <c r="F10" s="338"/>
      <c r="G10" s="486"/>
      <c r="H10" s="487">
        <v>12</v>
      </c>
      <c r="I10" s="357">
        <v>365</v>
      </c>
      <c r="J10" s="488" t="s">
        <v>474</v>
      </c>
      <c r="K10" s="489" t="s">
        <v>48</v>
      </c>
      <c r="L10" s="341">
        <v>1</v>
      </c>
      <c r="M10" s="342" t="s">
        <v>29</v>
      </c>
      <c r="N10" s="342">
        <v>0</v>
      </c>
      <c r="O10" s="342">
        <v>0</v>
      </c>
      <c r="P10" s="342" t="s">
        <v>475</v>
      </c>
      <c r="Q10" s="342" t="s">
        <v>92</v>
      </c>
      <c r="R10" s="342" t="s">
        <v>476</v>
      </c>
      <c r="S10" s="342">
        <v>0</v>
      </c>
      <c r="T10" s="343">
        <v>28</v>
      </c>
      <c r="U10" s="343">
        <v>1</v>
      </c>
      <c r="V10" s="344">
        <v>1</v>
      </c>
      <c r="W10" s="343"/>
      <c r="X10" s="343"/>
      <c r="Y10" s="345">
        <v>1</v>
      </c>
      <c r="Z10" s="346">
        <v>1</v>
      </c>
      <c r="AA10" s="344">
        <v>0</v>
      </c>
      <c r="AB10" s="343">
        <v>122.64</v>
      </c>
      <c r="AC10" s="349">
        <v>29968.800000000003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:AK12" si="0">(AI10/1000)*H10*I10*AJ10</f>
        <v>0</v>
      </c>
      <c r="AL10" s="356">
        <f t="shared" ref="AL10:AL12" si="1"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:AN12" si="2">AJ10*AM10</f>
        <v>0</v>
      </c>
      <c r="AO10" s="343"/>
      <c r="AP10" s="349">
        <f t="shared" ref="AP10:AP12" si="3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:AY12" si="4">AN10+AP10+AQ10+AS10+AU10+AW10</f>
        <v>0</v>
      </c>
    </row>
    <row r="11" spans="2:51" ht="22.5" customHeight="1">
      <c r="B11" s="490" t="s">
        <v>477</v>
      </c>
      <c r="C11" s="360" t="s">
        <v>70</v>
      </c>
      <c r="D11" s="361"/>
      <c r="E11" s="491">
        <v>0</v>
      </c>
      <c r="F11" s="362"/>
      <c r="G11" s="492"/>
      <c r="H11" s="493">
        <v>12</v>
      </c>
      <c r="I11" s="381">
        <v>365</v>
      </c>
      <c r="J11" s="494" t="s">
        <v>478</v>
      </c>
      <c r="K11" s="489" t="s">
        <v>48</v>
      </c>
      <c r="L11" s="341">
        <v>1</v>
      </c>
      <c r="M11" s="364" t="s">
        <v>29</v>
      </c>
      <c r="N11" s="364">
        <v>0</v>
      </c>
      <c r="O11" s="364">
        <v>0</v>
      </c>
      <c r="P11" s="364" t="s">
        <v>475</v>
      </c>
      <c r="Q11" s="364" t="s">
        <v>92</v>
      </c>
      <c r="R11" s="364" t="s">
        <v>476</v>
      </c>
      <c r="S11" s="364">
        <v>0</v>
      </c>
      <c r="T11" s="365">
        <v>28</v>
      </c>
      <c r="U11" s="365">
        <v>1</v>
      </c>
      <c r="V11" s="366">
        <v>1</v>
      </c>
      <c r="W11" s="367"/>
      <c r="X11" s="367"/>
      <c r="Y11" s="368">
        <v>1</v>
      </c>
      <c r="Z11" s="369">
        <v>1</v>
      </c>
      <c r="AA11" s="366">
        <v>0</v>
      </c>
      <c r="AB11" s="365">
        <v>122.64</v>
      </c>
      <c r="AC11" s="372">
        <v>29968.800000000003</v>
      </c>
      <c r="AD11" s="397" t="s">
        <v>93</v>
      </c>
      <c r="AE11" s="374"/>
      <c r="AF11" s="375"/>
      <c r="AG11" s="364"/>
      <c r="AH11" s="135"/>
      <c r="AI11" s="376"/>
      <c r="AJ11" s="377"/>
      <c r="AK11" s="377">
        <f t="shared" si="0"/>
        <v>0</v>
      </c>
      <c r="AL11" s="380">
        <f t="shared" si="1"/>
        <v>0</v>
      </c>
      <c r="AM11" s="359"/>
      <c r="AN11" s="381">
        <f t="shared" si="2"/>
        <v>0</v>
      </c>
      <c r="AO11" s="365"/>
      <c r="AP11" s="372">
        <f t="shared" si="3"/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si="4"/>
        <v>0</v>
      </c>
    </row>
    <row r="12" spans="2:51" ht="22.5" customHeight="1">
      <c r="B12" s="490" t="s">
        <v>479</v>
      </c>
      <c r="C12" s="360" t="s">
        <v>71</v>
      </c>
      <c r="D12" s="361"/>
      <c r="E12" s="491">
        <v>0</v>
      </c>
      <c r="F12" s="362"/>
      <c r="G12" s="492"/>
      <c r="H12" s="493">
        <v>12</v>
      </c>
      <c r="I12" s="381">
        <v>365</v>
      </c>
      <c r="J12" s="494" t="s">
        <v>423</v>
      </c>
      <c r="K12" s="495" t="s">
        <v>48</v>
      </c>
      <c r="L12" s="393">
        <v>1</v>
      </c>
      <c r="M12" s="394" t="s">
        <v>29</v>
      </c>
      <c r="N12" s="394">
        <v>0</v>
      </c>
      <c r="O12" s="394">
        <v>0</v>
      </c>
      <c r="P12" s="394" t="s">
        <v>475</v>
      </c>
      <c r="Q12" s="394" t="s">
        <v>92</v>
      </c>
      <c r="R12" s="394" t="s">
        <v>476</v>
      </c>
      <c r="S12" s="394">
        <v>0</v>
      </c>
      <c r="T12" s="367">
        <v>28</v>
      </c>
      <c r="U12" s="367">
        <v>1</v>
      </c>
      <c r="V12" s="366">
        <v>1</v>
      </c>
      <c r="W12" s="367"/>
      <c r="X12" s="367"/>
      <c r="Y12" s="368">
        <v>1</v>
      </c>
      <c r="Z12" s="369">
        <v>1</v>
      </c>
      <c r="AA12" s="366">
        <v>0</v>
      </c>
      <c r="AB12" s="367">
        <v>122.64</v>
      </c>
      <c r="AC12" s="386">
        <v>29968.800000000003</v>
      </c>
      <c r="AD12" s="397" t="s">
        <v>93</v>
      </c>
      <c r="AE12" s="398"/>
      <c r="AF12" s="399"/>
      <c r="AG12" s="394"/>
      <c r="AH12" s="136"/>
      <c r="AI12" s="400"/>
      <c r="AJ12" s="368"/>
      <c r="AK12" s="368">
        <f t="shared" si="0"/>
        <v>0</v>
      </c>
      <c r="AL12" s="402">
        <f t="shared" si="1"/>
        <v>0</v>
      </c>
      <c r="AM12" s="403"/>
      <c r="AN12" s="404">
        <f t="shared" si="2"/>
        <v>0</v>
      </c>
      <c r="AO12" s="367"/>
      <c r="AP12" s="386">
        <f t="shared" si="3"/>
        <v>0</v>
      </c>
      <c r="AQ12" s="382"/>
      <c r="AR12" s="383"/>
      <c r="AS12" s="382"/>
      <c r="AT12" s="383"/>
      <c r="AU12" s="382"/>
      <c r="AV12" s="383"/>
      <c r="AW12" s="382"/>
      <c r="AX12" s="384"/>
      <c r="AY12" s="405">
        <f t="shared" si="4"/>
        <v>0</v>
      </c>
    </row>
    <row r="13" spans="2:51" ht="22.5" customHeight="1">
      <c r="B13" s="490"/>
      <c r="C13" s="360"/>
      <c r="D13" s="361"/>
      <c r="E13" s="491">
        <v>0</v>
      </c>
      <c r="F13" s="362"/>
      <c r="G13" s="492"/>
      <c r="H13" s="493"/>
      <c r="I13" s="381"/>
      <c r="J13" s="494" t="s">
        <v>477</v>
      </c>
      <c r="K13" s="489" t="s">
        <v>99</v>
      </c>
      <c r="L13" s="341" t="s">
        <v>98</v>
      </c>
      <c r="M13" s="364">
        <v>0</v>
      </c>
      <c r="N13" s="364">
        <v>0</v>
      </c>
      <c r="O13" s="364">
        <v>0</v>
      </c>
      <c r="P13" s="364">
        <v>0</v>
      </c>
      <c r="Q13" s="364">
        <v>0</v>
      </c>
      <c r="R13" s="364">
        <v>0</v>
      </c>
      <c r="S13" s="364">
        <v>0</v>
      </c>
      <c r="T13" s="365" t="s">
        <v>99</v>
      </c>
      <c r="U13" s="365"/>
      <c r="V13" s="366">
        <v>0</v>
      </c>
      <c r="W13" s="367"/>
      <c r="X13" s="367"/>
      <c r="Y13" s="368" t="s">
        <v>98</v>
      </c>
      <c r="Z13" s="369" t="s">
        <v>98</v>
      </c>
      <c r="AA13" s="366">
        <v>0</v>
      </c>
      <c r="AB13" s="365" t="s">
        <v>98</v>
      </c>
      <c r="AC13" s="372" t="s">
        <v>98</v>
      </c>
      <c r="AD13" s="373">
        <v>0</v>
      </c>
      <c r="AE13" s="374"/>
      <c r="AF13" s="375"/>
      <c r="AG13" s="364"/>
      <c r="AH13" s="135"/>
      <c r="AI13" s="376"/>
      <c r="AJ13" s="377"/>
      <c r="AK13" s="377"/>
      <c r="AL13" s="380"/>
      <c r="AM13" s="359"/>
      <c r="AN13" s="381"/>
      <c r="AO13" s="365"/>
      <c r="AP13" s="372"/>
      <c r="AQ13" s="382"/>
      <c r="AR13" s="383"/>
      <c r="AS13" s="382"/>
      <c r="AT13" s="383"/>
      <c r="AU13" s="382"/>
      <c r="AV13" s="383"/>
      <c r="AW13" s="382"/>
      <c r="AX13" s="384"/>
      <c r="AY13" s="385"/>
    </row>
    <row r="14" spans="2:51" ht="22.5" customHeight="1">
      <c r="B14" s="490"/>
      <c r="C14" s="360"/>
      <c r="D14" s="361"/>
      <c r="E14" s="491">
        <v>0</v>
      </c>
      <c r="F14" s="362"/>
      <c r="G14" s="492"/>
      <c r="H14" s="493"/>
      <c r="I14" s="381"/>
      <c r="J14" s="494" t="s">
        <v>477</v>
      </c>
      <c r="K14" s="495" t="s">
        <v>99</v>
      </c>
      <c r="L14" s="393" t="s">
        <v>98</v>
      </c>
      <c r="M14" s="394">
        <v>0</v>
      </c>
      <c r="N14" s="394">
        <v>0</v>
      </c>
      <c r="O14" s="394">
        <v>0</v>
      </c>
      <c r="P14" s="394">
        <v>0</v>
      </c>
      <c r="Q14" s="394">
        <v>0</v>
      </c>
      <c r="R14" s="394">
        <v>0</v>
      </c>
      <c r="S14" s="394">
        <v>0</v>
      </c>
      <c r="T14" s="367" t="s">
        <v>99</v>
      </c>
      <c r="U14" s="367"/>
      <c r="V14" s="366">
        <v>0</v>
      </c>
      <c r="W14" s="367"/>
      <c r="X14" s="367"/>
      <c r="Y14" s="368" t="s">
        <v>98</v>
      </c>
      <c r="Z14" s="369" t="s">
        <v>98</v>
      </c>
      <c r="AA14" s="366">
        <v>0</v>
      </c>
      <c r="AB14" s="367" t="s">
        <v>98</v>
      </c>
      <c r="AC14" s="386" t="s">
        <v>98</v>
      </c>
      <c r="AD14" s="397">
        <v>0</v>
      </c>
      <c r="AE14" s="398"/>
      <c r="AF14" s="399"/>
      <c r="AG14" s="394"/>
      <c r="AH14" s="136"/>
      <c r="AI14" s="400"/>
      <c r="AJ14" s="368"/>
      <c r="AK14" s="368"/>
      <c r="AL14" s="402"/>
      <c r="AM14" s="403"/>
      <c r="AN14" s="404"/>
      <c r="AO14" s="367"/>
      <c r="AP14" s="386"/>
      <c r="AQ14" s="382"/>
      <c r="AR14" s="383"/>
      <c r="AS14" s="382"/>
      <c r="AT14" s="383"/>
      <c r="AU14" s="382"/>
      <c r="AV14" s="383"/>
      <c r="AW14" s="382"/>
      <c r="AX14" s="384"/>
      <c r="AY14" s="405"/>
    </row>
    <row r="15" spans="2:51" ht="22.5" customHeight="1" thickBot="1">
      <c r="B15" s="496"/>
      <c r="C15" s="407"/>
      <c r="D15" s="408"/>
      <c r="E15" s="497">
        <v>0</v>
      </c>
      <c r="F15" s="409"/>
      <c r="G15" s="498"/>
      <c r="H15" s="499"/>
      <c r="I15" s="429"/>
      <c r="J15" s="500" t="s">
        <v>479</v>
      </c>
      <c r="K15" s="501" t="s">
        <v>99</v>
      </c>
      <c r="L15" s="412" t="s">
        <v>98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 t="s">
        <v>99</v>
      </c>
      <c r="U15" s="414"/>
      <c r="V15" s="366">
        <v>0</v>
      </c>
      <c r="W15" s="415"/>
      <c r="X15" s="415"/>
      <c r="Y15" s="416" t="s">
        <v>98</v>
      </c>
      <c r="Z15" s="417" t="s">
        <v>98</v>
      </c>
      <c r="AA15" s="502">
        <v>0</v>
      </c>
      <c r="AB15" s="414" t="s">
        <v>98</v>
      </c>
      <c r="AC15" s="420" t="s">
        <v>98</v>
      </c>
      <c r="AD15" s="421">
        <v>0</v>
      </c>
      <c r="AE15" s="422"/>
      <c r="AF15" s="423"/>
      <c r="AG15" s="413"/>
      <c r="AH15" s="137"/>
      <c r="AI15" s="424"/>
      <c r="AJ15" s="425"/>
      <c r="AK15" s="425"/>
      <c r="AL15" s="428"/>
      <c r="AM15" s="406"/>
      <c r="AN15" s="429"/>
      <c r="AO15" s="414"/>
      <c r="AP15" s="420"/>
      <c r="AQ15" s="430"/>
      <c r="AR15" s="431"/>
      <c r="AS15" s="430"/>
      <c r="AT15" s="431"/>
      <c r="AU15" s="430"/>
      <c r="AV15" s="431"/>
      <c r="AW15" s="430"/>
      <c r="AX15" s="432"/>
      <c r="AY15" s="433"/>
    </row>
    <row r="16" spans="2:51" ht="30" customHeight="1" thickTop="1"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503" t="s">
        <v>34</v>
      </c>
      <c r="AC16" s="503" t="s">
        <v>103</v>
      </c>
      <c r="AE16" s="434"/>
      <c r="AF16" s="434"/>
      <c r="AG16" s="434"/>
      <c r="AH16" s="434"/>
      <c r="AI16" s="434"/>
      <c r="AJ16" s="438"/>
      <c r="AK16" s="504" t="s">
        <v>82</v>
      </c>
      <c r="AL16" s="504" t="s">
        <v>104</v>
      </c>
      <c r="AM16" s="505" t="s">
        <v>27</v>
      </c>
      <c r="AN16" s="31">
        <f>SUM(AN10:AN15)</f>
        <v>0</v>
      </c>
      <c r="AO16" s="441" t="s">
        <v>28</v>
      </c>
      <c r="AP16" s="31">
        <f>SUM(AP10:AP15)</f>
        <v>0</v>
      </c>
      <c r="AQ16" s="441" t="s">
        <v>56</v>
      </c>
      <c r="AR16" s="31">
        <f>SUM(AQ10:AQ15)</f>
        <v>0</v>
      </c>
      <c r="AS16" s="442" t="s">
        <v>64</v>
      </c>
      <c r="AT16" s="31">
        <f>SUM(AS10:AS15)</f>
        <v>0</v>
      </c>
      <c r="AU16" s="442" t="s">
        <v>65</v>
      </c>
      <c r="AV16" s="31">
        <f>SUM(AU10:AU15)</f>
        <v>0</v>
      </c>
      <c r="AW16" s="442" t="s">
        <v>66</v>
      </c>
      <c r="AX16" s="31">
        <f>SUM(AW10:AW15)</f>
        <v>0</v>
      </c>
      <c r="AY16" s="443" t="s">
        <v>480</v>
      </c>
    </row>
    <row r="17" spans="2:51" ht="15" customHeight="1" thickBot="1">
      <c r="AB17" s="506" t="s">
        <v>462</v>
      </c>
      <c r="AC17" s="507">
        <v>10</v>
      </c>
      <c r="AK17" s="448" t="s">
        <v>481</v>
      </c>
      <c r="AL17" s="448">
        <f>$D$4</f>
        <v>10</v>
      </c>
      <c r="AM17" s="508"/>
      <c r="AN17" s="441"/>
      <c r="AO17" s="441"/>
      <c r="AP17" s="31"/>
      <c r="AY17" s="450"/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96">
        <v>367.92</v>
      </c>
      <c r="AC18" s="85">
        <v>89906.400000000009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5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 t="array" ref="AY18">SUM(IF(ISERROR(AY10:AY15),0,(AY10:AY15)))</f>
        <v>0</v>
      </c>
    </row>
    <row r="19" spans="2:51" s="453" customFormat="1" ht="39.950000000000003" customHeight="1" thickTop="1" thickBot="1">
      <c r="B19" s="451"/>
      <c r="C19" s="451"/>
      <c r="D19" s="452"/>
      <c r="E19" s="452"/>
      <c r="F19" s="452"/>
      <c r="G19" s="452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441"/>
      <c r="AP19" s="31"/>
      <c r="AQ19" s="458"/>
      <c r="AR19" s="458"/>
      <c r="AS19" s="458"/>
      <c r="AT19" s="458"/>
      <c r="AU19" s="458"/>
      <c r="AV19" s="458"/>
      <c r="AW19" s="458"/>
      <c r="AX19" s="458"/>
      <c r="AY19" s="460" t="s">
        <v>482</v>
      </c>
    </row>
    <row r="20" spans="2:51" s="453" customFormat="1" ht="33" customHeight="1" thickTop="1" thickBot="1">
      <c r="B20" s="451"/>
      <c r="C20" s="451"/>
      <c r="D20" s="452"/>
      <c r="E20" s="452"/>
      <c r="F20" s="452"/>
      <c r="G20" s="452"/>
      <c r="AB20" s="86"/>
      <c r="AC20" s="87"/>
      <c r="AD20" s="43"/>
      <c r="AE20" s="43"/>
      <c r="AF20" s="43"/>
      <c r="AG20" s="43"/>
      <c r="AH20" s="43"/>
      <c r="AI20" s="43"/>
      <c r="AJ20" s="43"/>
      <c r="AK20" s="509" t="s">
        <v>84</v>
      </c>
      <c r="AL20" s="509" t="s">
        <v>85</v>
      </c>
      <c r="AM20" s="49"/>
      <c r="AN20" s="46"/>
      <c r="AO20" s="441"/>
      <c r="AP20" s="31"/>
      <c r="AQ20" s="458"/>
      <c r="AR20" s="458"/>
      <c r="AS20" s="458"/>
      <c r="AT20" s="458"/>
      <c r="AU20" s="458"/>
      <c r="AV20" s="458"/>
      <c r="AW20" s="458"/>
      <c r="AX20" s="458"/>
      <c r="AY20" s="42">
        <f>AY18*1.1</f>
        <v>0</v>
      </c>
    </row>
    <row r="21" spans="2:51" s="453" customFormat="1" ht="22.5" customHeight="1" thickTop="1" thickBot="1">
      <c r="B21" s="451"/>
      <c r="C21" s="451"/>
      <c r="D21" s="452"/>
      <c r="E21" s="452"/>
      <c r="F21" s="452"/>
      <c r="G21" s="452"/>
      <c r="AB21" s="40"/>
      <c r="AC21" s="43"/>
      <c r="AD21" s="43"/>
      <c r="AE21" s="43"/>
      <c r="AF21" s="43"/>
      <c r="AG21" s="43"/>
      <c r="AH21" s="43"/>
      <c r="AI21" s="43"/>
      <c r="AJ21" s="43"/>
      <c r="AK21" s="510">
        <f>$D$4</f>
        <v>10</v>
      </c>
      <c r="AL21" s="510">
        <f>$D$4</f>
        <v>10</v>
      </c>
      <c r="AM21" s="45"/>
      <c r="AN21" s="43"/>
      <c r="AO21" s="47"/>
      <c r="AP21" s="43"/>
      <c r="AQ21" s="458"/>
      <c r="AR21" s="458"/>
      <c r="AS21" s="458"/>
      <c r="AT21" s="458"/>
      <c r="AU21" s="458"/>
      <c r="AV21" s="458"/>
      <c r="AW21" s="458"/>
      <c r="AX21" s="458"/>
    </row>
    <row r="22" spans="2:51" ht="39.950000000000003" customHeight="1" thickTop="1" thickBot="1">
      <c r="AB22" s="465"/>
      <c r="AC22" s="44"/>
      <c r="AD22" s="465"/>
      <c r="AE22" s="465"/>
      <c r="AF22" s="465"/>
      <c r="AG22" s="465"/>
      <c r="AH22" s="465"/>
      <c r="AI22" s="465"/>
      <c r="AJ22" s="465"/>
      <c r="AK22" s="85">
        <f>AC18-AL18</f>
        <v>89906.400000000009</v>
      </c>
      <c r="AL22" s="85">
        <v>3864.7058823529414</v>
      </c>
      <c r="AM22" s="466"/>
      <c r="AN22" s="467"/>
      <c r="AO22" s="511"/>
      <c r="AP22" s="511"/>
      <c r="AV22" s="468"/>
      <c r="AW22" s="468"/>
      <c r="AX22" s="468"/>
    </row>
    <row r="23" spans="2:51" ht="37.5" customHeight="1" thickTop="1">
      <c r="AM23" s="469"/>
      <c r="AV23" s="468"/>
      <c r="AW23" s="212"/>
      <c r="AX23" s="212"/>
    </row>
    <row r="24" spans="2:51" ht="39.950000000000003" customHeight="1">
      <c r="AV24" s="468"/>
      <c r="AW24" s="212"/>
      <c r="AX24" s="212"/>
    </row>
  </sheetData>
  <autoFilter ref="B8:AL22"/>
  <mergeCells count="27">
    <mergeCell ref="AG8:AG9"/>
    <mergeCell ref="AY16:AY17"/>
    <mergeCell ref="AO22:AP22"/>
    <mergeCell ref="AW23:AX23"/>
    <mergeCell ref="AW24:AX24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 AJ13:AJ15 Y13:Y15">
    <cfRule type="expression" dxfId="35" priority="3">
      <formula>Y10="手入力"</formula>
    </cfRule>
  </conditionalFormatting>
  <conditionalFormatting sqref="AJ10">
    <cfRule type="expression" dxfId="34" priority="2">
      <formula>AJ10="手入力"</formula>
    </cfRule>
  </conditionalFormatting>
  <conditionalFormatting sqref="Y11:Y12 AJ11:AJ12">
    <cfRule type="expression" dxfId="33" priority="1">
      <formula>Y11="手入力"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0" zoomScaleNormal="70" zoomScaleSheetLayoutView="80" workbookViewId="0">
      <pane ySplit="9" topLeftCell="A10" activePane="bottomLeft" state="frozen"/>
      <selection activeCell="AE1" sqref="AE1"/>
      <selection pane="bottomLeft" activeCell="C12" sqref="C12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483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107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416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484</v>
      </c>
      <c r="AT7" s="278"/>
      <c r="AU7" s="278"/>
      <c r="AV7" s="278"/>
      <c r="AW7" s="278"/>
      <c r="AX7" s="278"/>
      <c r="AY7" s="279" t="s">
        <v>485</v>
      </c>
    </row>
    <row r="8" spans="2:51" ht="22.5" customHeight="1" thickBot="1">
      <c r="B8" s="280" t="s">
        <v>3</v>
      </c>
      <c r="C8" s="281" t="s">
        <v>4</v>
      </c>
      <c r="D8" s="282" t="s">
        <v>486</v>
      </c>
      <c r="E8" s="475" t="s">
        <v>67</v>
      </c>
      <c r="F8" s="283" t="s">
        <v>77</v>
      </c>
      <c r="G8" s="283" t="s">
        <v>487</v>
      </c>
      <c r="H8" s="476" t="s">
        <v>5</v>
      </c>
      <c r="I8" s="477" t="s">
        <v>37</v>
      </c>
      <c r="J8" s="285" t="s">
        <v>6</v>
      </c>
      <c r="K8" s="286" t="s">
        <v>488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489</v>
      </c>
      <c r="C10" s="336" t="s">
        <v>490</v>
      </c>
      <c r="D10" s="337"/>
      <c r="E10" s="485">
        <v>0</v>
      </c>
      <c r="F10" s="338"/>
      <c r="G10" s="486"/>
      <c r="H10" s="487">
        <v>12</v>
      </c>
      <c r="I10" s="357">
        <v>365</v>
      </c>
      <c r="J10" s="488" t="s">
        <v>491</v>
      </c>
      <c r="K10" s="489" t="s">
        <v>94</v>
      </c>
      <c r="L10" s="341">
        <v>1</v>
      </c>
      <c r="M10" s="342" t="s">
        <v>29</v>
      </c>
      <c r="N10" s="342">
        <v>0</v>
      </c>
      <c r="O10" s="342" t="s">
        <v>492</v>
      </c>
      <c r="P10" s="342" t="s">
        <v>493</v>
      </c>
      <c r="Q10" s="342">
        <v>0</v>
      </c>
      <c r="R10" s="342">
        <v>0</v>
      </c>
      <c r="S10" s="342">
        <v>0</v>
      </c>
      <c r="T10" s="343">
        <v>28</v>
      </c>
      <c r="U10" s="343">
        <v>1</v>
      </c>
      <c r="V10" s="344">
        <v>1</v>
      </c>
      <c r="W10" s="343"/>
      <c r="X10" s="343"/>
      <c r="Y10" s="345">
        <v>1</v>
      </c>
      <c r="Z10" s="346">
        <v>1</v>
      </c>
      <c r="AA10" s="344">
        <v>0</v>
      </c>
      <c r="AB10" s="343">
        <v>122.64</v>
      </c>
      <c r="AC10" s="349">
        <v>29968.800000000003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" si="1">AJ10*AM10</f>
        <v>0</v>
      </c>
      <c r="AO10" s="343"/>
      <c r="AP10" s="349">
        <f t="shared" ref="AP10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" si="3">AN10+AP10+AQ10+AS10+AU10+AW10</f>
        <v>0</v>
      </c>
    </row>
    <row r="11" spans="2:51" ht="22.5" customHeight="1">
      <c r="B11" s="490"/>
      <c r="C11" s="360"/>
      <c r="D11" s="361"/>
      <c r="E11" s="491">
        <v>0</v>
      </c>
      <c r="F11" s="362"/>
      <c r="G11" s="492"/>
      <c r="H11" s="493"/>
      <c r="I11" s="381"/>
      <c r="J11" s="494" t="s">
        <v>421</v>
      </c>
      <c r="K11" s="489" t="s">
        <v>99</v>
      </c>
      <c r="L11" s="341" t="s">
        <v>98</v>
      </c>
      <c r="M11" s="364">
        <v>0</v>
      </c>
      <c r="N11" s="364">
        <v>0</v>
      </c>
      <c r="O11" s="364">
        <v>0</v>
      </c>
      <c r="P11" s="364">
        <v>0</v>
      </c>
      <c r="Q11" s="364">
        <v>0</v>
      </c>
      <c r="R11" s="364">
        <v>0</v>
      </c>
      <c r="S11" s="364">
        <v>0</v>
      </c>
      <c r="T11" s="365" t="s">
        <v>99</v>
      </c>
      <c r="U11" s="365"/>
      <c r="V11" s="366">
        <v>0</v>
      </c>
      <c r="W11" s="367"/>
      <c r="X11" s="367"/>
      <c r="Y11" s="368" t="s">
        <v>98</v>
      </c>
      <c r="Z11" s="369" t="s">
        <v>98</v>
      </c>
      <c r="AA11" s="366">
        <v>0</v>
      </c>
      <c r="AB11" s="365" t="s">
        <v>98</v>
      </c>
      <c r="AC11" s="372" t="s">
        <v>98</v>
      </c>
      <c r="AD11" s="373">
        <v>0</v>
      </c>
      <c r="AE11" s="374"/>
      <c r="AF11" s="375"/>
      <c r="AG11" s="364"/>
      <c r="AH11" s="135"/>
      <c r="AI11" s="376"/>
      <c r="AJ11" s="377"/>
      <c r="AK11" s="377"/>
      <c r="AL11" s="380"/>
      <c r="AM11" s="359"/>
      <c r="AN11" s="381"/>
      <c r="AO11" s="365"/>
      <c r="AP11" s="372"/>
      <c r="AQ11" s="382"/>
      <c r="AR11" s="383"/>
      <c r="AS11" s="382"/>
      <c r="AT11" s="383"/>
      <c r="AU11" s="382"/>
      <c r="AV11" s="383"/>
      <c r="AW11" s="382"/>
      <c r="AX11" s="384"/>
      <c r="AY11" s="385"/>
    </row>
    <row r="12" spans="2:51" ht="22.5" customHeight="1">
      <c r="B12" s="490"/>
      <c r="C12" s="360"/>
      <c r="D12" s="361"/>
      <c r="E12" s="491">
        <v>0</v>
      </c>
      <c r="F12" s="362"/>
      <c r="G12" s="492"/>
      <c r="H12" s="493"/>
      <c r="I12" s="381"/>
      <c r="J12" s="494" t="s">
        <v>445</v>
      </c>
      <c r="K12" s="495" t="s">
        <v>99</v>
      </c>
      <c r="L12" s="393" t="s">
        <v>98</v>
      </c>
      <c r="M12" s="394">
        <v>0</v>
      </c>
      <c r="N12" s="394">
        <v>0</v>
      </c>
      <c r="O12" s="394">
        <v>0</v>
      </c>
      <c r="P12" s="394">
        <v>0</v>
      </c>
      <c r="Q12" s="394">
        <v>0</v>
      </c>
      <c r="R12" s="394">
        <v>0</v>
      </c>
      <c r="S12" s="394">
        <v>0</v>
      </c>
      <c r="T12" s="367" t="s">
        <v>99</v>
      </c>
      <c r="U12" s="367"/>
      <c r="V12" s="366">
        <v>0</v>
      </c>
      <c r="W12" s="367"/>
      <c r="X12" s="367"/>
      <c r="Y12" s="368" t="s">
        <v>98</v>
      </c>
      <c r="Z12" s="369" t="s">
        <v>98</v>
      </c>
      <c r="AA12" s="366">
        <v>0</v>
      </c>
      <c r="AB12" s="367" t="s">
        <v>98</v>
      </c>
      <c r="AC12" s="386" t="s">
        <v>98</v>
      </c>
      <c r="AD12" s="397">
        <v>0</v>
      </c>
      <c r="AE12" s="398"/>
      <c r="AF12" s="399"/>
      <c r="AG12" s="394"/>
      <c r="AH12" s="136"/>
      <c r="AI12" s="400"/>
      <c r="AJ12" s="368"/>
      <c r="AK12" s="368"/>
      <c r="AL12" s="402"/>
      <c r="AM12" s="403"/>
      <c r="AN12" s="404"/>
      <c r="AO12" s="367"/>
      <c r="AP12" s="386"/>
      <c r="AQ12" s="382"/>
      <c r="AR12" s="383"/>
      <c r="AS12" s="382"/>
      <c r="AT12" s="383"/>
      <c r="AU12" s="382"/>
      <c r="AV12" s="383"/>
      <c r="AW12" s="382"/>
      <c r="AX12" s="384"/>
      <c r="AY12" s="405"/>
    </row>
    <row r="13" spans="2:51" ht="22.5" customHeight="1" thickBot="1">
      <c r="B13" s="496"/>
      <c r="C13" s="407"/>
      <c r="D13" s="408"/>
      <c r="E13" s="497">
        <v>0</v>
      </c>
      <c r="F13" s="409"/>
      <c r="G13" s="498"/>
      <c r="H13" s="499"/>
      <c r="I13" s="429"/>
      <c r="J13" s="500" t="s">
        <v>494</v>
      </c>
      <c r="K13" s="501" t="s">
        <v>99</v>
      </c>
      <c r="L13" s="412" t="s">
        <v>98</v>
      </c>
      <c r="M13" s="413">
        <v>0</v>
      </c>
      <c r="N13" s="413">
        <v>0</v>
      </c>
      <c r="O13" s="413">
        <v>0</v>
      </c>
      <c r="P13" s="413">
        <v>0</v>
      </c>
      <c r="Q13" s="413">
        <v>0</v>
      </c>
      <c r="R13" s="413">
        <v>0</v>
      </c>
      <c r="S13" s="413">
        <v>0</v>
      </c>
      <c r="T13" s="414" t="s">
        <v>99</v>
      </c>
      <c r="U13" s="414"/>
      <c r="V13" s="366">
        <v>0</v>
      </c>
      <c r="W13" s="415"/>
      <c r="X13" s="415"/>
      <c r="Y13" s="416" t="s">
        <v>98</v>
      </c>
      <c r="Z13" s="417" t="s">
        <v>98</v>
      </c>
      <c r="AA13" s="502">
        <v>0</v>
      </c>
      <c r="AB13" s="414" t="s">
        <v>98</v>
      </c>
      <c r="AC13" s="420" t="s">
        <v>98</v>
      </c>
      <c r="AD13" s="421">
        <v>0</v>
      </c>
      <c r="AE13" s="422"/>
      <c r="AF13" s="423"/>
      <c r="AG13" s="413"/>
      <c r="AH13" s="137"/>
      <c r="AI13" s="424"/>
      <c r="AJ13" s="425"/>
      <c r="AK13" s="425"/>
      <c r="AL13" s="428"/>
      <c r="AM13" s="406"/>
      <c r="AN13" s="429"/>
      <c r="AO13" s="414"/>
      <c r="AP13" s="420"/>
      <c r="AQ13" s="430"/>
      <c r="AR13" s="431"/>
      <c r="AS13" s="430"/>
      <c r="AT13" s="431"/>
      <c r="AU13" s="430"/>
      <c r="AV13" s="431"/>
      <c r="AW13" s="430"/>
      <c r="AX13" s="432"/>
      <c r="AY13" s="433"/>
    </row>
    <row r="14" spans="2:51" ht="30" customHeight="1" thickTop="1"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503" t="s">
        <v>34</v>
      </c>
      <c r="AC14" s="503" t="s">
        <v>103</v>
      </c>
      <c r="AE14" s="434"/>
      <c r="AF14" s="434"/>
      <c r="AG14" s="434"/>
      <c r="AH14" s="434"/>
      <c r="AI14" s="434"/>
      <c r="AJ14" s="438"/>
      <c r="AK14" s="504" t="s">
        <v>82</v>
      </c>
      <c r="AL14" s="504" t="s">
        <v>104</v>
      </c>
      <c r="AM14" s="505" t="s">
        <v>27</v>
      </c>
      <c r="AN14" s="31">
        <f>SUM(AN10:AN13)</f>
        <v>0</v>
      </c>
      <c r="AO14" s="441" t="s">
        <v>28</v>
      </c>
      <c r="AP14" s="31">
        <f>SUM(AP10:AP13)</f>
        <v>0</v>
      </c>
      <c r="AQ14" s="441" t="s">
        <v>56</v>
      </c>
      <c r="AR14" s="31">
        <f>SUM(AQ10:AQ13)</f>
        <v>0</v>
      </c>
      <c r="AS14" s="442" t="s">
        <v>64</v>
      </c>
      <c r="AT14" s="31">
        <f>SUM(AS10:AS13)</f>
        <v>0</v>
      </c>
      <c r="AU14" s="442" t="s">
        <v>65</v>
      </c>
      <c r="AV14" s="31">
        <f>SUM(AU10:AU13)</f>
        <v>0</v>
      </c>
      <c r="AW14" s="442" t="s">
        <v>66</v>
      </c>
      <c r="AX14" s="31">
        <f>SUM(AW10:AW13)</f>
        <v>0</v>
      </c>
      <c r="AY14" s="443" t="s">
        <v>495</v>
      </c>
    </row>
    <row r="15" spans="2:51" ht="15" customHeight="1" thickBot="1">
      <c r="AB15" s="506" t="s">
        <v>35</v>
      </c>
      <c r="AC15" s="507">
        <v>10</v>
      </c>
      <c r="AK15" s="448" t="s">
        <v>496</v>
      </c>
      <c r="AL15" s="448">
        <f>$D$4</f>
        <v>10</v>
      </c>
      <c r="AM15" s="508"/>
      <c r="AN15" s="441"/>
      <c r="AO15" s="441"/>
      <c r="AP15" s="31"/>
      <c r="AY15" s="450"/>
    </row>
    <row r="16" spans="2:51" s="453" customFormat="1" ht="33" customHeight="1" thickTop="1" thickBot="1">
      <c r="B16" s="451"/>
      <c r="C16" s="451"/>
      <c r="D16" s="452"/>
      <c r="E16" s="452"/>
      <c r="F16" s="452"/>
      <c r="G16" s="452"/>
      <c r="AB16" s="96">
        <v>122.64</v>
      </c>
      <c r="AC16" s="85">
        <v>29968.800000000003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5"/>
      <c r="AN16" s="46"/>
      <c r="AO16" s="441"/>
      <c r="AP16" s="31"/>
      <c r="AQ16" s="458"/>
      <c r="AR16" s="458"/>
      <c r="AS16" s="458"/>
      <c r="AT16" s="458"/>
      <c r="AU16" s="458"/>
      <c r="AV16" s="458"/>
      <c r="AW16" s="458"/>
      <c r="AX16" s="458"/>
      <c r="AY16" s="42">
        <f t="array" ref="AY16">SUM(IF(ISERROR(AY10:AY13),0,(AY10:AY13)))</f>
        <v>0</v>
      </c>
    </row>
    <row r="17" spans="2:51" s="453" customFormat="1" ht="39.950000000000003" customHeight="1" thickTop="1" thickBot="1">
      <c r="B17" s="451"/>
      <c r="C17" s="451"/>
      <c r="D17" s="452"/>
      <c r="E17" s="452"/>
      <c r="F17" s="452"/>
      <c r="G17" s="452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441"/>
      <c r="AP17" s="31"/>
      <c r="AQ17" s="458"/>
      <c r="AR17" s="458"/>
      <c r="AS17" s="458"/>
      <c r="AT17" s="458"/>
      <c r="AU17" s="458"/>
      <c r="AV17" s="458"/>
      <c r="AW17" s="458"/>
      <c r="AX17" s="458"/>
      <c r="AY17" s="460" t="s">
        <v>410</v>
      </c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86"/>
      <c r="AC18" s="87"/>
      <c r="AD18" s="43"/>
      <c r="AE18" s="43"/>
      <c r="AF18" s="43"/>
      <c r="AG18" s="43"/>
      <c r="AH18" s="43"/>
      <c r="AI18" s="43"/>
      <c r="AJ18" s="43"/>
      <c r="AK18" s="509" t="s">
        <v>84</v>
      </c>
      <c r="AL18" s="509" t="s">
        <v>85</v>
      </c>
      <c r="AM18" s="49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>AY16*1.1</f>
        <v>0</v>
      </c>
    </row>
    <row r="19" spans="2:51" s="453" customFormat="1" ht="22.5" customHeight="1" thickTop="1" thickBot="1">
      <c r="B19" s="451"/>
      <c r="C19" s="451"/>
      <c r="D19" s="452"/>
      <c r="E19" s="452"/>
      <c r="F19" s="452"/>
      <c r="G19" s="452"/>
      <c r="AB19" s="40"/>
      <c r="AC19" s="43"/>
      <c r="AD19" s="43"/>
      <c r="AE19" s="43"/>
      <c r="AF19" s="43"/>
      <c r="AG19" s="43"/>
      <c r="AH19" s="43"/>
      <c r="AI19" s="43"/>
      <c r="AJ19" s="43"/>
      <c r="AK19" s="510">
        <f>$D$4</f>
        <v>10</v>
      </c>
      <c r="AL19" s="510">
        <f>$D$4</f>
        <v>10</v>
      </c>
      <c r="AM19" s="45"/>
      <c r="AN19" s="43"/>
      <c r="AO19" s="47"/>
      <c r="AP19" s="43"/>
      <c r="AQ19" s="458"/>
      <c r="AR19" s="458"/>
      <c r="AS19" s="458"/>
      <c r="AT19" s="458"/>
      <c r="AU19" s="458"/>
      <c r="AV19" s="458"/>
      <c r="AW19" s="458"/>
      <c r="AX19" s="458"/>
    </row>
    <row r="20" spans="2:51" ht="39.950000000000003" customHeight="1" thickTop="1" thickBot="1">
      <c r="AB20" s="465"/>
      <c r="AC20" s="44"/>
      <c r="AD20" s="465"/>
      <c r="AE20" s="465"/>
      <c r="AF20" s="465"/>
      <c r="AG20" s="465"/>
      <c r="AH20" s="465"/>
      <c r="AI20" s="465"/>
      <c r="AJ20" s="465"/>
      <c r="AK20" s="85">
        <f>AC16-AL16</f>
        <v>29968.800000000003</v>
      </c>
      <c r="AL20" s="85">
        <v>1288.2352941176471</v>
      </c>
      <c r="AM20" s="466"/>
      <c r="AN20" s="467"/>
      <c r="AO20" s="511"/>
      <c r="AP20" s="511"/>
      <c r="AV20" s="468"/>
      <c r="AW20" s="468"/>
      <c r="AX20" s="468"/>
    </row>
    <row r="21" spans="2:51" ht="37.5" customHeight="1" thickTop="1">
      <c r="AM21" s="469"/>
      <c r="AV21" s="468"/>
      <c r="AW21" s="212"/>
      <c r="AX21" s="212"/>
    </row>
    <row r="22" spans="2:51" ht="39.950000000000003" customHeight="1">
      <c r="AV22" s="468"/>
      <c r="AW22" s="212"/>
      <c r="AX22" s="212"/>
    </row>
  </sheetData>
  <autoFilter ref="B8:AL20"/>
  <mergeCells count="27">
    <mergeCell ref="AG8:AG9"/>
    <mergeCell ref="AY14:AY15"/>
    <mergeCell ref="AO20:AP20"/>
    <mergeCell ref="AW21:AX21"/>
    <mergeCell ref="AW22:AX22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 Y12:Y13 AJ12:AJ13">
    <cfRule type="expression" dxfId="32" priority="4">
      <formula>Y10="手入力"</formula>
    </cfRule>
  </conditionalFormatting>
  <conditionalFormatting sqref="AJ10">
    <cfRule type="expression" dxfId="31" priority="3">
      <formula>AJ10="手入力"</formula>
    </cfRule>
  </conditionalFormatting>
  <conditionalFormatting sqref="Y11">
    <cfRule type="expression" dxfId="30" priority="2">
      <formula>Y11="手入力"</formula>
    </cfRule>
  </conditionalFormatting>
  <conditionalFormatting sqref="AJ11">
    <cfRule type="expression" dxfId="29" priority="1">
      <formula>AJ11="手入力"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1" sqref="C11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497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498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107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499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55</v>
      </c>
      <c r="AT7" s="278"/>
      <c r="AU7" s="278"/>
      <c r="AV7" s="278"/>
      <c r="AW7" s="278"/>
      <c r="AX7" s="278"/>
      <c r="AY7" s="279" t="s">
        <v>500</v>
      </c>
    </row>
    <row r="8" spans="2:51" ht="22.5" customHeight="1" thickBot="1">
      <c r="B8" s="280" t="s">
        <v>3</v>
      </c>
      <c r="C8" s="281" t="s">
        <v>4</v>
      </c>
      <c r="D8" s="282" t="s">
        <v>47</v>
      </c>
      <c r="E8" s="475" t="s">
        <v>67</v>
      </c>
      <c r="F8" s="283" t="s">
        <v>77</v>
      </c>
      <c r="G8" s="283" t="s">
        <v>487</v>
      </c>
      <c r="H8" s="476" t="s">
        <v>5</v>
      </c>
      <c r="I8" s="477" t="s">
        <v>37</v>
      </c>
      <c r="J8" s="285" t="s">
        <v>6</v>
      </c>
      <c r="K8" s="286" t="s">
        <v>30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501</v>
      </c>
      <c r="C10" s="336" t="s">
        <v>502</v>
      </c>
      <c r="D10" s="337" t="s">
        <v>503</v>
      </c>
      <c r="E10" s="485">
        <v>0</v>
      </c>
      <c r="F10" s="338"/>
      <c r="G10" s="486"/>
      <c r="H10" s="487">
        <v>12</v>
      </c>
      <c r="I10" s="357">
        <v>365</v>
      </c>
      <c r="J10" s="488" t="s">
        <v>504</v>
      </c>
      <c r="K10" s="489" t="s">
        <v>48</v>
      </c>
      <c r="L10" s="341">
        <v>1</v>
      </c>
      <c r="M10" s="342" t="s">
        <v>29</v>
      </c>
      <c r="N10" s="342">
        <v>0</v>
      </c>
      <c r="O10" s="342" t="s">
        <v>505</v>
      </c>
      <c r="P10" s="342" t="s">
        <v>506</v>
      </c>
      <c r="Q10" s="342">
        <v>0</v>
      </c>
      <c r="R10" s="342">
        <v>0</v>
      </c>
      <c r="S10" s="342">
        <v>0</v>
      </c>
      <c r="T10" s="343">
        <v>28</v>
      </c>
      <c r="U10" s="343">
        <v>2</v>
      </c>
      <c r="V10" s="344">
        <v>2</v>
      </c>
      <c r="W10" s="343"/>
      <c r="X10" s="343"/>
      <c r="Y10" s="345">
        <v>2</v>
      </c>
      <c r="Z10" s="346">
        <v>2</v>
      </c>
      <c r="AA10" s="344">
        <v>0</v>
      </c>
      <c r="AB10" s="343">
        <v>245.28</v>
      </c>
      <c r="AC10" s="349">
        <v>59937.600000000006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" si="1">AJ10*AM10</f>
        <v>0</v>
      </c>
      <c r="AO10" s="343"/>
      <c r="AP10" s="349">
        <f t="shared" ref="AP10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" si="3">AN10+AP10+AQ10+AS10+AU10+AW10</f>
        <v>0</v>
      </c>
    </row>
    <row r="11" spans="2:51" ht="22.5" customHeight="1">
      <c r="B11" s="490"/>
      <c r="C11" s="360"/>
      <c r="D11" s="361"/>
      <c r="E11" s="491">
        <v>0</v>
      </c>
      <c r="F11" s="362"/>
      <c r="G11" s="492"/>
      <c r="H11" s="493"/>
      <c r="I11" s="381"/>
      <c r="J11" s="494" t="s">
        <v>421</v>
      </c>
      <c r="K11" s="489" t="s">
        <v>99</v>
      </c>
      <c r="L11" s="341" t="s">
        <v>98</v>
      </c>
      <c r="M11" s="364">
        <v>0</v>
      </c>
      <c r="N11" s="364">
        <v>0</v>
      </c>
      <c r="O11" s="364">
        <v>0</v>
      </c>
      <c r="P11" s="364">
        <v>0</v>
      </c>
      <c r="Q11" s="364">
        <v>0</v>
      </c>
      <c r="R11" s="364">
        <v>0</v>
      </c>
      <c r="S11" s="364">
        <v>0</v>
      </c>
      <c r="T11" s="365" t="s">
        <v>99</v>
      </c>
      <c r="U11" s="365"/>
      <c r="V11" s="366">
        <v>0</v>
      </c>
      <c r="W11" s="367"/>
      <c r="X11" s="367"/>
      <c r="Y11" s="368" t="s">
        <v>98</v>
      </c>
      <c r="Z11" s="369" t="s">
        <v>98</v>
      </c>
      <c r="AA11" s="366">
        <v>0</v>
      </c>
      <c r="AB11" s="365" t="s">
        <v>98</v>
      </c>
      <c r="AC11" s="372" t="s">
        <v>98</v>
      </c>
      <c r="AD11" s="373">
        <v>0</v>
      </c>
      <c r="AE11" s="374"/>
      <c r="AF11" s="375"/>
      <c r="AG11" s="364"/>
      <c r="AH11" s="135"/>
      <c r="AI11" s="376"/>
      <c r="AJ11" s="377"/>
      <c r="AK11" s="377"/>
      <c r="AL11" s="380"/>
      <c r="AM11" s="359"/>
      <c r="AN11" s="381"/>
      <c r="AO11" s="365"/>
      <c r="AP11" s="372"/>
      <c r="AQ11" s="382"/>
      <c r="AR11" s="383"/>
      <c r="AS11" s="382"/>
      <c r="AT11" s="383"/>
      <c r="AU11" s="382"/>
      <c r="AV11" s="383"/>
      <c r="AW11" s="382"/>
      <c r="AX11" s="384"/>
      <c r="AY11" s="385"/>
    </row>
    <row r="12" spans="2:51" ht="22.5" customHeight="1">
      <c r="B12" s="490"/>
      <c r="C12" s="360"/>
      <c r="D12" s="361"/>
      <c r="E12" s="491">
        <v>0</v>
      </c>
      <c r="F12" s="362"/>
      <c r="G12" s="492"/>
      <c r="H12" s="493"/>
      <c r="I12" s="381"/>
      <c r="J12" s="494" t="s">
        <v>45</v>
      </c>
      <c r="K12" s="495" t="s">
        <v>99</v>
      </c>
      <c r="L12" s="393" t="s">
        <v>98</v>
      </c>
      <c r="M12" s="394">
        <v>0</v>
      </c>
      <c r="N12" s="394">
        <v>0</v>
      </c>
      <c r="O12" s="394">
        <v>0</v>
      </c>
      <c r="P12" s="394">
        <v>0</v>
      </c>
      <c r="Q12" s="394">
        <v>0</v>
      </c>
      <c r="R12" s="394">
        <v>0</v>
      </c>
      <c r="S12" s="394">
        <v>0</v>
      </c>
      <c r="T12" s="367" t="s">
        <v>99</v>
      </c>
      <c r="U12" s="367"/>
      <c r="V12" s="366">
        <v>0</v>
      </c>
      <c r="W12" s="367"/>
      <c r="X12" s="367"/>
      <c r="Y12" s="368" t="s">
        <v>98</v>
      </c>
      <c r="Z12" s="369" t="s">
        <v>98</v>
      </c>
      <c r="AA12" s="366">
        <v>0</v>
      </c>
      <c r="AB12" s="367" t="s">
        <v>98</v>
      </c>
      <c r="AC12" s="386" t="s">
        <v>98</v>
      </c>
      <c r="AD12" s="397">
        <v>0</v>
      </c>
      <c r="AE12" s="398"/>
      <c r="AF12" s="399"/>
      <c r="AG12" s="394"/>
      <c r="AH12" s="136"/>
      <c r="AI12" s="400"/>
      <c r="AJ12" s="368"/>
      <c r="AK12" s="368"/>
      <c r="AL12" s="402"/>
      <c r="AM12" s="403"/>
      <c r="AN12" s="404"/>
      <c r="AO12" s="367"/>
      <c r="AP12" s="386"/>
      <c r="AQ12" s="382"/>
      <c r="AR12" s="383"/>
      <c r="AS12" s="382"/>
      <c r="AT12" s="383"/>
      <c r="AU12" s="382"/>
      <c r="AV12" s="383"/>
      <c r="AW12" s="382"/>
      <c r="AX12" s="384"/>
      <c r="AY12" s="405"/>
    </row>
    <row r="13" spans="2:51" ht="22.5" customHeight="1" thickBot="1">
      <c r="B13" s="496"/>
      <c r="C13" s="407"/>
      <c r="D13" s="408"/>
      <c r="E13" s="497">
        <v>0</v>
      </c>
      <c r="F13" s="409"/>
      <c r="G13" s="498"/>
      <c r="H13" s="499"/>
      <c r="I13" s="429"/>
      <c r="J13" s="500" t="s">
        <v>438</v>
      </c>
      <c r="K13" s="501" t="s">
        <v>99</v>
      </c>
      <c r="L13" s="412" t="s">
        <v>98</v>
      </c>
      <c r="M13" s="413">
        <v>0</v>
      </c>
      <c r="N13" s="413">
        <v>0</v>
      </c>
      <c r="O13" s="413">
        <v>0</v>
      </c>
      <c r="P13" s="413">
        <v>0</v>
      </c>
      <c r="Q13" s="413">
        <v>0</v>
      </c>
      <c r="R13" s="413">
        <v>0</v>
      </c>
      <c r="S13" s="413">
        <v>0</v>
      </c>
      <c r="T13" s="414" t="s">
        <v>99</v>
      </c>
      <c r="U13" s="414"/>
      <c r="V13" s="366">
        <v>0</v>
      </c>
      <c r="W13" s="415"/>
      <c r="X13" s="415"/>
      <c r="Y13" s="416" t="s">
        <v>98</v>
      </c>
      <c r="Z13" s="417" t="s">
        <v>98</v>
      </c>
      <c r="AA13" s="502">
        <v>0</v>
      </c>
      <c r="AB13" s="414" t="s">
        <v>98</v>
      </c>
      <c r="AC13" s="420" t="s">
        <v>98</v>
      </c>
      <c r="AD13" s="421">
        <v>0</v>
      </c>
      <c r="AE13" s="422"/>
      <c r="AF13" s="423"/>
      <c r="AG13" s="413"/>
      <c r="AH13" s="137"/>
      <c r="AI13" s="424"/>
      <c r="AJ13" s="425"/>
      <c r="AK13" s="425"/>
      <c r="AL13" s="428"/>
      <c r="AM13" s="406"/>
      <c r="AN13" s="429"/>
      <c r="AO13" s="414"/>
      <c r="AP13" s="420"/>
      <c r="AQ13" s="430"/>
      <c r="AR13" s="431"/>
      <c r="AS13" s="430"/>
      <c r="AT13" s="431"/>
      <c r="AU13" s="430"/>
      <c r="AV13" s="431"/>
      <c r="AW13" s="430"/>
      <c r="AX13" s="432"/>
      <c r="AY13" s="433"/>
    </row>
    <row r="14" spans="2:51" ht="30" customHeight="1" thickTop="1"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503" t="s">
        <v>34</v>
      </c>
      <c r="AC14" s="503" t="s">
        <v>103</v>
      </c>
      <c r="AE14" s="434"/>
      <c r="AF14" s="434"/>
      <c r="AG14" s="434"/>
      <c r="AH14" s="434"/>
      <c r="AI14" s="434"/>
      <c r="AJ14" s="438"/>
      <c r="AK14" s="504" t="s">
        <v>82</v>
      </c>
      <c r="AL14" s="504" t="s">
        <v>104</v>
      </c>
      <c r="AM14" s="505" t="s">
        <v>27</v>
      </c>
      <c r="AN14" s="31">
        <f>SUM(AN10:AN13)</f>
        <v>0</v>
      </c>
      <c r="AO14" s="441" t="s">
        <v>28</v>
      </c>
      <c r="AP14" s="31">
        <f>SUM(AP10:AP13)</f>
        <v>0</v>
      </c>
      <c r="AQ14" s="441" t="s">
        <v>56</v>
      </c>
      <c r="AR14" s="31">
        <f>SUM(AQ10:AQ13)</f>
        <v>0</v>
      </c>
      <c r="AS14" s="442" t="s">
        <v>64</v>
      </c>
      <c r="AT14" s="31">
        <f>SUM(AS10:AS13)</f>
        <v>0</v>
      </c>
      <c r="AU14" s="442" t="s">
        <v>65</v>
      </c>
      <c r="AV14" s="31">
        <f>SUM(AU10:AU13)</f>
        <v>0</v>
      </c>
      <c r="AW14" s="442" t="s">
        <v>66</v>
      </c>
      <c r="AX14" s="31">
        <f>SUM(AW10:AW13)</f>
        <v>0</v>
      </c>
      <c r="AY14" s="443" t="s">
        <v>507</v>
      </c>
    </row>
    <row r="15" spans="2:51" ht="15" customHeight="1" thickBot="1">
      <c r="AB15" s="506" t="s">
        <v>496</v>
      </c>
      <c r="AC15" s="507">
        <v>10</v>
      </c>
      <c r="AK15" s="448" t="s">
        <v>508</v>
      </c>
      <c r="AL15" s="448">
        <f>$D$4</f>
        <v>10</v>
      </c>
      <c r="AM15" s="508"/>
      <c r="AN15" s="441"/>
      <c r="AO15" s="441"/>
      <c r="AP15" s="31"/>
      <c r="AY15" s="450"/>
    </row>
    <row r="16" spans="2:51" s="453" customFormat="1" ht="33" customHeight="1" thickTop="1" thickBot="1">
      <c r="B16" s="451"/>
      <c r="C16" s="451"/>
      <c r="D16" s="452"/>
      <c r="E16" s="452"/>
      <c r="F16" s="452"/>
      <c r="G16" s="452"/>
      <c r="AB16" s="96">
        <v>245.28</v>
      </c>
      <c r="AC16" s="85">
        <v>59937.600000000006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5"/>
      <c r="AN16" s="46"/>
      <c r="AO16" s="441"/>
      <c r="AP16" s="31"/>
      <c r="AQ16" s="458"/>
      <c r="AR16" s="458"/>
      <c r="AS16" s="458"/>
      <c r="AT16" s="458"/>
      <c r="AU16" s="458"/>
      <c r="AV16" s="458"/>
      <c r="AW16" s="458"/>
      <c r="AX16" s="458"/>
      <c r="AY16" s="42">
        <f t="array" ref="AY16">SUM(IF(ISERROR(AY10:AY13),0,(AY10:AY13)))</f>
        <v>0</v>
      </c>
    </row>
    <row r="17" spans="2:51" s="453" customFormat="1" ht="39.950000000000003" customHeight="1" thickTop="1" thickBot="1">
      <c r="B17" s="451"/>
      <c r="C17" s="451"/>
      <c r="D17" s="452"/>
      <c r="E17" s="452"/>
      <c r="F17" s="452"/>
      <c r="G17" s="452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441"/>
      <c r="AP17" s="31"/>
      <c r="AQ17" s="458"/>
      <c r="AR17" s="458"/>
      <c r="AS17" s="458"/>
      <c r="AT17" s="458"/>
      <c r="AU17" s="458"/>
      <c r="AV17" s="458"/>
      <c r="AW17" s="458"/>
      <c r="AX17" s="458"/>
      <c r="AY17" s="460" t="s">
        <v>509</v>
      </c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86"/>
      <c r="AC18" s="87"/>
      <c r="AD18" s="43"/>
      <c r="AE18" s="43"/>
      <c r="AF18" s="43"/>
      <c r="AG18" s="43"/>
      <c r="AH18" s="43"/>
      <c r="AI18" s="43"/>
      <c r="AJ18" s="43"/>
      <c r="AK18" s="509" t="s">
        <v>84</v>
      </c>
      <c r="AL18" s="509" t="s">
        <v>85</v>
      </c>
      <c r="AM18" s="49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>AY16*1.1</f>
        <v>0</v>
      </c>
    </row>
    <row r="19" spans="2:51" s="453" customFormat="1" ht="22.5" customHeight="1" thickTop="1" thickBot="1">
      <c r="B19" s="451"/>
      <c r="C19" s="451"/>
      <c r="D19" s="452"/>
      <c r="E19" s="452"/>
      <c r="F19" s="452"/>
      <c r="G19" s="452"/>
      <c r="AB19" s="40"/>
      <c r="AC19" s="43"/>
      <c r="AD19" s="43"/>
      <c r="AE19" s="43"/>
      <c r="AF19" s="43"/>
      <c r="AG19" s="43"/>
      <c r="AH19" s="43"/>
      <c r="AI19" s="43"/>
      <c r="AJ19" s="43"/>
      <c r="AK19" s="510">
        <f>$D$4</f>
        <v>10</v>
      </c>
      <c r="AL19" s="510">
        <f>$D$4</f>
        <v>10</v>
      </c>
      <c r="AM19" s="45"/>
      <c r="AN19" s="43"/>
      <c r="AO19" s="47"/>
      <c r="AP19" s="43"/>
      <c r="AQ19" s="458"/>
      <c r="AR19" s="458"/>
      <c r="AS19" s="458"/>
      <c r="AT19" s="458"/>
      <c r="AU19" s="458"/>
      <c r="AV19" s="458"/>
      <c r="AW19" s="458"/>
      <c r="AX19" s="458"/>
    </row>
    <row r="20" spans="2:51" ht="39.950000000000003" customHeight="1" thickTop="1" thickBot="1">
      <c r="AB20" s="465"/>
      <c r="AC20" s="44"/>
      <c r="AD20" s="465"/>
      <c r="AE20" s="465"/>
      <c r="AF20" s="465"/>
      <c r="AG20" s="465"/>
      <c r="AH20" s="465"/>
      <c r="AI20" s="465"/>
      <c r="AJ20" s="465"/>
      <c r="AK20" s="85">
        <f>AC16-AL16</f>
        <v>59937.600000000006</v>
      </c>
      <c r="AL20" s="85">
        <v>2576.4705882352941</v>
      </c>
      <c r="AM20" s="466"/>
      <c r="AN20" s="467"/>
      <c r="AO20" s="511"/>
      <c r="AP20" s="511"/>
      <c r="AV20" s="468"/>
      <c r="AW20" s="468"/>
      <c r="AX20" s="468"/>
    </row>
    <row r="21" spans="2:51" ht="37.5" customHeight="1" thickTop="1">
      <c r="AM21" s="469"/>
      <c r="AV21" s="468"/>
      <c r="AW21" s="212"/>
      <c r="AX21" s="212"/>
    </row>
    <row r="22" spans="2:51" ht="39.950000000000003" customHeight="1">
      <c r="AV22" s="468"/>
      <c r="AW22" s="212"/>
      <c r="AX22" s="212"/>
    </row>
  </sheetData>
  <autoFilter ref="B8:AL20"/>
  <mergeCells count="27">
    <mergeCell ref="AG8:AG9"/>
    <mergeCell ref="AY14:AY15"/>
    <mergeCell ref="AO20:AP20"/>
    <mergeCell ref="AW21:AX21"/>
    <mergeCell ref="AW22:AX22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3 AJ11:AJ13">
    <cfRule type="expression" dxfId="28" priority="2">
      <formula>Y10="手入力"</formula>
    </cfRule>
  </conditionalFormatting>
  <conditionalFormatting sqref="AJ10">
    <cfRule type="expression" dxfId="27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5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1" sqref="C11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510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511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512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513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514</v>
      </c>
      <c r="AT7" s="278"/>
      <c r="AU7" s="278"/>
      <c r="AV7" s="278"/>
      <c r="AW7" s="278"/>
      <c r="AX7" s="278"/>
      <c r="AY7" s="279" t="s">
        <v>500</v>
      </c>
    </row>
    <row r="8" spans="2:51" ht="22.5" customHeight="1" thickBot="1">
      <c r="B8" s="280" t="s">
        <v>3</v>
      </c>
      <c r="C8" s="281" t="s">
        <v>4</v>
      </c>
      <c r="D8" s="282" t="s">
        <v>515</v>
      </c>
      <c r="E8" s="475" t="s">
        <v>67</v>
      </c>
      <c r="F8" s="283" t="s">
        <v>77</v>
      </c>
      <c r="G8" s="283" t="s">
        <v>516</v>
      </c>
      <c r="H8" s="476" t="s">
        <v>5</v>
      </c>
      <c r="I8" s="477" t="s">
        <v>517</v>
      </c>
      <c r="J8" s="285" t="s">
        <v>6</v>
      </c>
      <c r="K8" s="286" t="s">
        <v>518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519</v>
      </c>
      <c r="C10" s="336" t="s">
        <v>520</v>
      </c>
      <c r="D10" s="337" t="s">
        <v>503</v>
      </c>
      <c r="E10" s="485">
        <v>0</v>
      </c>
      <c r="F10" s="338" t="s">
        <v>422</v>
      </c>
      <c r="G10" s="486"/>
      <c r="H10" s="487">
        <v>12</v>
      </c>
      <c r="I10" s="357">
        <v>365</v>
      </c>
      <c r="J10" s="488" t="s">
        <v>521</v>
      </c>
      <c r="K10" s="489" t="s">
        <v>48</v>
      </c>
      <c r="L10" s="341">
        <v>1</v>
      </c>
      <c r="M10" s="342" t="s">
        <v>451</v>
      </c>
      <c r="N10" s="342">
        <v>0</v>
      </c>
      <c r="O10" s="342">
        <v>0</v>
      </c>
      <c r="P10" s="342" t="s">
        <v>425</v>
      </c>
      <c r="Q10" s="342" t="s">
        <v>506</v>
      </c>
      <c r="R10" s="342" t="s">
        <v>92</v>
      </c>
      <c r="S10" s="342">
        <v>0</v>
      </c>
      <c r="T10" s="343">
        <v>47</v>
      </c>
      <c r="U10" s="343">
        <v>2</v>
      </c>
      <c r="V10" s="344">
        <v>2</v>
      </c>
      <c r="W10" s="343"/>
      <c r="X10" s="343"/>
      <c r="Y10" s="345">
        <v>2</v>
      </c>
      <c r="Z10" s="346">
        <v>2</v>
      </c>
      <c r="AA10" s="344">
        <v>0</v>
      </c>
      <c r="AB10" s="343">
        <v>411.72</v>
      </c>
      <c r="AC10" s="349">
        <v>83968.799999999988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:AK13" si="0">(AI10/1000)*H10*I10*AJ10</f>
        <v>0</v>
      </c>
      <c r="AL10" s="356">
        <f t="shared" ref="AL10:AL13" si="1"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:AN13" si="2">AJ10*AM10</f>
        <v>0</v>
      </c>
      <c r="AO10" s="343"/>
      <c r="AP10" s="349">
        <f t="shared" ref="AP10:AP13" si="3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:AY13" si="4">AN10+AP10+AQ10+AS10+AU10+AW10</f>
        <v>0</v>
      </c>
    </row>
    <row r="11" spans="2:51" ht="22.5" customHeight="1">
      <c r="B11" s="490" t="s">
        <v>445</v>
      </c>
      <c r="C11" s="360" t="s">
        <v>522</v>
      </c>
      <c r="D11" s="361" t="s">
        <v>503</v>
      </c>
      <c r="E11" s="491">
        <v>0</v>
      </c>
      <c r="F11" s="362" t="s">
        <v>422</v>
      </c>
      <c r="G11" s="492"/>
      <c r="H11" s="493">
        <v>12</v>
      </c>
      <c r="I11" s="381">
        <v>365</v>
      </c>
      <c r="J11" s="494" t="s">
        <v>523</v>
      </c>
      <c r="K11" s="489" t="s">
        <v>94</v>
      </c>
      <c r="L11" s="341">
        <v>1</v>
      </c>
      <c r="M11" s="364" t="s">
        <v>29</v>
      </c>
      <c r="N11" s="364">
        <v>0</v>
      </c>
      <c r="O11" s="364">
        <v>0</v>
      </c>
      <c r="P11" s="364" t="s">
        <v>493</v>
      </c>
      <c r="Q11" s="364">
        <v>0</v>
      </c>
      <c r="R11" s="364">
        <v>0</v>
      </c>
      <c r="S11" s="364">
        <v>0</v>
      </c>
      <c r="T11" s="365">
        <v>28</v>
      </c>
      <c r="U11" s="365">
        <v>1</v>
      </c>
      <c r="V11" s="366">
        <v>1</v>
      </c>
      <c r="W11" s="367"/>
      <c r="X11" s="367"/>
      <c r="Y11" s="368">
        <v>1</v>
      </c>
      <c r="Z11" s="369">
        <v>1</v>
      </c>
      <c r="AA11" s="366">
        <v>0</v>
      </c>
      <c r="AB11" s="365">
        <v>122.64</v>
      </c>
      <c r="AC11" s="372">
        <v>29968.800000000003</v>
      </c>
      <c r="AD11" s="373" t="s">
        <v>93</v>
      </c>
      <c r="AE11" s="374"/>
      <c r="AF11" s="375"/>
      <c r="AG11" s="364"/>
      <c r="AH11" s="135"/>
      <c r="AI11" s="376"/>
      <c r="AJ11" s="377"/>
      <c r="AK11" s="377">
        <f t="shared" si="0"/>
        <v>0</v>
      </c>
      <c r="AL11" s="380">
        <f t="shared" si="1"/>
        <v>0</v>
      </c>
      <c r="AM11" s="359"/>
      <c r="AN11" s="381">
        <f t="shared" si="2"/>
        <v>0</v>
      </c>
      <c r="AO11" s="365"/>
      <c r="AP11" s="372">
        <f t="shared" si="3"/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si="4"/>
        <v>0</v>
      </c>
    </row>
    <row r="12" spans="2:51" ht="22.5" customHeight="1">
      <c r="B12" s="490" t="s">
        <v>479</v>
      </c>
      <c r="C12" s="360" t="s">
        <v>520</v>
      </c>
      <c r="D12" s="361" t="s">
        <v>503</v>
      </c>
      <c r="E12" s="491">
        <v>0</v>
      </c>
      <c r="F12" s="362" t="s">
        <v>422</v>
      </c>
      <c r="G12" s="492"/>
      <c r="H12" s="493">
        <v>12</v>
      </c>
      <c r="I12" s="381">
        <v>365</v>
      </c>
      <c r="J12" s="494" t="s">
        <v>524</v>
      </c>
      <c r="K12" s="489" t="s">
        <v>48</v>
      </c>
      <c r="L12" s="341">
        <v>1</v>
      </c>
      <c r="M12" s="364" t="s">
        <v>29</v>
      </c>
      <c r="N12" s="364">
        <v>0</v>
      </c>
      <c r="O12" s="364">
        <v>0</v>
      </c>
      <c r="P12" s="364" t="s">
        <v>425</v>
      </c>
      <c r="Q12" s="364" t="s">
        <v>506</v>
      </c>
      <c r="R12" s="364" t="s">
        <v>92</v>
      </c>
      <c r="S12" s="364">
        <v>0</v>
      </c>
      <c r="T12" s="365">
        <v>28</v>
      </c>
      <c r="U12" s="365">
        <v>1</v>
      </c>
      <c r="V12" s="366">
        <v>1</v>
      </c>
      <c r="W12" s="367"/>
      <c r="X12" s="367"/>
      <c r="Y12" s="368">
        <v>1</v>
      </c>
      <c r="Z12" s="369">
        <v>1</v>
      </c>
      <c r="AA12" s="366">
        <v>0</v>
      </c>
      <c r="AB12" s="365">
        <v>122.64</v>
      </c>
      <c r="AC12" s="372">
        <v>29968.800000000003</v>
      </c>
      <c r="AD12" s="373" t="s">
        <v>93</v>
      </c>
      <c r="AE12" s="374"/>
      <c r="AF12" s="375"/>
      <c r="AG12" s="364"/>
      <c r="AH12" s="135"/>
      <c r="AI12" s="376"/>
      <c r="AJ12" s="377"/>
      <c r="AK12" s="377">
        <f t="shared" si="0"/>
        <v>0</v>
      </c>
      <c r="AL12" s="380">
        <f t="shared" si="1"/>
        <v>0</v>
      </c>
      <c r="AM12" s="359"/>
      <c r="AN12" s="381">
        <f t="shared" si="2"/>
        <v>0</v>
      </c>
      <c r="AO12" s="365"/>
      <c r="AP12" s="372">
        <f t="shared" si="3"/>
        <v>0</v>
      </c>
      <c r="AQ12" s="382"/>
      <c r="AR12" s="383"/>
      <c r="AS12" s="382"/>
      <c r="AT12" s="383"/>
      <c r="AU12" s="382"/>
      <c r="AV12" s="383"/>
      <c r="AW12" s="382"/>
      <c r="AX12" s="384"/>
      <c r="AY12" s="385">
        <f t="shared" si="4"/>
        <v>0</v>
      </c>
    </row>
    <row r="13" spans="2:51" ht="22.5" customHeight="1">
      <c r="B13" s="490" t="s">
        <v>479</v>
      </c>
      <c r="C13" s="360" t="s">
        <v>525</v>
      </c>
      <c r="D13" s="513"/>
      <c r="E13" s="491">
        <v>0</v>
      </c>
      <c r="F13" s="362" t="s">
        <v>422</v>
      </c>
      <c r="G13" s="492"/>
      <c r="H13" s="493">
        <v>12</v>
      </c>
      <c r="I13" s="381">
        <v>365</v>
      </c>
      <c r="J13" s="494" t="s">
        <v>526</v>
      </c>
      <c r="K13" s="489" t="s">
        <v>94</v>
      </c>
      <c r="L13" s="341">
        <v>1</v>
      </c>
      <c r="M13" s="364" t="s">
        <v>29</v>
      </c>
      <c r="N13" s="364">
        <v>0</v>
      </c>
      <c r="O13" s="364">
        <v>0</v>
      </c>
      <c r="P13" s="364" t="s">
        <v>493</v>
      </c>
      <c r="Q13" s="364" t="s">
        <v>506</v>
      </c>
      <c r="R13" s="364">
        <v>0</v>
      </c>
      <c r="S13" s="364">
        <v>0</v>
      </c>
      <c r="T13" s="365">
        <v>28</v>
      </c>
      <c r="U13" s="365">
        <v>2</v>
      </c>
      <c r="V13" s="366">
        <v>2</v>
      </c>
      <c r="W13" s="367"/>
      <c r="X13" s="367"/>
      <c r="Y13" s="368">
        <v>2</v>
      </c>
      <c r="Z13" s="369">
        <v>2</v>
      </c>
      <c r="AA13" s="366">
        <v>0</v>
      </c>
      <c r="AB13" s="365">
        <v>245.28</v>
      </c>
      <c r="AC13" s="372">
        <v>59937.600000000006</v>
      </c>
      <c r="AD13" s="373" t="s">
        <v>93</v>
      </c>
      <c r="AE13" s="374"/>
      <c r="AF13" s="375"/>
      <c r="AG13" s="364"/>
      <c r="AH13" s="135"/>
      <c r="AI13" s="376"/>
      <c r="AJ13" s="377"/>
      <c r="AK13" s="377">
        <f t="shared" si="0"/>
        <v>0</v>
      </c>
      <c r="AL13" s="380">
        <f t="shared" si="1"/>
        <v>0</v>
      </c>
      <c r="AM13" s="359"/>
      <c r="AN13" s="381">
        <f t="shared" si="2"/>
        <v>0</v>
      </c>
      <c r="AO13" s="365"/>
      <c r="AP13" s="372">
        <f t="shared" si="3"/>
        <v>0</v>
      </c>
      <c r="AQ13" s="382"/>
      <c r="AR13" s="383"/>
      <c r="AS13" s="382"/>
      <c r="AT13" s="383"/>
      <c r="AU13" s="382"/>
      <c r="AV13" s="383"/>
      <c r="AW13" s="382"/>
      <c r="AX13" s="384"/>
      <c r="AY13" s="385">
        <f t="shared" si="4"/>
        <v>0</v>
      </c>
    </row>
    <row r="14" spans="2:51" ht="22.5" customHeight="1">
      <c r="B14" s="490"/>
      <c r="C14" s="360"/>
      <c r="D14" s="361"/>
      <c r="E14" s="491">
        <v>0</v>
      </c>
      <c r="F14" s="362"/>
      <c r="G14" s="492"/>
      <c r="H14" s="493"/>
      <c r="I14" s="381"/>
      <c r="J14" s="494" t="s">
        <v>421</v>
      </c>
      <c r="K14" s="489" t="s">
        <v>99</v>
      </c>
      <c r="L14" s="341" t="s">
        <v>98</v>
      </c>
      <c r="M14" s="364">
        <v>0</v>
      </c>
      <c r="N14" s="364">
        <v>0</v>
      </c>
      <c r="O14" s="364">
        <v>0</v>
      </c>
      <c r="P14" s="364">
        <v>0</v>
      </c>
      <c r="Q14" s="364">
        <v>0</v>
      </c>
      <c r="R14" s="364">
        <v>0</v>
      </c>
      <c r="S14" s="364">
        <v>0</v>
      </c>
      <c r="T14" s="365" t="s">
        <v>99</v>
      </c>
      <c r="U14" s="365"/>
      <c r="V14" s="366">
        <v>0</v>
      </c>
      <c r="W14" s="367"/>
      <c r="X14" s="367"/>
      <c r="Y14" s="368" t="s">
        <v>98</v>
      </c>
      <c r="Z14" s="369" t="s">
        <v>98</v>
      </c>
      <c r="AA14" s="366">
        <v>0</v>
      </c>
      <c r="AB14" s="365" t="s">
        <v>98</v>
      </c>
      <c r="AC14" s="372" t="s">
        <v>98</v>
      </c>
      <c r="AD14" s="373"/>
      <c r="AE14" s="374"/>
      <c r="AF14" s="375"/>
      <c r="AG14" s="364"/>
      <c r="AH14" s="135"/>
      <c r="AI14" s="376"/>
      <c r="AJ14" s="377"/>
      <c r="AK14" s="377"/>
      <c r="AL14" s="380"/>
      <c r="AM14" s="359"/>
      <c r="AN14" s="381"/>
      <c r="AO14" s="365"/>
      <c r="AP14" s="372"/>
      <c r="AQ14" s="382"/>
      <c r="AR14" s="383"/>
      <c r="AS14" s="382"/>
      <c r="AT14" s="383"/>
      <c r="AU14" s="382"/>
      <c r="AV14" s="383"/>
      <c r="AW14" s="382"/>
      <c r="AX14" s="384"/>
      <c r="AY14" s="385"/>
    </row>
    <row r="15" spans="2:51" ht="22.5" customHeight="1">
      <c r="B15" s="490"/>
      <c r="C15" s="360"/>
      <c r="D15" s="361"/>
      <c r="E15" s="491">
        <v>0</v>
      </c>
      <c r="F15" s="362"/>
      <c r="G15" s="492"/>
      <c r="H15" s="493"/>
      <c r="I15" s="381"/>
      <c r="J15" s="494" t="s">
        <v>421</v>
      </c>
      <c r="K15" s="495" t="s">
        <v>99</v>
      </c>
      <c r="L15" s="393" t="s">
        <v>98</v>
      </c>
      <c r="M15" s="394">
        <v>0</v>
      </c>
      <c r="N15" s="394">
        <v>0</v>
      </c>
      <c r="O15" s="394">
        <v>0</v>
      </c>
      <c r="P15" s="394">
        <v>0</v>
      </c>
      <c r="Q15" s="394">
        <v>0</v>
      </c>
      <c r="R15" s="394">
        <v>0</v>
      </c>
      <c r="S15" s="394">
        <v>0</v>
      </c>
      <c r="T15" s="367" t="s">
        <v>99</v>
      </c>
      <c r="U15" s="367"/>
      <c r="V15" s="366">
        <v>0</v>
      </c>
      <c r="W15" s="367"/>
      <c r="X15" s="367"/>
      <c r="Y15" s="368" t="s">
        <v>98</v>
      </c>
      <c r="Z15" s="369" t="s">
        <v>98</v>
      </c>
      <c r="AA15" s="366">
        <v>0</v>
      </c>
      <c r="AB15" s="367" t="s">
        <v>98</v>
      </c>
      <c r="AC15" s="386" t="s">
        <v>98</v>
      </c>
      <c r="AD15" s="397"/>
      <c r="AE15" s="398"/>
      <c r="AF15" s="399"/>
      <c r="AG15" s="394"/>
      <c r="AH15" s="136"/>
      <c r="AI15" s="400"/>
      <c r="AJ15" s="368"/>
      <c r="AK15" s="514"/>
      <c r="AL15" s="402"/>
      <c r="AM15" s="403"/>
      <c r="AN15" s="404"/>
      <c r="AO15" s="367"/>
      <c r="AP15" s="386"/>
      <c r="AQ15" s="382"/>
      <c r="AR15" s="383"/>
      <c r="AS15" s="382"/>
      <c r="AT15" s="383"/>
      <c r="AU15" s="382"/>
      <c r="AV15" s="383"/>
      <c r="AW15" s="382"/>
      <c r="AX15" s="384"/>
      <c r="AY15" s="405"/>
    </row>
    <row r="16" spans="2:51" ht="22.5" customHeight="1" thickBot="1">
      <c r="B16" s="496"/>
      <c r="C16" s="407"/>
      <c r="D16" s="408"/>
      <c r="E16" s="497">
        <v>0</v>
      </c>
      <c r="F16" s="409"/>
      <c r="G16" s="498"/>
      <c r="H16" s="499"/>
      <c r="I16" s="429"/>
      <c r="J16" s="500" t="s">
        <v>421</v>
      </c>
      <c r="K16" s="501" t="s">
        <v>99</v>
      </c>
      <c r="L16" s="412" t="s">
        <v>98</v>
      </c>
      <c r="M16" s="413">
        <v>0</v>
      </c>
      <c r="N16" s="413">
        <v>0</v>
      </c>
      <c r="O16" s="413">
        <v>0</v>
      </c>
      <c r="P16" s="413">
        <v>0</v>
      </c>
      <c r="Q16" s="413">
        <v>0</v>
      </c>
      <c r="R16" s="413">
        <v>0</v>
      </c>
      <c r="S16" s="413">
        <v>0</v>
      </c>
      <c r="T16" s="414" t="s">
        <v>99</v>
      </c>
      <c r="U16" s="414"/>
      <c r="V16" s="366">
        <v>0</v>
      </c>
      <c r="W16" s="415"/>
      <c r="X16" s="415"/>
      <c r="Y16" s="416" t="s">
        <v>98</v>
      </c>
      <c r="Z16" s="417" t="s">
        <v>98</v>
      </c>
      <c r="AA16" s="502">
        <v>0</v>
      </c>
      <c r="AB16" s="414" t="s">
        <v>98</v>
      </c>
      <c r="AC16" s="420" t="s">
        <v>98</v>
      </c>
      <c r="AD16" s="421"/>
      <c r="AE16" s="422"/>
      <c r="AF16" s="423"/>
      <c r="AG16" s="413"/>
      <c r="AH16" s="137"/>
      <c r="AI16" s="424"/>
      <c r="AJ16" s="425"/>
      <c r="AK16" s="425"/>
      <c r="AL16" s="428"/>
      <c r="AM16" s="406"/>
      <c r="AN16" s="429"/>
      <c r="AO16" s="414"/>
      <c r="AP16" s="420"/>
      <c r="AQ16" s="430"/>
      <c r="AR16" s="431"/>
      <c r="AS16" s="430"/>
      <c r="AT16" s="431"/>
      <c r="AU16" s="430"/>
      <c r="AV16" s="431"/>
      <c r="AW16" s="430"/>
      <c r="AX16" s="432"/>
      <c r="AY16" s="433"/>
    </row>
    <row r="17" spans="2:51" ht="30" customHeight="1" thickTop="1"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503" t="s">
        <v>34</v>
      </c>
      <c r="AC17" s="503" t="s">
        <v>103</v>
      </c>
      <c r="AE17" s="434"/>
      <c r="AF17" s="434"/>
      <c r="AG17" s="434"/>
      <c r="AH17" s="434"/>
      <c r="AI17" s="434"/>
      <c r="AJ17" s="438"/>
      <c r="AK17" s="504" t="s">
        <v>82</v>
      </c>
      <c r="AL17" s="439" t="s">
        <v>104</v>
      </c>
      <c r="AM17" s="440" t="s">
        <v>27</v>
      </c>
      <c r="AN17" s="31">
        <f>SUM(AN10:AN16)</f>
        <v>0</v>
      </c>
      <c r="AO17" s="441" t="s">
        <v>28</v>
      </c>
      <c r="AP17" s="31">
        <f>SUM(AP10:AP16)</f>
        <v>0</v>
      </c>
      <c r="AQ17" s="441" t="s">
        <v>56</v>
      </c>
      <c r="AR17" s="31">
        <f>SUM(AQ10:AQ16)</f>
        <v>0</v>
      </c>
      <c r="AS17" s="442" t="s">
        <v>64</v>
      </c>
      <c r="AT17" s="31">
        <f>SUM(AS10:AS16)</f>
        <v>0</v>
      </c>
      <c r="AU17" s="442" t="s">
        <v>65</v>
      </c>
      <c r="AV17" s="31">
        <f>SUM(AU10:AU16)</f>
        <v>0</v>
      </c>
      <c r="AW17" s="442" t="s">
        <v>66</v>
      </c>
      <c r="AX17" s="31">
        <f>SUM(AW10:AW16)</f>
        <v>0</v>
      </c>
      <c r="AY17" s="443" t="s">
        <v>527</v>
      </c>
    </row>
    <row r="18" spans="2:51" ht="15" customHeight="1" thickBot="1">
      <c r="AB18" s="506" t="s">
        <v>462</v>
      </c>
      <c r="AC18" s="507">
        <v>10</v>
      </c>
      <c r="AK18" s="448" t="s">
        <v>528</v>
      </c>
      <c r="AL18" s="448">
        <f>$D$4</f>
        <v>10</v>
      </c>
      <c r="AM18" s="449"/>
      <c r="AN18" s="441"/>
      <c r="AO18" s="441"/>
      <c r="AP18" s="31"/>
      <c r="AY18" s="450"/>
    </row>
    <row r="19" spans="2:51" s="453" customFormat="1" ht="33" customHeight="1" thickTop="1" thickBot="1">
      <c r="B19" s="451"/>
      <c r="C19" s="451"/>
      <c r="D19" s="452"/>
      <c r="E19" s="452"/>
      <c r="F19" s="452"/>
      <c r="G19" s="452"/>
      <c r="AB19" s="96">
        <v>902.28</v>
      </c>
      <c r="AC19" s="85">
        <v>203844</v>
      </c>
      <c r="AD19" s="43"/>
      <c r="AE19" s="43"/>
      <c r="AF19" s="43"/>
      <c r="AG19" s="43"/>
      <c r="AH19" s="43"/>
      <c r="AI19" s="43"/>
      <c r="AJ19" s="43"/>
      <c r="AK19" s="97">
        <f t="array" ref="AK19">SUM(IF(ISERROR(AK10:AK16),0,(AK10:AK16)))</f>
        <v>0</v>
      </c>
      <c r="AL19" s="85">
        <f t="array" ref="AL19">SUM(IF(ISERROR(AL10:AL16),0,(AL10:AL16)))</f>
        <v>0</v>
      </c>
      <c r="AM19" s="49"/>
      <c r="AN19" s="46"/>
      <c r="AO19" s="441"/>
      <c r="AP19" s="31"/>
      <c r="AQ19" s="458"/>
      <c r="AR19" s="458"/>
      <c r="AS19" s="458"/>
      <c r="AT19" s="458"/>
      <c r="AU19" s="458"/>
      <c r="AV19" s="458"/>
      <c r="AW19" s="458"/>
      <c r="AX19" s="458"/>
      <c r="AY19" s="42">
        <f t="array" ref="AY19">SUM(IF(ISERROR(AY10:AY16),0,(AY10:AY16)))</f>
        <v>0</v>
      </c>
    </row>
    <row r="20" spans="2:51" s="453" customFormat="1" ht="39.950000000000003" customHeight="1" thickTop="1" thickBot="1">
      <c r="B20" s="451"/>
      <c r="C20" s="451"/>
      <c r="D20" s="452"/>
      <c r="E20" s="452"/>
      <c r="F20" s="452"/>
      <c r="G20" s="452"/>
      <c r="AB20" s="86"/>
      <c r="AC20" s="87"/>
      <c r="AD20" s="43"/>
      <c r="AE20" s="43"/>
      <c r="AF20" s="43"/>
      <c r="AG20" s="43"/>
      <c r="AH20" s="43"/>
      <c r="AI20" s="43"/>
      <c r="AJ20" s="43"/>
      <c r="AK20" s="86"/>
      <c r="AL20" s="87"/>
      <c r="AM20" s="49"/>
      <c r="AN20" s="46"/>
      <c r="AO20" s="441"/>
      <c r="AP20" s="31"/>
      <c r="AQ20" s="458"/>
      <c r="AR20" s="458"/>
      <c r="AS20" s="458"/>
      <c r="AT20" s="458"/>
      <c r="AU20" s="458"/>
      <c r="AV20" s="458"/>
      <c r="AW20" s="458"/>
      <c r="AX20" s="458"/>
      <c r="AY20" s="460" t="s">
        <v>509</v>
      </c>
    </row>
    <row r="21" spans="2:51" s="453" customFormat="1" ht="33" customHeight="1" thickTop="1" thickBot="1">
      <c r="B21" s="451"/>
      <c r="C21" s="451"/>
      <c r="D21" s="452"/>
      <c r="E21" s="452"/>
      <c r="F21" s="452"/>
      <c r="G21" s="452"/>
      <c r="AB21" s="86"/>
      <c r="AC21" s="87"/>
      <c r="AD21" s="43"/>
      <c r="AE21" s="43"/>
      <c r="AF21" s="43"/>
      <c r="AG21" s="43"/>
      <c r="AH21" s="43"/>
      <c r="AI21" s="43"/>
      <c r="AJ21" s="43"/>
      <c r="AK21" s="509" t="s">
        <v>84</v>
      </c>
      <c r="AL21" s="509" t="s">
        <v>85</v>
      </c>
      <c r="AM21" s="49"/>
      <c r="AN21" s="46"/>
      <c r="AO21" s="441"/>
      <c r="AP21" s="31"/>
      <c r="AQ21" s="458"/>
      <c r="AR21" s="458"/>
      <c r="AS21" s="458"/>
      <c r="AT21" s="458"/>
      <c r="AU21" s="458"/>
      <c r="AV21" s="458"/>
      <c r="AW21" s="458"/>
      <c r="AX21" s="458"/>
      <c r="AY21" s="42">
        <f>AY19*1.1</f>
        <v>0</v>
      </c>
    </row>
    <row r="22" spans="2:51" s="453" customFormat="1" ht="22.5" customHeight="1" thickTop="1" thickBot="1">
      <c r="B22" s="451"/>
      <c r="C22" s="451"/>
      <c r="D22" s="452"/>
      <c r="E22" s="452"/>
      <c r="F22" s="452"/>
      <c r="G22" s="452"/>
      <c r="AB22" s="40"/>
      <c r="AC22" s="43"/>
      <c r="AD22" s="43"/>
      <c r="AE22" s="43"/>
      <c r="AF22" s="43"/>
      <c r="AG22" s="43"/>
      <c r="AH22" s="43"/>
      <c r="AI22" s="43"/>
      <c r="AJ22" s="43"/>
      <c r="AK22" s="510">
        <f>$D$4</f>
        <v>10</v>
      </c>
      <c r="AL22" s="510">
        <f>$D$4</f>
        <v>10</v>
      </c>
      <c r="AM22" s="45"/>
      <c r="AN22" s="43"/>
      <c r="AO22" s="47"/>
      <c r="AP22" s="43"/>
      <c r="AQ22" s="458"/>
      <c r="AR22" s="458"/>
      <c r="AS22" s="458"/>
      <c r="AT22" s="458"/>
      <c r="AU22" s="458"/>
      <c r="AV22" s="458"/>
      <c r="AW22" s="458"/>
      <c r="AX22" s="458"/>
    </row>
    <row r="23" spans="2:51" ht="39.950000000000003" customHeight="1" thickTop="1" thickBot="1">
      <c r="AB23" s="465"/>
      <c r="AC23" s="44"/>
      <c r="AD23" s="465"/>
      <c r="AE23" s="465"/>
      <c r="AF23" s="465"/>
      <c r="AG23" s="465"/>
      <c r="AH23" s="465"/>
      <c r="AI23" s="465"/>
      <c r="AJ23" s="465"/>
      <c r="AK23" s="85">
        <f>AC19-AL19</f>
        <v>203844</v>
      </c>
      <c r="AL23" s="85">
        <v>7707.9411764705874</v>
      </c>
      <c r="AM23" s="466"/>
      <c r="AN23" s="467"/>
      <c r="AO23" s="511"/>
      <c r="AP23" s="511"/>
      <c r="AV23" s="468"/>
      <c r="AW23" s="468"/>
      <c r="AX23" s="468"/>
    </row>
    <row r="24" spans="2:51" ht="37.5" customHeight="1" thickTop="1">
      <c r="AM24" s="469"/>
      <c r="AV24" s="468"/>
      <c r="AW24" s="212"/>
      <c r="AX24" s="212"/>
    </row>
    <row r="25" spans="2:51" ht="39.950000000000003" customHeight="1">
      <c r="AV25" s="468"/>
      <c r="AW25" s="212"/>
      <c r="AX25" s="212"/>
    </row>
  </sheetData>
  <autoFilter ref="B8:AL23"/>
  <mergeCells count="27">
    <mergeCell ref="AG8:AG9"/>
    <mergeCell ref="AY17:AY18"/>
    <mergeCell ref="AO23:AP23"/>
    <mergeCell ref="AW24:AX24"/>
    <mergeCell ref="AW25:AX25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1 Y14:Y16 AJ14:AJ16">
    <cfRule type="expression" dxfId="26" priority="4">
      <formula>Y10="手入力"</formula>
    </cfRule>
  </conditionalFormatting>
  <conditionalFormatting sqref="AJ10:AJ11">
    <cfRule type="expression" dxfId="25" priority="3">
      <formula>AJ10="手入力"</formula>
    </cfRule>
  </conditionalFormatting>
  <conditionalFormatting sqref="Y12:Y13">
    <cfRule type="expression" dxfId="24" priority="2">
      <formula>Y12="手入力"</formula>
    </cfRule>
  </conditionalFormatting>
  <conditionalFormatting sqref="AJ12:AJ13">
    <cfRule type="expression" dxfId="23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2" sqref="C12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529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530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531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532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484</v>
      </c>
      <c r="AT7" s="278"/>
      <c r="AU7" s="278"/>
      <c r="AV7" s="278"/>
      <c r="AW7" s="278"/>
      <c r="AX7" s="278"/>
      <c r="AY7" s="279" t="s">
        <v>500</v>
      </c>
    </row>
    <row r="8" spans="2:51" ht="22.5" customHeight="1" thickBot="1">
      <c r="B8" s="280" t="s">
        <v>3</v>
      </c>
      <c r="C8" s="281" t="s">
        <v>4</v>
      </c>
      <c r="D8" s="282" t="s">
        <v>533</v>
      </c>
      <c r="E8" s="475" t="s">
        <v>67</v>
      </c>
      <c r="F8" s="283" t="s">
        <v>77</v>
      </c>
      <c r="G8" s="283" t="s">
        <v>487</v>
      </c>
      <c r="H8" s="476" t="s">
        <v>5</v>
      </c>
      <c r="I8" s="477" t="s">
        <v>37</v>
      </c>
      <c r="J8" s="285" t="s">
        <v>6</v>
      </c>
      <c r="K8" s="286" t="s">
        <v>534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445</v>
      </c>
      <c r="C10" s="336" t="s">
        <v>535</v>
      </c>
      <c r="D10" s="337"/>
      <c r="E10" s="485">
        <v>0</v>
      </c>
      <c r="F10" s="338"/>
      <c r="G10" s="486"/>
      <c r="H10" s="487">
        <v>12</v>
      </c>
      <c r="I10" s="357">
        <v>365</v>
      </c>
      <c r="J10" s="488" t="s">
        <v>504</v>
      </c>
      <c r="K10" s="489" t="s">
        <v>94</v>
      </c>
      <c r="L10" s="341">
        <v>1</v>
      </c>
      <c r="M10" s="342" t="s">
        <v>29</v>
      </c>
      <c r="N10" s="342">
        <v>0</v>
      </c>
      <c r="O10" s="342" t="s">
        <v>536</v>
      </c>
      <c r="P10" s="342" t="s">
        <v>493</v>
      </c>
      <c r="Q10" s="342">
        <v>0</v>
      </c>
      <c r="R10" s="342">
        <v>0</v>
      </c>
      <c r="S10" s="342">
        <v>0</v>
      </c>
      <c r="T10" s="343">
        <v>28</v>
      </c>
      <c r="U10" s="343">
        <v>1</v>
      </c>
      <c r="V10" s="344">
        <v>1</v>
      </c>
      <c r="W10" s="343"/>
      <c r="X10" s="343"/>
      <c r="Y10" s="345">
        <v>1</v>
      </c>
      <c r="Z10" s="346">
        <v>1</v>
      </c>
      <c r="AA10" s="344">
        <v>0</v>
      </c>
      <c r="AB10" s="343">
        <v>122.64</v>
      </c>
      <c r="AC10" s="349">
        <v>29968.800000000003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:AK11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:AN11" si="1">AJ10*AM10</f>
        <v>0</v>
      </c>
      <c r="AO10" s="343"/>
      <c r="AP10" s="349">
        <f t="shared" ref="AP10:AP11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:AY11" si="3">AN10+AP10+AQ10+AS10+AU10+AW10</f>
        <v>0</v>
      </c>
    </row>
    <row r="11" spans="2:51" ht="22.5" customHeight="1">
      <c r="B11" s="490" t="s">
        <v>51</v>
      </c>
      <c r="C11" s="360" t="s">
        <v>537</v>
      </c>
      <c r="D11" s="361"/>
      <c r="E11" s="491">
        <v>0</v>
      </c>
      <c r="F11" s="362"/>
      <c r="G11" s="492"/>
      <c r="H11" s="493">
        <v>12</v>
      </c>
      <c r="I11" s="381">
        <v>365</v>
      </c>
      <c r="J11" s="494" t="s">
        <v>538</v>
      </c>
      <c r="K11" s="489" t="s">
        <v>94</v>
      </c>
      <c r="L11" s="341">
        <v>1</v>
      </c>
      <c r="M11" s="364" t="s">
        <v>441</v>
      </c>
      <c r="N11" s="364">
        <v>0</v>
      </c>
      <c r="O11" s="364" t="s">
        <v>539</v>
      </c>
      <c r="P11" s="364" t="s">
        <v>493</v>
      </c>
      <c r="Q11" s="364">
        <v>0</v>
      </c>
      <c r="R11" s="364">
        <v>0</v>
      </c>
      <c r="S11" s="364">
        <v>0</v>
      </c>
      <c r="T11" s="365">
        <v>13</v>
      </c>
      <c r="U11" s="365">
        <v>1</v>
      </c>
      <c r="V11" s="366">
        <v>1</v>
      </c>
      <c r="W11" s="367"/>
      <c r="X11" s="367"/>
      <c r="Y11" s="368">
        <v>1</v>
      </c>
      <c r="Z11" s="369">
        <v>1</v>
      </c>
      <c r="AA11" s="366">
        <v>0</v>
      </c>
      <c r="AB11" s="365">
        <v>56.94</v>
      </c>
      <c r="AC11" s="372">
        <v>17954.400000000001</v>
      </c>
      <c r="AD11" s="373" t="s">
        <v>93</v>
      </c>
      <c r="AE11" s="374"/>
      <c r="AF11" s="375"/>
      <c r="AG11" s="364"/>
      <c r="AH11" s="135"/>
      <c r="AI11" s="376"/>
      <c r="AJ11" s="377"/>
      <c r="AK11" s="377">
        <f t="shared" si="0"/>
        <v>0</v>
      </c>
      <c r="AL11" s="380">
        <f t="shared" ref="AL11" si="4">IF(AI11&lt;=10,AJ11*99.56*12*$D$4,IF(AI11&lt;=20,AJ11*149.62*12*$D$4,IF(AI11&lt;=40,AJ11*249.74*12*$D$4,IF(AI11&lt;=60,AJ11*349.87*12*$D$4,IF(AI11&lt;=100,AJ11*550.12*12*$D$4,"")))))</f>
        <v>0</v>
      </c>
      <c r="AM11" s="359"/>
      <c r="AN11" s="381">
        <f t="shared" si="1"/>
        <v>0</v>
      </c>
      <c r="AO11" s="365"/>
      <c r="AP11" s="372">
        <f t="shared" si="2"/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si="3"/>
        <v>0</v>
      </c>
    </row>
    <row r="12" spans="2:51" ht="22.5" customHeight="1">
      <c r="B12" s="490"/>
      <c r="C12" s="360"/>
      <c r="D12" s="361"/>
      <c r="E12" s="491">
        <v>0</v>
      </c>
      <c r="F12" s="362"/>
      <c r="G12" s="492"/>
      <c r="H12" s="493"/>
      <c r="I12" s="381"/>
      <c r="J12" s="494" t="s">
        <v>445</v>
      </c>
      <c r="K12" s="489" t="s">
        <v>99</v>
      </c>
      <c r="L12" s="341" t="s">
        <v>98</v>
      </c>
      <c r="M12" s="364">
        <v>0</v>
      </c>
      <c r="N12" s="364">
        <v>0</v>
      </c>
      <c r="O12" s="364">
        <v>0</v>
      </c>
      <c r="P12" s="364">
        <v>0</v>
      </c>
      <c r="Q12" s="364">
        <v>0</v>
      </c>
      <c r="R12" s="364">
        <v>0</v>
      </c>
      <c r="S12" s="364">
        <v>0</v>
      </c>
      <c r="T12" s="365" t="s">
        <v>99</v>
      </c>
      <c r="U12" s="365"/>
      <c r="V12" s="366">
        <v>0</v>
      </c>
      <c r="W12" s="367"/>
      <c r="X12" s="367"/>
      <c r="Y12" s="368" t="s">
        <v>98</v>
      </c>
      <c r="Z12" s="369" t="s">
        <v>98</v>
      </c>
      <c r="AA12" s="366">
        <v>0</v>
      </c>
      <c r="AB12" s="365" t="s">
        <v>98</v>
      </c>
      <c r="AC12" s="372" t="s">
        <v>98</v>
      </c>
      <c r="AD12" s="373">
        <v>0</v>
      </c>
      <c r="AE12" s="374"/>
      <c r="AF12" s="375"/>
      <c r="AG12" s="364"/>
      <c r="AH12" s="135"/>
      <c r="AI12" s="376"/>
      <c r="AJ12" s="377"/>
      <c r="AK12" s="377"/>
      <c r="AL12" s="380"/>
      <c r="AM12" s="359"/>
      <c r="AN12" s="381"/>
      <c r="AO12" s="365"/>
      <c r="AP12" s="372"/>
      <c r="AQ12" s="382"/>
      <c r="AR12" s="383"/>
      <c r="AS12" s="382"/>
      <c r="AT12" s="383"/>
      <c r="AU12" s="382"/>
      <c r="AV12" s="383"/>
      <c r="AW12" s="382"/>
      <c r="AX12" s="384"/>
      <c r="AY12" s="385"/>
    </row>
    <row r="13" spans="2:51" ht="22.5" customHeight="1">
      <c r="B13" s="490"/>
      <c r="C13" s="360"/>
      <c r="D13" s="361"/>
      <c r="E13" s="491">
        <v>0</v>
      </c>
      <c r="F13" s="362"/>
      <c r="G13" s="492"/>
      <c r="H13" s="493"/>
      <c r="I13" s="381"/>
      <c r="J13" s="494" t="s">
        <v>445</v>
      </c>
      <c r="K13" s="495" t="s">
        <v>99</v>
      </c>
      <c r="L13" s="393" t="s">
        <v>98</v>
      </c>
      <c r="M13" s="394">
        <v>0</v>
      </c>
      <c r="N13" s="394">
        <v>0</v>
      </c>
      <c r="O13" s="394">
        <v>0</v>
      </c>
      <c r="P13" s="394">
        <v>0</v>
      </c>
      <c r="Q13" s="394">
        <v>0</v>
      </c>
      <c r="R13" s="394">
        <v>0</v>
      </c>
      <c r="S13" s="394">
        <v>0</v>
      </c>
      <c r="T13" s="367" t="s">
        <v>99</v>
      </c>
      <c r="U13" s="367"/>
      <c r="V13" s="366">
        <v>0</v>
      </c>
      <c r="W13" s="367"/>
      <c r="X13" s="367"/>
      <c r="Y13" s="368" t="s">
        <v>98</v>
      </c>
      <c r="Z13" s="369" t="s">
        <v>98</v>
      </c>
      <c r="AA13" s="366">
        <v>0</v>
      </c>
      <c r="AB13" s="367" t="s">
        <v>98</v>
      </c>
      <c r="AC13" s="386" t="s">
        <v>98</v>
      </c>
      <c r="AD13" s="397">
        <v>0</v>
      </c>
      <c r="AE13" s="398"/>
      <c r="AF13" s="399"/>
      <c r="AG13" s="394"/>
      <c r="AH13" s="136"/>
      <c r="AI13" s="400"/>
      <c r="AJ13" s="368"/>
      <c r="AK13" s="368"/>
      <c r="AL13" s="402"/>
      <c r="AM13" s="403"/>
      <c r="AN13" s="404"/>
      <c r="AO13" s="367"/>
      <c r="AP13" s="386"/>
      <c r="AQ13" s="382"/>
      <c r="AR13" s="383"/>
      <c r="AS13" s="382"/>
      <c r="AT13" s="383"/>
      <c r="AU13" s="382"/>
      <c r="AV13" s="383"/>
      <c r="AW13" s="382"/>
      <c r="AX13" s="384"/>
      <c r="AY13" s="405"/>
    </row>
    <row r="14" spans="2:51" ht="22.5" customHeight="1" thickBot="1">
      <c r="B14" s="496"/>
      <c r="C14" s="407"/>
      <c r="D14" s="408"/>
      <c r="E14" s="497">
        <v>0</v>
      </c>
      <c r="F14" s="409"/>
      <c r="G14" s="498"/>
      <c r="H14" s="499"/>
      <c r="I14" s="429"/>
      <c r="J14" s="500" t="s">
        <v>421</v>
      </c>
      <c r="K14" s="501" t="s">
        <v>99</v>
      </c>
      <c r="L14" s="412" t="s">
        <v>98</v>
      </c>
      <c r="M14" s="413">
        <v>0</v>
      </c>
      <c r="N14" s="413">
        <v>0</v>
      </c>
      <c r="O14" s="413">
        <v>0</v>
      </c>
      <c r="P14" s="413">
        <v>0</v>
      </c>
      <c r="Q14" s="413">
        <v>0</v>
      </c>
      <c r="R14" s="413">
        <v>0</v>
      </c>
      <c r="S14" s="413">
        <v>0</v>
      </c>
      <c r="T14" s="414" t="s">
        <v>99</v>
      </c>
      <c r="U14" s="414"/>
      <c r="V14" s="366">
        <v>0</v>
      </c>
      <c r="W14" s="415"/>
      <c r="X14" s="415"/>
      <c r="Y14" s="416" t="s">
        <v>98</v>
      </c>
      <c r="Z14" s="417" t="s">
        <v>98</v>
      </c>
      <c r="AA14" s="502">
        <v>0</v>
      </c>
      <c r="AB14" s="414" t="s">
        <v>98</v>
      </c>
      <c r="AC14" s="420" t="s">
        <v>98</v>
      </c>
      <c r="AD14" s="421">
        <v>0</v>
      </c>
      <c r="AE14" s="422"/>
      <c r="AF14" s="423"/>
      <c r="AG14" s="413"/>
      <c r="AH14" s="137"/>
      <c r="AI14" s="424"/>
      <c r="AJ14" s="425"/>
      <c r="AK14" s="425"/>
      <c r="AL14" s="428"/>
      <c r="AM14" s="406"/>
      <c r="AN14" s="429"/>
      <c r="AO14" s="414"/>
      <c r="AP14" s="420"/>
      <c r="AQ14" s="430"/>
      <c r="AR14" s="431"/>
      <c r="AS14" s="430"/>
      <c r="AT14" s="431"/>
      <c r="AU14" s="430"/>
      <c r="AV14" s="431"/>
      <c r="AW14" s="430"/>
      <c r="AX14" s="432"/>
      <c r="AY14" s="433"/>
    </row>
    <row r="15" spans="2:51" ht="30" customHeight="1" thickTop="1"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503" t="s">
        <v>34</v>
      </c>
      <c r="AC15" s="503" t="s">
        <v>103</v>
      </c>
      <c r="AE15" s="434"/>
      <c r="AF15" s="434"/>
      <c r="AG15" s="434"/>
      <c r="AH15" s="434"/>
      <c r="AI15" s="434"/>
      <c r="AJ15" s="438"/>
      <c r="AK15" s="504" t="s">
        <v>82</v>
      </c>
      <c r="AL15" s="504" t="s">
        <v>104</v>
      </c>
      <c r="AM15" s="505" t="s">
        <v>27</v>
      </c>
      <c r="AN15" s="31">
        <f>SUM(AN10:AN14)</f>
        <v>0</v>
      </c>
      <c r="AO15" s="441" t="s">
        <v>28</v>
      </c>
      <c r="AP15" s="31">
        <f>SUM(AP10:AP14)</f>
        <v>0</v>
      </c>
      <c r="AQ15" s="441" t="s">
        <v>56</v>
      </c>
      <c r="AR15" s="31">
        <f>SUM(AQ10:AQ14)</f>
        <v>0</v>
      </c>
      <c r="AS15" s="442" t="s">
        <v>64</v>
      </c>
      <c r="AT15" s="31">
        <f>SUM(AS10:AS14)</f>
        <v>0</v>
      </c>
      <c r="AU15" s="442" t="s">
        <v>65</v>
      </c>
      <c r="AV15" s="31">
        <f>SUM(AU10:AU14)</f>
        <v>0</v>
      </c>
      <c r="AW15" s="442" t="s">
        <v>66</v>
      </c>
      <c r="AX15" s="31">
        <f>SUM(AW10:AW14)</f>
        <v>0</v>
      </c>
      <c r="AY15" s="443" t="s">
        <v>540</v>
      </c>
    </row>
    <row r="16" spans="2:51" ht="15" customHeight="1" thickBot="1">
      <c r="AB16" s="506" t="s">
        <v>462</v>
      </c>
      <c r="AC16" s="507">
        <v>10</v>
      </c>
      <c r="AK16" s="448" t="s">
        <v>462</v>
      </c>
      <c r="AL16" s="448">
        <f>$D$4</f>
        <v>10</v>
      </c>
      <c r="AM16" s="508"/>
      <c r="AN16" s="441"/>
      <c r="AO16" s="441"/>
      <c r="AP16" s="31"/>
      <c r="AY16" s="450"/>
    </row>
    <row r="17" spans="2:51" s="453" customFormat="1" ht="33" customHeight="1" thickTop="1" thickBot="1">
      <c r="B17" s="451"/>
      <c r="C17" s="451"/>
      <c r="D17" s="452"/>
      <c r="E17" s="452"/>
      <c r="F17" s="452"/>
      <c r="G17" s="452"/>
      <c r="AB17" s="96">
        <v>179.57999999999998</v>
      </c>
      <c r="AC17" s="85">
        <v>47923.200000000004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5"/>
      <c r="AN17" s="46"/>
      <c r="AO17" s="441"/>
      <c r="AP17" s="31"/>
      <c r="AQ17" s="458"/>
      <c r="AR17" s="458"/>
      <c r="AS17" s="458"/>
      <c r="AT17" s="458"/>
      <c r="AU17" s="458"/>
      <c r="AV17" s="458"/>
      <c r="AW17" s="458"/>
      <c r="AX17" s="458"/>
      <c r="AY17" s="42">
        <f t="array" ref="AY17">SUM(IF(ISERROR(AY10:AY14),0,(AY10:AY14)))</f>
        <v>0</v>
      </c>
    </row>
    <row r="18" spans="2:51" s="453" customFormat="1" ht="39.950000000000003" customHeight="1" thickTop="1" thickBot="1">
      <c r="B18" s="451"/>
      <c r="C18" s="451"/>
      <c r="D18" s="452"/>
      <c r="E18" s="452"/>
      <c r="F18" s="452"/>
      <c r="G18" s="452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60" t="s">
        <v>410</v>
      </c>
    </row>
    <row r="19" spans="2:51" s="453" customFormat="1" ht="33" customHeight="1" thickTop="1" thickBot="1">
      <c r="B19" s="451"/>
      <c r="C19" s="451"/>
      <c r="D19" s="452"/>
      <c r="E19" s="452"/>
      <c r="F19" s="452"/>
      <c r="G19" s="452"/>
      <c r="AB19" s="86"/>
      <c r="AC19" s="87"/>
      <c r="AD19" s="43"/>
      <c r="AE19" s="43"/>
      <c r="AF19" s="43"/>
      <c r="AG19" s="43"/>
      <c r="AH19" s="43"/>
      <c r="AI19" s="43"/>
      <c r="AJ19" s="43"/>
      <c r="AK19" s="509" t="s">
        <v>84</v>
      </c>
      <c r="AL19" s="509" t="s">
        <v>85</v>
      </c>
      <c r="AM19" s="49"/>
      <c r="AN19" s="46"/>
      <c r="AO19" s="441"/>
      <c r="AP19" s="31"/>
      <c r="AQ19" s="458"/>
      <c r="AR19" s="458"/>
      <c r="AS19" s="458"/>
      <c r="AT19" s="458"/>
      <c r="AU19" s="458"/>
      <c r="AV19" s="458"/>
      <c r="AW19" s="458"/>
      <c r="AX19" s="458"/>
      <c r="AY19" s="42">
        <f>AY17*1.1</f>
        <v>0</v>
      </c>
    </row>
    <row r="20" spans="2:51" s="453" customFormat="1" ht="22.5" customHeight="1" thickTop="1" thickBot="1">
      <c r="B20" s="451"/>
      <c r="C20" s="451"/>
      <c r="D20" s="452"/>
      <c r="E20" s="452"/>
      <c r="F20" s="452"/>
      <c r="G20" s="452"/>
      <c r="AB20" s="40"/>
      <c r="AC20" s="43"/>
      <c r="AD20" s="43"/>
      <c r="AE20" s="43"/>
      <c r="AF20" s="43"/>
      <c r="AG20" s="43"/>
      <c r="AH20" s="43"/>
      <c r="AI20" s="43"/>
      <c r="AJ20" s="43"/>
      <c r="AK20" s="510">
        <f>$D$4</f>
        <v>10</v>
      </c>
      <c r="AL20" s="510">
        <f>$D$4</f>
        <v>10</v>
      </c>
      <c r="AM20" s="45"/>
      <c r="AN20" s="43"/>
      <c r="AO20" s="47"/>
      <c r="AP20" s="43"/>
      <c r="AQ20" s="458"/>
      <c r="AR20" s="458"/>
      <c r="AS20" s="458"/>
      <c r="AT20" s="458"/>
      <c r="AU20" s="458"/>
      <c r="AV20" s="458"/>
      <c r="AW20" s="458"/>
      <c r="AX20" s="458"/>
    </row>
    <row r="21" spans="2:51" ht="39.950000000000003" customHeight="1" thickTop="1" thickBot="1">
      <c r="AB21" s="465"/>
      <c r="AC21" s="44"/>
      <c r="AD21" s="465"/>
      <c r="AE21" s="465"/>
      <c r="AF21" s="465"/>
      <c r="AG21" s="465"/>
      <c r="AH21" s="465"/>
      <c r="AI21" s="465"/>
      <c r="AJ21" s="465"/>
      <c r="AK21" s="85">
        <f>AC17-AL17</f>
        <v>47923.200000000004</v>
      </c>
      <c r="AL21" s="85">
        <v>3478.2352941176468</v>
      </c>
      <c r="AM21" s="466"/>
      <c r="AN21" s="467"/>
      <c r="AO21" s="511"/>
      <c r="AP21" s="511"/>
      <c r="AV21" s="468"/>
      <c r="AW21" s="468"/>
      <c r="AX21" s="468"/>
    </row>
    <row r="22" spans="2:51" ht="37.5" customHeight="1" thickTop="1">
      <c r="AM22" s="469"/>
      <c r="AV22" s="468"/>
      <c r="AW22" s="212"/>
      <c r="AX22" s="212"/>
    </row>
    <row r="23" spans="2:51" ht="39.950000000000003" customHeight="1">
      <c r="AV23" s="468"/>
      <c r="AW23" s="212"/>
      <c r="AX23" s="212"/>
    </row>
  </sheetData>
  <autoFilter ref="B8:AL21"/>
  <mergeCells count="27">
    <mergeCell ref="AG8:AG9"/>
    <mergeCell ref="AY15:AY16"/>
    <mergeCell ref="AO21:AP21"/>
    <mergeCell ref="AW22:AX22"/>
    <mergeCell ref="AW23:AX23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4 AJ12:AJ14">
    <cfRule type="expression" dxfId="22" priority="2">
      <formula>Y10="手入力"</formula>
    </cfRule>
  </conditionalFormatting>
  <conditionalFormatting sqref="AJ10:AJ11">
    <cfRule type="expression" dxfId="21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90" zoomScaleNormal="70" zoomScaleSheetLayoutView="90" workbookViewId="0">
      <pane ySplit="9" topLeftCell="A10" activePane="bottomLeft" state="frozen"/>
      <selection activeCell="AE1" sqref="AE1"/>
      <selection pane="bottomLeft" activeCell="C11" sqref="C11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541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107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416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55</v>
      </c>
      <c r="AT7" s="278"/>
      <c r="AU7" s="278"/>
      <c r="AV7" s="278"/>
      <c r="AW7" s="278"/>
      <c r="AX7" s="278"/>
      <c r="AY7" s="279" t="s">
        <v>500</v>
      </c>
    </row>
    <row r="8" spans="2:51" ht="22.5" customHeight="1" thickBot="1">
      <c r="B8" s="280" t="s">
        <v>3</v>
      </c>
      <c r="C8" s="281" t="s">
        <v>4</v>
      </c>
      <c r="D8" s="282" t="s">
        <v>47</v>
      </c>
      <c r="E8" s="475" t="s">
        <v>67</v>
      </c>
      <c r="F8" s="283" t="s">
        <v>77</v>
      </c>
      <c r="G8" s="283" t="s">
        <v>487</v>
      </c>
      <c r="H8" s="476" t="s">
        <v>5</v>
      </c>
      <c r="I8" s="477" t="s">
        <v>37</v>
      </c>
      <c r="J8" s="285" t="s">
        <v>6</v>
      </c>
      <c r="K8" s="286" t="s">
        <v>542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421</v>
      </c>
      <c r="C10" s="336" t="s">
        <v>543</v>
      </c>
      <c r="D10" s="337" t="s">
        <v>544</v>
      </c>
      <c r="E10" s="485">
        <v>0</v>
      </c>
      <c r="F10" s="338"/>
      <c r="G10" s="486"/>
      <c r="H10" s="487">
        <v>12</v>
      </c>
      <c r="I10" s="357">
        <v>365</v>
      </c>
      <c r="J10" s="488" t="s">
        <v>521</v>
      </c>
      <c r="K10" s="489" t="s">
        <v>545</v>
      </c>
      <c r="L10" s="341">
        <v>1</v>
      </c>
      <c r="M10" s="342" t="s">
        <v>29</v>
      </c>
      <c r="N10" s="342">
        <v>0</v>
      </c>
      <c r="O10" s="342">
        <v>0</v>
      </c>
      <c r="P10" s="342" t="s">
        <v>425</v>
      </c>
      <c r="Q10" s="342" t="s">
        <v>546</v>
      </c>
      <c r="R10" s="342" t="s">
        <v>92</v>
      </c>
      <c r="S10" s="342">
        <v>0</v>
      </c>
      <c r="T10" s="343">
        <v>28</v>
      </c>
      <c r="U10" s="343">
        <v>1</v>
      </c>
      <c r="V10" s="344">
        <v>1</v>
      </c>
      <c r="W10" s="343"/>
      <c r="X10" s="343"/>
      <c r="Y10" s="345">
        <v>1</v>
      </c>
      <c r="Z10" s="346">
        <v>1</v>
      </c>
      <c r="AA10" s="344">
        <v>0</v>
      </c>
      <c r="AB10" s="343">
        <v>122.64</v>
      </c>
      <c r="AC10" s="349">
        <v>29968.800000000003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:AK12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:AN12" si="1">AJ10*AM10</f>
        <v>0</v>
      </c>
      <c r="AO10" s="343"/>
      <c r="AP10" s="349">
        <f t="shared" ref="AP10:AP12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:AY12" si="3">AN10+AP10+AQ10+AS10+AU10+AW10</f>
        <v>0</v>
      </c>
    </row>
    <row r="11" spans="2:51" ht="22.5" customHeight="1">
      <c r="B11" s="490" t="s">
        <v>51</v>
      </c>
      <c r="C11" s="360" t="s">
        <v>537</v>
      </c>
      <c r="D11" s="515" t="s">
        <v>547</v>
      </c>
      <c r="E11" s="491">
        <v>0</v>
      </c>
      <c r="F11" s="362"/>
      <c r="G11" s="492"/>
      <c r="H11" s="493">
        <v>12</v>
      </c>
      <c r="I11" s="381">
        <v>365</v>
      </c>
      <c r="J11" s="494" t="s">
        <v>548</v>
      </c>
      <c r="K11" s="489" t="s">
        <v>549</v>
      </c>
      <c r="L11" s="341">
        <v>1</v>
      </c>
      <c r="M11" s="364" t="s">
        <v>550</v>
      </c>
      <c r="N11" s="364">
        <v>0</v>
      </c>
      <c r="O11" s="364" t="s">
        <v>551</v>
      </c>
      <c r="P11" s="364" t="s">
        <v>493</v>
      </c>
      <c r="Q11" s="364" t="s">
        <v>546</v>
      </c>
      <c r="R11" s="364">
        <v>0</v>
      </c>
      <c r="S11" s="364">
        <v>0</v>
      </c>
      <c r="T11" s="365">
        <v>34</v>
      </c>
      <c r="U11" s="365">
        <v>1</v>
      </c>
      <c r="V11" s="366">
        <v>1</v>
      </c>
      <c r="W11" s="367"/>
      <c r="X11" s="367"/>
      <c r="Y11" s="368">
        <v>1</v>
      </c>
      <c r="Z11" s="369">
        <v>1</v>
      </c>
      <c r="AA11" s="366" t="s">
        <v>457</v>
      </c>
      <c r="AB11" s="365">
        <v>148.92000000000002</v>
      </c>
      <c r="AC11" s="372">
        <v>29968.800000000003</v>
      </c>
      <c r="AD11" s="373" t="s">
        <v>122</v>
      </c>
      <c r="AE11" s="374"/>
      <c r="AF11" s="375"/>
      <c r="AG11" s="364"/>
      <c r="AH11" s="135"/>
      <c r="AI11" s="376"/>
      <c r="AJ11" s="377"/>
      <c r="AK11" s="377">
        <f t="shared" si="0"/>
        <v>0</v>
      </c>
      <c r="AL11" s="380">
        <f t="shared" ref="AL11:AL12" si="4">IF(AI11&lt;=10,AJ11*99.56*12*$D$4,IF(AI11&lt;=20,AJ11*149.62*12*$D$4,IF(AI11&lt;=40,AJ11*249.74*12*$D$4,IF(AI11&lt;=60,AJ11*349.87*12*$D$4,IF(AI11&lt;=100,AJ11*550.12*12*$D$4,"")))))</f>
        <v>0</v>
      </c>
      <c r="AM11" s="359"/>
      <c r="AN11" s="381">
        <f t="shared" si="1"/>
        <v>0</v>
      </c>
      <c r="AO11" s="365"/>
      <c r="AP11" s="372">
        <f t="shared" si="2"/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si="3"/>
        <v>0</v>
      </c>
    </row>
    <row r="12" spans="2:51" ht="22.5" customHeight="1">
      <c r="B12" s="490" t="s">
        <v>51</v>
      </c>
      <c r="C12" s="360" t="s">
        <v>537</v>
      </c>
      <c r="D12" s="361" t="s">
        <v>544</v>
      </c>
      <c r="E12" s="491">
        <v>0</v>
      </c>
      <c r="F12" s="362"/>
      <c r="G12" s="492"/>
      <c r="H12" s="493">
        <v>12</v>
      </c>
      <c r="I12" s="381">
        <v>365</v>
      </c>
      <c r="J12" s="494" t="s">
        <v>552</v>
      </c>
      <c r="K12" s="489" t="s">
        <v>94</v>
      </c>
      <c r="L12" s="341">
        <v>1</v>
      </c>
      <c r="M12" s="364" t="s">
        <v>29</v>
      </c>
      <c r="N12" s="364">
        <v>0</v>
      </c>
      <c r="O12" s="364" t="s">
        <v>553</v>
      </c>
      <c r="P12" s="364" t="s">
        <v>493</v>
      </c>
      <c r="Q12" s="364">
        <v>0</v>
      </c>
      <c r="R12" s="364">
        <v>0</v>
      </c>
      <c r="S12" s="364">
        <v>0</v>
      </c>
      <c r="T12" s="365">
        <v>28</v>
      </c>
      <c r="U12" s="365">
        <v>1</v>
      </c>
      <c r="V12" s="366">
        <v>1</v>
      </c>
      <c r="W12" s="367"/>
      <c r="X12" s="367"/>
      <c r="Y12" s="368">
        <v>1</v>
      </c>
      <c r="Z12" s="369">
        <v>1</v>
      </c>
      <c r="AA12" s="366">
        <v>0</v>
      </c>
      <c r="AB12" s="365">
        <v>122.64</v>
      </c>
      <c r="AC12" s="372">
        <v>29968.800000000003</v>
      </c>
      <c r="AD12" s="373" t="s">
        <v>93</v>
      </c>
      <c r="AE12" s="374"/>
      <c r="AF12" s="375"/>
      <c r="AG12" s="364"/>
      <c r="AH12" s="135"/>
      <c r="AI12" s="376"/>
      <c r="AJ12" s="377"/>
      <c r="AK12" s="377">
        <f t="shared" si="0"/>
        <v>0</v>
      </c>
      <c r="AL12" s="380">
        <f t="shared" si="4"/>
        <v>0</v>
      </c>
      <c r="AM12" s="359"/>
      <c r="AN12" s="381">
        <f t="shared" si="1"/>
        <v>0</v>
      </c>
      <c r="AO12" s="365"/>
      <c r="AP12" s="372">
        <f t="shared" si="2"/>
        <v>0</v>
      </c>
      <c r="AQ12" s="382"/>
      <c r="AR12" s="383"/>
      <c r="AS12" s="382"/>
      <c r="AT12" s="383"/>
      <c r="AU12" s="382"/>
      <c r="AV12" s="383"/>
      <c r="AW12" s="382"/>
      <c r="AX12" s="384"/>
      <c r="AY12" s="385">
        <f t="shared" si="3"/>
        <v>0</v>
      </c>
    </row>
    <row r="13" spans="2:51" ht="22.5" customHeight="1">
      <c r="B13" s="490"/>
      <c r="C13" s="360"/>
      <c r="D13" s="361"/>
      <c r="E13" s="491">
        <v>0</v>
      </c>
      <c r="F13" s="362"/>
      <c r="G13" s="492"/>
      <c r="H13" s="493"/>
      <c r="I13" s="381"/>
      <c r="J13" s="494" t="s">
        <v>438</v>
      </c>
      <c r="K13" s="489" t="s">
        <v>99</v>
      </c>
      <c r="L13" s="341" t="s">
        <v>98</v>
      </c>
      <c r="M13" s="364">
        <v>0</v>
      </c>
      <c r="N13" s="364">
        <v>0</v>
      </c>
      <c r="O13" s="364">
        <v>0</v>
      </c>
      <c r="P13" s="364">
        <v>0</v>
      </c>
      <c r="Q13" s="364">
        <v>0</v>
      </c>
      <c r="R13" s="364">
        <v>0</v>
      </c>
      <c r="S13" s="364">
        <v>0</v>
      </c>
      <c r="T13" s="365" t="s">
        <v>99</v>
      </c>
      <c r="U13" s="365"/>
      <c r="V13" s="366">
        <v>0</v>
      </c>
      <c r="W13" s="367"/>
      <c r="X13" s="367"/>
      <c r="Y13" s="368" t="s">
        <v>98</v>
      </c>
      <c r="Z13" s="369" t="s">
        <v>98</v>
      </c>
      <c r="AA13" s="366">
        <v>0</v>
      </c>
      <c r="AB13" s="365" t="s">
        <v>98</v>
      </c>
      <c r="AC13" s="372" t="s">
        <v>98</v>
      </c>
      <c r="AD13" s="373">
        <v>0</v>
      </c>
      <c r="AE13" s="374"/>
      <c r="AF13" s="375"/>
      <c r="AG13" s="364"/>
      <c r="AH13" s="135"/>
      <c r="AI13" s="376"/>
      <c r="AJ13" s="377"/>
      <c r="AK13" s="377"/>
      <c r="AL13" s="380"/>
      <c r="AM13" s="359"/>
      <c r="AN13" s="381"/>
      <c r="AO13" s="365"/>
      <c r="AP13" s="372"/>
      <c r="AQ13" s="382"/>
      <c r="AR13" s="383"/>
      <c r="AS13" s="382"/>
      <c r="AT13" s="383"/>
      <c r="AU13" s="382"/>
      <c r="AV13" s="383"/>
      <c r="AW13" s="382"/>
      <c r="AX13" s="384"/>
      <c r="AY13" s="385"/>
    </row>
    <row r="14" spans="2:51" ht="22.5" customHeight="1">
      <c r="B14" s="490"/>
      <c r="C14" s="360"/>
      <c r="D14" s="361"/>
      <c r="E14" s="491">
        <v>0</v>
      </c>
      <c r="F14" s="362"/>
      <c r="G14" s="492"/>
      <c r="H14" s="493"/>
      <c r="I14" s="381"/>
      <c r="J14" s="494" t="s">
        <v>45</v>
      </c>
      <c r="K14" s="495" t="s">
        <v>99</v>
      </c>
      <c r="L14" s="393" t="s">
        <v>98</v>
      </c>
      <c r="M14" s="394">
        <v>0</v>
      </c>
      <c r="N14" s="394">
        <v>0</v>
      </c>
      <c r="O14" s="394">
        <v>0</v>
      </c>
      <c r="P14" s="394">
        <v>0</v>
      </c>
      <c r="Q14" s="394">
        <v>0</v>
      </c>
      <c r="R14" s="394">
        <v>0</v>
      </c>
      <c r="S14" s="394">
        <v>0</v>
      </c>
      <c r="T14" s="367" t="s">
        <v>99</v>
      </c>
      <c r="U14" s="367"/>
      <c r="V14" s="366">
        <v>0</v>
      </c>
      <c r="W14" s="367"/>
      <c r="X14" s="367"/>
      <c r="Y14" s="368" t="s">
        <v>98</v>
      </c>
      <c r="Z14" s="369" t="s">
        <v>98</v>
      </c>
      <c r="AA14" s="366">
        <v>0</v>
      </c>
      <c r="AB14" s="367" t="s">
        <v>98</v>
      </c>
      <c r="AC14" s="386" t="s">
        <v>98</v>
      </c>
      <c r="AD14" s="397">
        <v>0</v>
      </c>
      <c r="AE14" s="398"/>
      <c r="AF14" s="399"/>
      <c r="AG14" s="394"/>
      <c r="AH14" s="136"/>
      <c r="AI14" s="400"/>
      <c r="AJ14" s="368"/>
      <c r="AK14" s="368"/>
      <c r="AL14" s="402"/>
      <c r="AM14" s="403"/>
      <c r="AN14" s="404"/>
      <c r="AO14" s="367"/>
      <c r="AP14" s="386"/>
      <c r="AQ14" s="382"/>
      <c r="AR14" s="383"/>
      <c r="AS14" s="382"/>
      <c r="AT14" s="383"/>
      <c r="AU14" s="382"/>
      <c r="AV14" s="383"/>
      <c r="AW14" s="382"/>
      <c r="AX14" s="384"/>
      <c r="AY14" s="405"/>
    </row>
    <row r="15" spans="2:51" ht="22.5" customHeight="1" thickBot="1">
      <c r="B15" s="496"/>
      <c r="C15" s="407"/>
      <c r="D15" s="408"/>
      <c r="E15" s="497">
        <v>0</v>
      </c>
      <c r="F15" s="409"/>
      <c r="G15" s="498"/>
      <c r="H15" s="499"/>
      <c r="I15" s="429"/>
      <c r="J15" s="500" t="s">
        <v>554</v>
      </c>
      <c r="K15" s="501" t="s">
        <v>99</v>
      </c>
      <c r="L15" s="412" t="s">
        <v>98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 t="s">
        <v>99</v>
      </c>
      <c r="U15" s="414"/>
      <c r="V15" s="366">
        <v>0</v>
      </c>
      <c r="W15" s="415"/>
      <c r="X15" s="415"/>
      <c r="Y15" s="416" t="s">
        <v>98</v>
      </c>
      <c r="Z15" s="417" t="s">
        <v>98</v>
      </c>
      <c r="AA15" s="502">
        <v>0</v>
      </c>
      <c r="AB15" s="414" t="s">
        <v>98</v>
      </c>
      <c r="AC15" s="420" t="s">
        <v>98</v>
      </c>
      <c r="AD15" s="421">
        <v>0</v>
      </c>
      <c r="AE15" s="422"/>
      <c r="AF15" s="423"/>
      <c r="AG15" s="413"/>
      <c r="AH15" s="137"/>
      <c r="AI15" s="424"/>
      <c r="AJ15" s="425"/>
      <c r="AK15" s="425"/>
      <c r="AL15" s="428"/>
      <c r="AM15" s="406"/>
      <c r="AN15" s="429"/>
      <c r="AO15" s="414"/>
      <c r="AP15" s="420"/>
      <c r="AQ15" s="430"/>
      <c r="AR15" s="431"/>
      <c r="AS15" s="430"/>
      <c r="AT15" s="431"/>
      <c r="AU15" s="430"/>
      <c r="AV15" s="431"/>
      <c r="AW15" s="430"/>
      <c r="AX15" s="432"/>
      <c r="AY15" s="433"/>
    </row>
    <row r="16" spans="2:51" ht="30" customHeight="1" thickTop="1"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503" t="s">
        <v>34</v>
      </c>
      <c r="AC16" s="503" t="s">
        <v>103</v>
      </c>
      <c r="AE16" s="434"/>
      <c r="AF16" s="434"/>
      <c r="AG16" s="434"/>
      <c r="AH16" s="434"/>
      <c r="AI16" s="434"/>
      <c r="AJ16" s="438"/>
      <c r="AK16" s="504" t="s">
        <v>82</v>
      </c>
      <c r="AL16" s="504" t="s">
        <v>104</v>
      </c>
      <c r="AM16" s="505" t="s">
        <v>27</v>
      </c>
      <c r="AN16" s="31">
        <f>SUM(AN10:AN15)</f>
        <v>0</v>
      </c>
      <c r="AO16" s="441" t="s">
        <v>28</v>
      </c>
      <c r="AP16" s="31">
        <f>SUM(AP10:AP15)</f>
        <v>0</v>
      </c>
      <c r="AQ16" s="441" t="s">
        <v>56</v>
      </c>
      <c r="AR16" s="31">
        <f>SUM(AQ10:AQ15)</f>
        <v>0</v>
      </c>
      <c r="AS16" s="442" t="s">
        <v>64</v>
      </c>
      <c r="AT16" s="31">
        <f>SUM(AS10:AS15)</f>
        <v>0</v>
      </c>
      <c r="AU16" s="442" t="s">
        <v>65</v>
      </c>
      <c r="AV16" s="31">
        <f>SUM(AU10:AU15)</f>
        <v>0</v>
      </c>
      <c r="AW16" s="442" t="s">
        <v>66</v>
      </c>
      <c r="AX16" s="31">
        <f>SUM(AW10:AW15)</f>
        <v>0</v>
      </c>
      <c r="AY16" s="443" t="s">
        <v>527</v>
      </c>
    </row>
    <row r="17" spans="2:51" ht="15" customHeight="1" thickBot="1">
      <c r="AB17" s="506" t="s">
        <v>462</v>
      </c>
      <c r="AC17" s="507">
        <v>10</v>
      </c>
      <c r="AK17" s="448" t="s">
        <v>35</v>
      </c>
      <c r="AL17" s="448">
        <f>$D$4</f>
        <v>10</v>
      </c>
      <c r="AM17" s="508"/>
      <c r="AN17" s="441"/>
      <c r="AO17" s="441"/>
      <c r="AP17" s="31"/>
      <c r="AY17" s="450"/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96">
        <v>394.2</v>
      </c>
      <c r="AC18" s="85">
        <v>89906.400000000009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5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 t="array" ref="AY18">SUM(IF(ISERROR(AY10:AY15),0,(AY10:AY15)))</f>
        <v>0</v>
      </c>
    </row>
    <row r="19" spans="2:51" s="453" customFormat="1" ht="39.950000000000003" customHeight="1" thickTop="1" thickBot="1">
      <c r="B19" s="451"/>
      <c r="C19" s="451"/>
      <c r="D19" s="452"/>
      <c r="E19" s="452"/>
      <c r="F19" s="452"/>
      <c r="G19" s="452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441"/>
      <c r="AP19" s="31"/>
      <c r="AQ19" s="458"/>
      <c r="AR19" s="458"/>
      <c r="AS19" s="458"/>
      <c r="AT19" s="458"/>
      <c r="AU19" s="458"/>
      <c r="AV19" s="458"/>
      <c r="AW19" s="458"/>
      <c r="AX19" s="458"/>
      <c r="AY19" s="460" t="s">
        <v>410</v>
      </c>
    </row>
    <row r="20" spans="2:51" s="453" customFormat="1" ht="33" customHeight="1" thickTop="1" thickBot="1">
      <c r="B20" s="451"/>
      <c r="C20" s="451"/>
      <c r="D20" s="452"/>
      <c r="E20" s="452"/>
      <c r="F20" s="452"/>
      <c r="G20" s="452"/>
      <c r="AB20" s="86"/>
      <c r="AC20" s="87"/>
      <c r="AD20" s="43"/>
      <c r="AE20" s="43"/>
      <c r="AF20" s="43"/>
      <c r="AG20" s="43"/>
      <c r="AH20" s="43"/>
      <c r="AI20" s="43"/>
      <c r="AJ20" s="43"/>
      <c r="AK20" s="509" t="s">
        <v>84</v>
      </c>
      <c r="AL20" s="509" t="s">
        <v>85</v>
      </c>
      <c r="AM20" s="49"/>
      <c r="AN20" s="46"/>
      <c r="AO20" s="441"/>
      <c r="AP20" s="31"/>
      <c r="AQ20" s="458"/>
      <c r="AR20" s="458"/>
      <c r="AS20" s="458"/>
      <c r="AT20" s="458"/>
      <c r="AU20" s="458"/>
      <c r="AV20" s="458"/>
      <c r="AW20" s="458"/>
      <c r="AX20" s="458"/>
      <c r="AY20" s="42">
        <f>AY18*1.1</f>
        <v>0</v>
      </c>
    </row>
    <row r="21" spans="2:51" s="453" customFormat="1" ht="22.5" customHeight="1" thickTop="1" thickBot="1">
      <c r="B21" s="451"/>
      <c r="C21" s="451"/>
      <c r="D21" s="452"/>
      <c r="E21" s="452"/>
      <c r="F21" s="452"/>
      <c r="G21" s="452"/>
      <c r="AB21" s="40"/>
      <c r="AC21" s="43"/>
      <c r="AD21" s="43"/>
      <c r="AE21" s="43"/>
      <c r="AF21" s="43"/>
      <c r="AG21" s="43"/>
      <c r="AH21" s="43"/>
      <c r="AI21" s="43"/>
      <c r="AJ21" s="43"/>
      <c r="AK21" s="510">
        <f>$D$4</f>
        <v>10</v>
      </c>
      <c r="AL21" s="510">
        <f>$D$4</f>
        <v>10</v>
      </c>
      <c r="AM21" s="45"/>
      <c r="AN21" s="43"/>
      <c r="AO21" s="47"/>
      <c r="AP21" s="43"/>
      <c r="AQ21" s="458"/>
      <c r="AR21" s="458"/>
      <c r="AS21" s="458"/>
      <c r="AT21" s="458"/>
      <c r="AU21" s="458"/>
      <c r="AV21" s="458"/>
      <c r="AW21" s="458"/>
      <c r="AX21" s="458"/>
    </row>
    <row r="22" spans="2:51" ht="39.950000000000003" customHeight="1" thickTop="1" thickBot="1">
      <c r="AB22" s="465"/>
      <c r="AC22" s="44"/>
      <c r="AD22" s="465"/>
      <c r="AE22" s="465"/>
      <c r="AF22" s="465"/>
      <c r="AG22" s="465"/>
      <c r="AH22" s="465"/>
      <c r="AI22" s="465"/>
      <c r="AJ22" s="465"/>
      <c r="AK22" s="85">
        <f>AC18-AL18</f>
        <v>89906.400000000009</v>
      </c>
      <c r="AL22" s="85">
        <v>6956.4705882352937</v>
      </c>
      <c r="AM22" s="466"/>
      <c r="AN22" s="467"/>
      <c r="AO22" s="511"/>
      <c r="AP22" s="511"/>
      <c r="AV22" s="468"/>
      <c r="AW22" s="468"/>
      <c r="AX22" s="468"/>
    </row>
    <row r="23" spans="2:51" ht="37.5" customHeight="1" thickTop="1">
      <c r="AM23" s="469"/>
      <c r="AV23" s="468"/>
      <c r="AW23" s="212"/>
      <c r="AX23" s="212"/>
    </row>
    <row r="24" spans="2:51" ht="39.950000000000003" customHeight="1">
      <c r="AV24" s="468"/>
      <c r="AW24" s="212"/>
      <c r="AX24" s="212"/>
    </row>
  </sheetData>
  <autoFilter ref="B8:AL22"/>
  <mergeCells count="27">
    <mergeCell ref="AG8:AG9"/>
    <mergeCell ref="AY16:AY17"/>
    <mergeCell ref="AO22:AP22"/>
    <mergeCell ref="AW23:AX23"/>
    <mergeCell ref="AW24:AX24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1 Y13:Y15 AJ13:AJ15">
    <cfRule type="expression" dxfId="20" priority="4">
      <formula>Y10="手入力"</formula>
    </cfRule>
  </conditionalFormatting>
  <conditionalFormatting sqref="AJ10:AJ11">
    <cfRule type="expression" dxfId="19" priority="3">
      <formula>AJ10="手入力"</formula>
    </cfRule>
  </conditionalFormatting>
  <conditionalFormatting sqref="Y12">
    <cfRule type="expression" dxfId="18" priority="2">
      <formula>Y12="手入力"</formula>
    </cfRule>
  </conditionalFormatting>
  <conditionalFormatting sqref="AJ12">
    <cfRule type="expression" dxfId="17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C8" sqref="C8:C9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555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556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557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416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558</v>
      </c>
      <c r="AT7" s="278"/>
      <c r="AU7" s="278"/>
      <c r="AV7" s="278"/>
      <c r="AW7" s="278"/>
      <c r="AX7" s="278"/>
      <c r="AY7" s="279" t="s">
        <v>559</v>
      </c>
    </row>
    <row r="8" spans="2:51" ht="22.5" customHeight="1" thickBot="1">
      <c r="B8" s="280" t="s">
        <v>3</v>
      </c>
      <c r="C8" s="281" t="s">
        <v>4</v>
      </c>
      <c r="D8" s="282" t="s">
        <v>47</v>
      </c>
      <c r="E8" s="475" t="s">
        <v>67</v>
      </c>
      <c r="F8" s="283" t="s">
        <v>77</v>
      </c>
      <c r="G8" s="283" t="s">
        <v>560</v>
      </c>
      <c r="H8" s="476" t="s">
        <v>5</v>
      </c>
      <c r="I8" s="477" t="s">
        <v>561</v>
      </c>
      <c r="J8" s="285" t="s">
        <v>6</v>
      </c>
      <c r="K8" s="286" t="s">
        <v>30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562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445</v>
      </c>
      <c r="C10" s="336" t="s">
        <v>563</v>
      </c>
      <c r="D10" s="337"/>
      <c r="E10" s="485">
        <v>0</v>
      </c>
      <c r="F10" s="338"/>
      <c r="G10" s="486"/>
      <c r="H10" s="487">
        <v>12</v>
      </c>
      <c r="I10" s="357">
        <v>365</v>
      </c>
      <c r="J10" s="488" t="s">
        <v>504</v>
      </c>
      <c r="K10" s="489" t="s">
        <v>48</v>
      </c>
      <c r="L10" s="341">
        <v>1</v>
      </c>
      <c r="M10" s="342" t="s">
        <v>29</v>
      </c>
      <c r="N10" s="342">
        <v>0</v>
      </c>
      <c r="O10" s="342" t="s">
        <v>505</v>
      </c>
      <c r="P10" s="342" t="s">
        <v>425</v>
      </c>
      <c r="Q10" s="342" t="s">
        <v>506</v>
      </c>
      <c r="R10" s="342" t="s">
        <v>92</v>
      </c>
      <c r="S10" s="342">
        <v>0</v>
      </c>
      <c r="T10" s="343">
        <v>28</v>
      </c>
      <c r="U10" s="343">
        <v>3</v>
      </c>
      <c r="V10" s="344">
        <v>3</v>
      </c>
      <c r="W10" s="343"/>
      <c r="X10" s="343"/>
      <c r="Y10" s="345">
        <v>3</v>
      </c>
      <c r="Z10" s="346">
        <v>3</v>
      </c>
      <c r="AA10" s="344">
        <v>0</v>
      </c>
      <c r="AB10" s="343">
        <v>367.92</v>
      </c>
      <c r="AC10" s="349">
        <v>89906.400000000009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" si="1">AJ10*AM10</f>
        <v>0</v>
      </c>
      <c r="AO10" s="343"/>
      <c r="AP10" s="349">
        <f t="shared" ref="AP10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" si="3">AN10+AP10+AQ10+AS10+AU10+AW10</f>
        <v>0</v>
      </c>
    </row>
    <row r="11" spans="2:51" ht="22.5" customHeight="1">
      <c r="B11" s="490"/>
      <c r="C11" s="360"/>
      <c r="D11" s="361"/>
      <c r="E11" s="491">
        <v>0</v>
      </c>
      <c r="F11" s="362"/>
      <c r="G11" s="492"/>
      <c r="H11" s="493"/>
      <c r="I11" s="381"/>
      <c r="J11" s="494" t="s">
        <v>45</v>
      </c>
      <c r="K11" s="489" t="s">
        <v>99</v>
      </c>
      <c r="L11" s="341" t="s">
        <v>98</v>
      </c>
      <c r="M11" s="364">
        <v>0</v>
      </c>
      <c r="N11" s="364">
        <v>0</v>
      </c>
      <c r="O11" s="364">
        <v>0</v>
      </c>
      <c r="P11" s="364">
        <v>0</v>
      </c>
      <c r="Q11" s="364">
        <v>0</v>
      </c>
      <c r="R11" s="364">
        <v>0</v>
      </c>
      <c r="S11" s="364">
        <v>0</v>
      </c>
      <c r="T11" s="365" t="s">
        <v>99</v>
      </c>
      <c r="U11" s="365"/>
      <c r="V11" s="366">
        <v>0</v>
      </c>
      <c r="W11" s="367"/>
      <c r="X11" s="367"/>
      <c r="Y11" s="368" t="s">
        <v>98</v>
      </c>
      <c r="Z11" s="369" t="s">
        <v>98</v>
      </c>
      <c r="AA11" s="366">
        <v>0</v>
      </c>
      <c r="AB11" s="365" t="s">
        <v>98</v>
      </c>
      <c r="AC11" s="372" t="s">
        <v>98</v>
      </c>
      <c r="AD11" s="373">
        <v>0</v>
      </c>
      <c r="AE11" s="374"/>
      <c r="AF11" s="375"/>
      <c r="AG11" s="364"/>
      <c r="AH11" s="135"/>
      <c r="AI11" s="376"/>
      <c r="AJ11" s="377"/>
      <c r="AK11" s="377"/>
      <c r="AL11" s="380"/>
      <c r="AM11" s="359"/>
      <c r="AN11" s="381"/>
      <c r="AO11" s="365"/>
      <c r="AP11" s="372"/>
      <c r="AQ11" s="382"/>
      <c r="AR11" s="383"/>
      <c r="AS11" s="382"/>
      <c r="AT11" s="383"/>
      <c r="AU11" s="382"/>
      <c r="AV11" s="383"/>
      <c r="AW11" s="382"/>
      <c r="AX11" s="384"/>
      <c r="AY11" s="385"/>
    </row>
    <row r="12" spans="2:51" ht="22.5" customHeight="1">
      <c r="B12" s="490"/>
      <c r="C12" s="360"/>
      <c r="D12" s="361"/>
      <c r="E12" s="491">
        <v>0</v>
      </c>
      <c r="F12" s="362"/>
      <c r="G12" s="492"/>
      <c r="H12" s="493"/>
      <c r="I12" s="381"/>
      <c r="J12" s="494" t="s">
        <v>45</v>
      </c>
      <c r="K12" s="495" t="s">
        <v>99</v>
      </c>
      <c r="L12" s="393" t="s">
        <v>98</v>
      </c>
      <c r="M12" s="394">
        <v>0</v>
      </c>
      <c r="N12" s="394">
        <v>0</v>
      </c>
      <c r="O12" s="394">
        <v>0</v>
      </c>
      <c r="P12" s="394">
        <v>0</v>
      </c>
      <c r="Q12" s="394">
        <v>0</v>
      </c>
      <c r="R12" s="394">
        <v>0</v>
      </c>
      <c r="S12" s="394">
        <v>0</v>
      </c>
      <c r="T12" s="367" t="s">
        <v>99</v>
      </c>
      <c r="U12" s="367"/>
      <c r="V12" s="366">
        <v>0</v>
      </c>
      <c r="W12" s="367"/>
      <c r="X12" s="367"/>
      <c r="Y12" s="368" t="s">
        <v>98</v>
      </c>
      <c r="Z12" s="369" t="s">
        <v>98</v>
      </c>
      <c r="AA12" s="366">
        <v>0</v>
      </c>
      <c r="AB12" s="367" t="s">
        <v>98</v>
      </c>
      <c r="AC12" s="386" t="s">
        <v>98</v>
      </c>
      <c r="AD12" s="397">
        <v>0</v>
      </c>
      <c r="AE12" s="398"/>
      <c r="AF12" s="399"/>
      <c r="AG12" s="394"/>
      <c r="AH12" s="136"/>
      <c r="AI12" s="400"/>
      <c r="AJ12" s="368"/>
      <c r="AK12" s="368"/>
      <c r="AL12" s="402"/>
      <c r="AM12" s="403"/>
      <c r="AN12" s="404"/>
      <c r="AO12" s="367"/>
      <c r="AP12" s="386"/>
      <c r="AQ12" s="382"/>
      <c r="AR12" s="383"/>
      <c r="AS12" s="382"/>
      <c r="AT12" s="383"/>
      <c r="AU12" s="382"/>
      <c r="AV12" s="383"/>
      <c r="AW12" s="382"/>
      <c r="AX12" s="384"/>
      <c r="AY12" s="405"/>
    </row>
    <row r="13" spans="2:51" ht="22.5" customHeight="1" thickBot="1">
      <c r="B13" s="496"/>
      <c r="C13" s="407"/>
      <c r="D13" s="408"/>
      <c r="E13" s="497">
        <v>0</v>
      </c>
      <c r="F13" s="409"/>
      <c r="G13" s="498"/>
      <c r="H13" s="499"/>
      <c r="I13" s="429"/>
      <c r="J13" s="500" t="s">
        <v>445</v>
      </c>
      <c r="K13" s="501" t="s">
        <v>99</v>
      </c>
      <c r="L13" s="412" t="s">
        <v>98</v>
      </c>
      <c r="M13" s="413">
        <v>0</v>
      </c>
      <c r="N13" s="413">
        <v>0</v>
      </c>
      <c r="O13" s="413">
        <v>0</v>
      </c>
      <c r="P13" s="413">
        <v>0</v>
      </c>
      <c r="Q13" s="413">
        <v>0</v>
      </c>
      <c r="R13" s="413">
        <v>0</v>
      </c>
      <c r="S13" s="413">
        <v>0</v>
      </c>
      <c r="T13" s="414" t="s">
        <v>99</v>
      </c>
      <c r="U13" s="414"/>
      <c r="V13" s="366">
        <v>0</v>
      </c>
      <c r="W13" s="415"/>
      <c r="X13" s="415"/>
      <c r="Y13" s="416" t="s">
        <v>98</v>
      </c>
      <c r="Z13" s="417" t="s">
        <v>98</v>
      </c>
      <c r="AA13" s="502">
        <v>0</v>
      </c>
      <c r="AB13" s="414" t="s">
        <v>98</v>
      </c>
      <c r="AC13" s="420" t="s">
        <v>98</v>
      </c>
      <c r="AD13" s="421">
        <v>0</v>
      </c>
      <c r="AE13" s="422"/>
      <c r="AF13" s="423"/>
      <c r="AG13" s="413"/>
      <c r="AH13" s="137"/>
      <c r="AI13" s="424"/>
      <c r="AJ13" s="425"/>
      <c r="AK13" s="425"/>
      <c r="AL13" s="428"/>
      <c r="AM13" s="406"/>
      <c r="AN13" s="429"/>
      <c r="AO13" s="414"/>
      <c r="AP13" s="420"/>
      <c r="AQ13" s="430"/>
      <c r="AR13" s="431"/>
      <c r="AS13" s="430"/>
      <c r="AT13" s="431"/>
      <c r="AU13" s="430"/>
      <c r="AV13" s="431"/>
      <c r="AW13" s="430"/>
      <c r="AX13" s="432"/>
      <c r="AY13" s="433"/>
    </row>
    <row r="14" spans="2:51" ht="30" customHeight="1" thickTop="1"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503" t="s">
        <v>34</v>
      </c>
      <c r="AC14" s="503" t="s">
        <v>103</v>
      </c>
      <c r="AE14" s="434"/>
      <c r="AF14" s="434"/>
      <c r="AG14" s="434"/>
      <c r="AH14" s="434"/>
      <c r="AI14" s="434"/>
      <c r="AJ14" s="438"/>
      <c r="AK14" s="504" t="s">
        <v>82</v>
      </c>
      <c r="AL14" s="504" t="s">
        <v>564</v>
      </c>
      <c r="AM14" s="505" t="s">
        <v>27</v>
      </c>
      <c r="AN14" s="31">
        <f>SUM(AN10:AN13)</f>
        <v>0</v>
      </c>
      <c r="AO14" s="441" t="s">
        <v>28</v>
      </c>
      <c r="AP14" s="31">
        <f>SUM(AP10:AP13)</f>
        <v>0</v>
      </c>
      <c r="AQ14" s="441" t="s">
        <v>56</v>
      </c>
      <c r="AR14" s="31">
        <f>SUM(AQ10:AQ13)</f>
        <v>0</v>
      </c>
      <c r="AS14" s="442" t="s">
        <v>64</v>
      </c>
      <c r="AT14" s="31">
        <f>SUM(AS10:AS13)</f>
        <v>0</v>
      </c>
      <c r="AU14" s="442" t="s">
        <v>65</v>
      </c>
      <c r="AV14" s="31">
        <f>SUM(AU10:AU13)</f>
        <v>0</v>
      </c>
      <c r="AW14" s="442" t="s">
        <v>66</v>
      </c>
      <c r="AX14" s="31">
        <f>SUM(AW10:AW13)</f>
        <v>0</v>
      </c>
      <c r="AY14" s="443" t="s">
        <v>527</v>
      </c>
    </row>
    <row r="15" spans="2:51" ht="15" customHeight="1" thickBot="1">
      <c r="AB15" s="506" t="s">
        <v>496</v>
      </c>
      <c r="AC15" s="507">
        <v>10</v>
      </c>
      <c r="AK15" s="448" t="s">
        <v>35</v>
      </c>
      <c r="AL15" s="448">
        <f>$D$4</f>
        <v>10</v>
      </c>
      <c r="AM15" s="508"/>
      <c r="AN15" s="441"/>
      <c r="AO15" s="441"/>
      <c r="AP15" s="31"/>
      <c r="AY15" s="450"/>
    </row>
    <row r="16" spans="2:51" s="453" customFormat="1" ht="33" customHeight="1" thickTop="1" thickBot="1">
      <c r="B16" s="451"/>
      <c r="C16" s="451"/>
      <c r="D16" s="452"/>
      <c r="E16" s="452"/>
      <c r="F16" s="452"/>
      <c r="G16" s="452"/>
      <c r="AB16" s="96">
        <v>367.92</v>
      </c>
      <c r="AC16" s="85">
        <v>89906.400000000009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5"/>
      <c r="AN16" s="46"/>
      <c r="AO16" s="441"/>
      <c r="AP16" s="31"/>
      <c r="AQ16" s="458"/>
      <c r="AR16" s="458"/>
      <c r="AS16" s="458"/>
      <c r="AT16" s="458"/>
      <c r="AU16" s="458"/>
      <c r="AV16" s="458"/>
      <c r="AW16" s="458"/>
      <c r="AX16" s="458"/>
      <c r="AY16" s="42">
        <f t="array" ref="AY16">SUM(IF(ISERROR(AY10:AY13),0,(AY10:AY13)))</f>
        <v>0</v>
      </c>
    </row>
    <row r="17" spans="2:51" s="453" customFormat="1" ht="39.950000000000003" customHeight="1" thickTop="1" thickBot="1">
      <c r="B17" s="451"/>
      <c r="C17" s="451"/>
      <c r="D17" s="452"/>
      <c r="E17" s="452"/>
      <c r="F17" s="452"/>
      <c r="G17" s="452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441"/>
      <c r="AP17" s="31"/>
      <c r="AQ17" s="458"/>
      <c r="AR17" s="458"/>
      <c r="AS17" s="458"/>
      <c r="AT17" s="458"/>
      <c r="AU17" s="458"/>
      <c r="AV17" s="458"/>
      <c r="AW17" s="458"/>
      <c r="AX17" s="458"/>
      <c r="AY17" s="460" t="s">
        <v>565</v>
      </c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86"/>
      <c r="AC18" s="87"/>
      <c r="AD18" s="43"/>
      <c r="AE18" s="43"/>
      <c r="AF18" s="43"/>
      <c r="AG18" s="43"/>
      <c r="AH18" s="43"/>
      <c r="AI18" s="43"/>
      <c r="AJ18" s="43"/>
      <c r="AK18" s="509" t="s">
        <v>566</v>
      </c>
      <c r="AL18" s="509" t="s">
        <v>465</v>
      </c>
      <c r="AM18" s="49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>AY16*1.1</f>
        <v>0</v>
      </c>
    </row>
    <row r="19" spans="2:51" s="453" customFormat="1" ht="22.5" customHeight="1" thickTop="1" thickBot="1">
      <c r="B19" s="451"/>
      <c r="C19" s="451"/>
      <c r="D19" s="452"/>
      <c r="E19" s="452"/>
      <c r="F19" s="452"/>
      <c r="G19" s="452"/>
      <c r="AB19" s="40"/>
      <c r="AC19" s="43"/>
      <c r="AD19" s="43"/>
      <c r="AE19" s="43"/>
      <c r="AF19" s="43"/>
      <c r="AG19" s="43"/>
      <c r="AH19" s="43"/>
      <c r="AI19" s="43"/>
      <c r="AJ19" s="43"/>
      <c r="AK19" s="510">
        <f>$D$4</f>
        <v>10</v>
      </c>
      <c r="AL19" s="510">
        <f>$D$4</f>
        <v>10</v>
      </c>
      <c r="AM19" s="45"/>
      <c r="AN19" s="43"/>
      <c r="AO19" s="47"/>
      <c r="AP19" s="43"/>
      <c r="AQ19" s="458"/>
      <c r="AR19" s="458"/>
      <c r="AS19" s="458"/>
      <c r="AT19" s="458"/>
      <c r="AU19" s="458"/>
      <c r="AV19" s="458"/>
      <c r="AW19" s="458"/>
      <c r="AX19" s="458"/>
    </row>
    <row r="20" spans="2:51" ht="39.950000000000003" customHeight="1" thickTop="1" thickBot="1">
      <c r="AB20" s="465"/>
      <c r="AC20" s="44"/>
      <c r="AD20" s="465"/>
      <c r="AE20" s="465"/>
      <c r="AF20" s="465"/>
      <c r="AG20" s="465"/>
      <c r="AH20" s="465"/>
      <c r="AI20" s="465"/>
      <c r="AJ20" s="465"/>
      <c r="AK20" s="85">
        <f>AC16-AL16</f>
        <v>89906.400000000009</v>
      </c>
      <c r="AL20" s="85">
        <v>3864.705882352941</v>
      </c>
      <c r="AM20" s="466"/>
      <c r="AN20" s="467"/>
      <c r="AO20" s="511"/>
      <c r="AP20" s="511"/>
      <c r="AV20" s="468"/>
      <c r="AW20" s="468"/>
      <c r="AX20" s="468"/>
    </row>
    <row r="21" spans="2:51" ht="37.5" customHeight="1" thickTop="1">
      <c r="AM21" s="469"/>
      <c r="AV21" s="468"/>
      <c r="AW21" s="212"/>
      <c r="AX21" s="212"/>
    </row>
    <row r="22" spans="2:51" ht="39.950000000000003" customHeight="1">
      <c r="AV22" s="468"/>
      <c r="AW22" s="212"/>
      <c r="AX22" s="212"/>
    </row>
  </sheetData>
  <autoFilter ref="B8:AL20"/>
  <mergeCells count="27">
    <mergeCell ref="AG8:AG9"/>
    <mergeCell ref="AY14:AY15"/>
    <mergeCell ref="AO20:AP20"/>
    <mergeCell ref="AW21:AX21"/>
    <mergeCell ref="AW22:AX22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3 AJ11:AJ13">
    <cfRule type="expression" dxfId="16" priority="2">
      <formula>Y10="手入力"</formula>
    </cfRule>
  </conditionalFormatting>
  <conditionalFormatting sqref="AJ10">
    <cfRule type="expression" dxfId="15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1" sqref="C11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567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568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569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570</v>
      </c>
      <c r="AT7" s="278"/>
      <c r="AU7" s="278"/>
      <c r="AV7" s="278"/>
      <c r="AW7" s="278"/>
      <c r="AX7" s="278"/>
      <c r="AY7" s="279" t="s">
        <v>500</v>
      </c>
    </row>
    <row r="8" spans="2:51" ht="22.5" customHeight="1" thickBot="1">
      <c r="B8" s="280" t="s">
        <v>3</v>
      </c>
      <c r="C8" s="281" t="s">
        <v>4</v>
      </c>
      <c r="D8" s="282" t="s">
        <v>571</v>
      </c>
      <c r="E8" s="475" t="s">
        <v>67</v>
      </c>
      <c r="F8" s="283" t="s">
        <v>77</v>
      </c>
      <c r="G8" s="283" t="s">
        <v>572</v>
      </c>
      <c r="H8" s="476" t="s">
        <v>5</v>
      </c>
      <c r="I8" s="477" t="s">
        <v>37</v>
      </c>
      <c r="J8" s="285" t="s">
        <v>6</v>
      </c>
      <c r="K8" s="286" t="s">
        <v>30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573</v>
      </c>
      <c r="C10" s="336" t="s">
        <v>522</v>
      </c>
      <c r="D10" s="337"/>
      <c r="E10" s="485">
        <v>0</v>
      </c>
      <c r="F10" s="338"/>
      <c r="G10" s="486"/>
      <c r="H10" s="487">
        <v>12</v>
      </c>
      <c r="I10" s="357">
        <v>365</v>
      </c>
      <c r="J10" s="488" t="s">
        <v>521</v>
      </c>
      <c r="K10" s="489" t="s">
        <v>574</v>
      </c>
      <c r="L10" s="341">
        <v>1</v>
      </c>
      <c r="M10" s="342" t="s">
        <v>575</v>
      </c>
      <c r="N10" s="342" t="s">
        <v>456</v>
      </c>
      <c r="O10" s="342" t="s">
        <v>576</v>
      </c>
      <c r="P10" s="342" t="s">
        <v>577</v>
      </c>
      <c r="Q10" s="342" t="s">
        <v>95</v>
      </c>
      <c r="R10" s="342">
        <v>0</v>
      </c>
      <c r="S10" s="342">
        <v>0</v>
      </c>
      <c r="T10" s="343">
        <v>15</v>
      </c>
      <c r="U10" s="343">
        <v>1</v>
      </c>
      <c r="V10" s="344">
        <v>1</v>
      </c>
      <c r="W10" s="343"/>
      <c r="X10" s="343"/>
      <c r="Y10" s="345">
        <v>1</v>
      </c>
      <c r="Z10" s="346">
        <v>1</v>
      </c>
      <c r="AA10" s="344" t="s">
        <v>457</v>
      </c>
      <c r="AB10" s="343">
        <v>65.7</v>
      </c>
      <c r="AC10" s="349">
        <v>17954.400000000001</v>
      </c>
      <c r="AD10" s="350" t="s">
        <v>122</v>
      </c>
      <c r="AE10" s="351"/>
      <c r="AF10" s="352"/>
      <c r="AG10" s="342"/>
      <c r="AH10" s="134"/>
      <c r="AI10" s="353"/>
      <c r="AJ10" s="345"/>
      <c r="AK10" s="345">
        <f t="shared" ref="AK10:AK12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:AN12" si="1">AJ10*AM10</f>
        <v>0</v>
      </c>
      <c r="AO10" s="343"/>
      <c r="AP10" s="349">
        <f t="shared" ref="AP10:AP12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:AY12" si="3">AN10+AP10+AQ10+AS10+AU10+AW10</f>
        <v>0</v>
      </c>
    </row>
    <row r="11" spans="2:51" ht="22.5" customHeight="1">
      <c r="B11" s="490" t="s">
        <v>51</v>
      </c>
      <c r="C11" s="360" t="s">
        <v>537</v>
      </c>
      <c r="D11" s="361"/>
      <c r="E11" s="491">
        <v>0</v>
      </c>
      <c r="F11" s="362"/>
      <c r="G11" s="492"/>
      <c r="H11" s="493">
        <v>12</v>
      </c>
      <c r="I11" s="381">
        <v>365</v>
      </c>
      <c r="J11" s="494" t="s">
        <v>449</v>
      </c>
      <c r="K11" s="489" t="s">
        <v>578</v>
      </c>
      <c r="L11" s="341">
        <v>1</v>
      </c>
      <c r="M11" s="364" t="s">
        <v>579</v>
      </c>
      <c r="N11" s="364" t="s">
        <v>580</v>
      </c>
      <c r="O11" s="364" t="s">
        <v>581</v>
      </c>
      <c r="P11" s="364" t="s">
        <v>582</v>
      </c>
      <c r="Q11" s="364">
        <v>0</v>
      </c>
      <c r="R11" s="364">
        <v>0</v>
      </c>
      <c r="S11" s="364">
        <v>0</v>
      </c>
      <c r="T11" s="365">
        <v>68</v>
      </c>
      <c r="U11" s="365">
        <v>1</v>
      </c>
      <c r="V11" s="366">
        <v>1</v>
      </c>
      <c r="W11" s="367"/>
      <c r="X11" s="367"/>
      <c r="Y11" s="368">
        <v>1</v>
      </c>
      <c r="Z11" s="369">
        <v>1</v>
      </c>
      <c r="AA11" s="366" t="s">
        <v>457</v>
      </c>
      <c r="AB11" s="365">
        <v>297.84000000000003</v>
      </c>
      <c r="AC11" s="372">
        <v>66014.399999999994</v>
      </c>
      <c r="AD11" s="373" t="s">
        <v>122</v>
      </c>
      <c r="AE11" s="374"/>
      <c r="AF11" s="375"/>
      <c r="AG11" s="364"/>
      <c r="AH11" s="135"/>
      <c r="AI11" s="376"/>
      <c r="AJ11" s="377"/>
      <c r="AK11" s="377">
        <f t="shared" si="0"/>
        <v>0</v>
      </c>
      <c r="AL11" s="380">
        <f t="shared" ref="AL11:AL12" si="4">IF(AI11&lt;=10,AJ11*99.56*12*$D$4,IF(AI11&lt;=20,AJ11*149.62*12*$D$4,IF(AI11&lt;=40,AJ11*249.74*12*$D$4,IF(AI11&lt;=60,AJ11*349.87*12*$D$4,IF(AI11&lt;=100,AJ11*550.12*12*$D$4,"")))))</f>
        <v>0</v>
      </c>
      <c r="AM11" s="359"/>
      <c r="AN11" s="381">
        <f t="shared" si="1"/>
        <v>0</v>
      </c>
      <c r="AO11" s="365"/>
      <c r="AP11" s="372">
        <f t="shared" si="2"/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si="3"/>
        <v>0</v>
      </c>
    </row>
    <row r="12" spans="2:51" ht="22.5" customHeight="1">
      <c r="B12" s="490" t="s">
        <v>51</v>
      </c>
      <c r="C12" s="360" t="s">
        <v>537</v>
      </c>
      <c r="D12" s="361"/>
      <c r="E12" s="491">
        <v>0</v>
      </c>
      <c r="F12" s="362"/>
      <c r="G12" s="492"/>
      <c r="H12" s="493">
        <v>12</v>
      </c>
      <c r="I12" s="381">
        <v>365</v>
      </c>
      <c r="J12" s="494" t="s">
        <v>453</v>
      </c>
      <c r="K12" s="489" t="s">
        <v>578</v>
      </c>
      <c r="L12" s="341">
        <v>1</v>
      </c>
      <c r="M12" s="364" t="s">
        <v>579</v>
      </c>
      <c r="N12" s="364" t="s">
        <v>580</v>
      </c>
      <c r="O12" s="364" t="s">
        <v>581</v>
      </c>
      <c r="P12" s="364" t="s">
        <v>582</v>
      </c>
      <c r="Q12" s="364">
        <v>0</v>
      </c>
      <c r="R12" s="364">
        <v>0</v>
      </c>
      <c r="S12" s="364">
        <v>0</v>
      </c>
      <c r="T12" s="365">
        <v>68</v>
      </c>
      <c r="U12" s="365">
        <v>2</v>
      </c>
      <c r="V12" s="366">
        <v>2</v>
      </c>
      <c r="W12" s="367"/>
      <c r="X12" s="367"/>
      <c r="Y12" s="368">
        <v>2</v>
      </c>
      <c r="Z12" s="369">
        <v>2</v>
      </c>
      <c r="AA12" s="366" t="s">
        <v>583</v>
      </c>
      <c r="AB12" s="365">
        <v>595.68000000000006</v>
      </c>
      <c r="AC12" s="372">
        <v>132028.79999999999</v>
      </c>
      <c r="AD12" s="373" t="s">
        <v>122</v>
      </c>
      <c r="AE12" s="374"/>
      <c r="AF12" s="375"/>
      <c r="AG12" s="364"/>
      <c r="AH12" s="135"/>
      <c r="AI12" s="376"/>
      <c r="AJ12" s="377"/>
      <c r="AK12" s="377">
        <f t="shared" si="0"/>
        <v>0</v>
      </c>
      <c r="AL12" s="380">
        <f t="shared" si="4"/>
        <v>0</v>
      </c>
      <c r="AM12" s="359"/>
      <c r="AN12" s="381">
        <f t="shared" si="1"/>
        <v>0</v>
      </c>
      <c r="AO12" s="365"/>
      <c r="AP12" s="372">
        <f t="shared" si="2"/>
        <v>0</v>
      </c>
      <c r="AQ12" s="382"/>
      <c r="AR12" s="383"/>
      <c r="AS12" s="382"/>
      <c r="AT12" s="383"/>
      <c r="AU12" s="382"/>
      <c r="AV12" s="383"/>
      <c r="AW12" s="382"/>
      <c r="AX12" s="384"/>
      <c r="AY12" s="385">
        <f t="shared" si="3"/>
        <v>0</v>
      </c>
    </row>
    <row r="13" spans="2:51" ht="22.5" customHeight="1">
      <c r="B13" s="490"/>
      <c r="C13" s="360"/>
      <c r="D13" s="361"/>
      <c r="E13" s="491">
        <v>0</v>
      </c>
      <c r="F13" s="362"/>
      <c r="G13" s="492"/>
      <c r="H13" s="493"/>
      <c r="I13" s="381"/>
      <c r="J13" s="494" t="s">
        <v>445</v>
      </c>
      <c r="K13" s="489" t="s">
        <v>99</v>
      </c>
      <c r="L13" s="341" t="s">
        <v>98</v>
      </c>
      <c r="M13" s="364">
        <v>0</v>
      </c>
      <c r="N13" s="364">
        <v>0</v>
      </c>
      <c r="O13" s="364">
        <v>0</v>
      </c>
      <c r="P13" s="364">
        <v>0</v>
      </c>
      <c r="Q13" s="364">
        <v>0</v>
      </c>
      <c r="R13" s="364">
        <v>0</v>
      </c>
      <c r="S13" s="364">
        <v>0</v>
      </c>
      <c r="T13" s="365" t="s">
        <v>99</v>
      </c>
      <c r="U13" s="365"/>
      <c r="V13" s="366">
        <v>0</v>
      </c>
      <c r="W13" s="367"/>
      <c r="X13" s="367"/>
      <c r="Y13" s="368" t="s">
        <v>98</v>
      </c>
      <c r="Z13" s="369" t="s">
        <v>98</v>
      </c>
      <c r="AA13" s="366">
        <v>0</v>
      </c>
      <c r="AB13" s="365" t="s">
        <v>98</v>
      </c>
      <c r="AC13" s="372" t="s">
        <v>98</v>
      </c>
      <c r="AD13" s="373">
        <v>0</v>
      </c>
      <c r="AE13" s="374"/>
      <c r="AF13" s="375"/>
      <c r="AG13" s="364"/>
      <c r="AH13" s="135"/>
      <c r="AI13" s="376"/>
      <c r="AJ13" s="377"/>
      <c r="AK13" s="377"/>
      <c r="AL13" s="380"/>
      <c r="AM13" s="359"/>
      <c r="AN13" s="381"/>
      <c r="AO13" s="365"/>
      <c r="AP13" s="372"/>
      <c r="AQ13" s="382"/>
      <c r="AR13" s="383"/>
      <c r="AS13" s="382"/>
      <c r="AT13" s="383"/>
      <c r="AU13" s="382"/>
      <c r="AV13" s="383"/>
      <c r="AW13" s="382"/>
      <c r="AX13" s="384"/>
      <c r="AY13" s="385"/>
    </row>
    <row r="14" spans="2:51" ht="22.5" customHeight="1">
      <c r="B14" s="490"/>
      <c r="C14" s="360"/>
      <c r="D14" s="361"/>
      <c r="E14" s="491">
        <v>0</v>
      </c>
      <c r="F14" s="362"/>
      <c r="G14" s="492"/>
      <c r="H14" s="493"/>
      <c r="I14" s="381"/>
      <c r="J14" s="494" t="s">
        <v>573</v>
      </c>
      <c r="K14" s="495" t="s">
        <v>99</v>
      </c>
      <c r="L14" s="393" t="s">
        <v>98</v>
      </c>
      <c r="M14" s="394">
        <v>0</v>
      </c>
      <c r="N14" s="394">
        <v>0</v>
      </c>
      <c r="O14" s="394">
        <v>0</v>
      </c>
      <c r="P14" s="394">
        <v>0</v>
      </c>
      <c r="Q14" s="394">
        <v>0</v>
      </c>
      <c r="R14" s="394">
        <v>0</v>
      </c>
      <c r="S14" s="394">
        <v>0</v>
      </c>
      <c r="T14" s="367" t="s">
        <v>99</v>
      </c>
      <c r="U14" s="367"/>
      <c r="V14" s="366">
        <v>0</v>
      </c>
      <c r="W14" s="367"/>
      <c r="X14" s="367"/>
      <c r="Y14" s="368" t="s">
        <v>98</v>
      </c>
      <c r="Z14" s="369" t="s">
        <v>98</v>
      </c>
      <c r="AA14" s="366">
        <v>0</v>
      </c>
      <c r="AB14" s="367" t="s">
        <v>98</v>
      </c>
      <c r="AC14" s="386" t="s">
        <v>98</v>
      </c>
      <c r="AD14" s="397">
        <v>0</v>
      </c>
      <c r="AE14" s="398"/>
      <c r="AF14" s="399"/>
      <c r="AG14" s="394"/>
      <c r="AH14" s="136"/>
      <c r="AI14" s="400"/>
      <c r="AJ14" s="368"/>
      <c r="AK14" s="368"/>
      <c r="AL14" s="402"/>
      <c r="AM14" s="403"/>
      <c r="AN14" s="404"/>
      <c r="AO14" s="367"/>
      <c r="AP14" s="386"/>
      <c r="AQ14" s="382"/>
      <c r="AR14" s="383"/>
      <c r="AS14" s="382"/>
      <c r="AT14" s="383"/>
      <c r="AU14" s="382"/>
      <c r="AV14" s="383"/>
      <c r="AW14" s="382"/>
      <c r="AX14" s="384"/>
      <c r="AY14" s="405"/>
    </row>
    <row r="15" spans="2:51" ht="22.5" customHeight="1" thickBot="1">
      <c r="B15" s="496"/>
      <c r="C15" s="407"/>
      <c r="D15" s="408"/>
      <c r="E15" s="497">
        <v>0</v>
      </c>
      <c r="F15" s="409"/>
      <c r="G15" s="498"/>
      <c r="H15" s="499"/>
      <c r="I15" s="429"/>
      <c r="J15" s="500" t="s">
        <v>445</v>
      </c>
      <c r="K15" s="501" t="s">
        <v>99</v>
      </c>
      <c r="L15" s="412" t="s">
        <v>98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 t="s">
        <v>99</v>
      </c>
      <c r="U15" s="414"/>
      <c r="V15" s="366">
        <v>0</v>
      </c>
      <c r="W15" s="415"/>
      <c r="X15" s="415"/>
      <c r="Y15" s="416" t="s">
        <v>98</v>
      </c>
      <c r="Z15" s="417" t="s">
        <v>98</v>
      </c>
      <c r="AA15" s="502">
        <v>0</v>
      </c>
      <c r="AB15" s="414" t="s">
        <v>98</v>
      </c>
      <c r="AC15" s="420" t="s">
        <v>98</v>
      </c>
      <c r="AD15" s="421">
        <v>0</v>
      </c>
      <c r="AE15" s="422"/>
      <c r="AF15" s="423"/>
      <c r="AG15" s="413"/>
      <c r="AH15" s="137"/>
      <c r="AI15" s="424"/>
      <c r="AJ15" s="425"/>
      <c r="AK15" s="425"/>
      <c r="AL15" s="428"/>
      <c r="AM15" s="406"/>
      <c r="AN15" s="429"/>
      <c r="AO15" s="414"/>
      <c r="AP15" s="420"/>
      <c r="AQ15" s="430"/>
      <c r="AR15" s="431"/>
      <c r="AS15" s="430"/>
      <c r="AT15" s="431"/>
      <c r="AU15" s="430"/>
      <c r="AV15" s="431"/>
      <c r="AW15" s="430"/>
      <c r="AX15" s="432"/>
      <c r="AY15" s="433"/>
    </row>
    <row r="16" spans="2:51" ht="30" customHeight="1" thickTop="1"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503" t="s">
        <v>34</v>
      </c>
      <c r="AC16" s="503" t="s">
        <v>103</v>
      </c>
      <c r="AE16" s="434"/>
      <c r="AF16" s="434"/>
      <c r="AG16" s="434"/>
      <c r="AH16" s="434"/>
      <c r="AI16" s="434"/>
      <c r="AJ16" s="438"/>
      <c r="AK16" s="504" t="s">
        <v>82</v>
      </c>
      <c r="AL16" s="504" t="s">
        <v>104</v>
      </c>
      <c r="AM16" s="505" t="s">
        <v>27</v>
      </c>
      <c r="AN16" s="31">
        <f>SUM(AN10:AN15)</f>
        <v>0</v>
      </c>
      <c r="AO16" s="441" t="s">
        <v>28</v>
      </c>
      <c r="AP16" s="31">
        <f>SUM(AP10:AP15)</f>
        <v>0</v>
      </c>
      <c r="AQ16" s="441" t="s">
        <v>56</v>
      </c>
      <c r="AR16" s="31">
        <f>SUM(AQ10:AQ15)</f>
        <v>0</v>
      </c>
      <c r="AS16" s="442" t="s">
        <v>64</v>
      </c>
      <c r="AT16" s="31">
        <f>SUM(AS10:AS15)</f>
        <v>0</v>
      </c>
      <c r="AU16" s="442" t="s">
        <v>65</v>
      </c>
      <c r="AV16" s="31">
        <f>SUM(AU10:AU15)</f>
        <v>0</v>
      </c>
      <c r="AW16" s="442" t="s">
        <v>66</v>
      </c>
      <c r="AX16" s="31">
        <f>SUM(AW10:AW15)</f>
        <v>0</v>
      </c>
      <c r="AY16" s="443" t="s">
        <v>527</v>
      </c>
    </row>
    <row r="17" spans="2:51" ht="15" customHeight="1" thickBot="1">
      <c r="AB17" s="506" t="s">
        <v>496</v>
      </c>
      <c r="AC17" s="507">
        <v>10</v>
      </c>
      <c r="AK17" s="448" t="s">
        <v>463</v>
      </c>
      <c r="AL17" s="448">
        <f>$D$4</f>
        <v>10</v>
      </c>
      <c r="AM17" s="508"/>
      <c r="AN17" s="441"/>
      <c r="AO17" s="441"/>
      <c r="AP17" s="31"/>
      <c r="AY17" s="450"/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96">
        <v>959.22</v>
      </c>
      <c r="AC18" s="85">
        <v>215997.59999999998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5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 t="array" ref="AY18">SUM(IF(ISERROR(AY10:AY15),0,(AY10:AY15)))</f>
        <v>0</v>
      </c>
    </row>
    <row r="19" spans="2:51" s="453" customFormat="1" ht="39.950000000000003" customHeight="1" thickTop="1" thickBot="1">
      <c r="B19" s="451"/>
      <c r="C19" s="451"/>
      <c r="D19" s="452"/>
      <c r="E19" s="452"/>
      <c r="F19" s="452"/>
      <c r="G19" s="452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441"/>
      <c r="AP19" s="31"/>
      <c r="AQ19" s="458"/>
      <c r="AR19" s="458"/>
      <c r="AS19" s="458"/>
      <c r="AT19" s="458"/>
      <c r="AU19" s="458"/>
      <c r="AV19" s="458"/>
      <c r="AW19" s="458"/>
      <c r="AX19" s="458"/>
      <c r="AY19" s="460" t="s">
        <v>584</v>
      </c>
    </row>
    <row r="20" spans="2:51" s="453" customFormat="1" ht="33" customHeight="1" thickTop="1" thickBot="1">
      <c r="B20" s="451"/>
      <c r="C20" s="451"/>
      <c r="D20" s="452"/>
      <c r="E20" s="452"/>
      <c r="F20" s="452"/>
      <c r="G20" s="452"/>
      <c r="AB20" s="86"/>
      <c r="AC20" s="87"/>
      <c r="AD20" s="43"/>
      <c r="AE20" s="43"/>
      <c r="AF20" s="43"/>
      <c r="AG20" s="43"/>
      <c r="AH20" s="43"/>
      <c r="AI20" s="43"/>
      <c r="AJ20" s="43"/>
      <c r="AK20" s="509" t="s">
        <v>84</v>
      </c>
      <c r="AL20" s="509" t="s">
        <v>85</v>
      </c>
      <c r="AM20" s="49"/>
      <c r="AN20" s="46"/>
      <c r="AO20" s="441"/>
      <c r="AP20" s="31"/>
      <c r="AQ20" s="458"/>
      <c r="AR20" s="458"/>
      <c r="AS20" s="458"/>
      <c r="AT20" s="458"/>
      <c r="AU20" s="458"/>
      <c r="AV20" s="458"/>
      <c r="AW20" s="458"/>
      <c r="AX20" s="458"/>
      <c r="AY20" s="42">
        <f>AY18*1.1</f>
        <v>0</v>
      </c>
    </row>
    <row r="21" spans="2:51" s="453" customFormat="1" ht="22.5" customHeight="1" thickTop="1" thickBot="1">
      <c r="B21" s="451"/>
      <c r="C21" s="451"/>
      <c r="D21" s="452"/>
      <c r="E21" s="452"/>
      <c r="F21" s="452"/>
      <c r="G21" s="452"/>
      <c r="AB21" s="40"/>
      <c r="AC21" s="43"/>
      <c r="AD21" s="43"/>
      <c r="AE21" s="43"/>
      <c r="AF21" s="43"/>
      <c r="AG21" s="43"/>
      <c r="AH21" s="43"/>
      <c r="AI21" s="43"/>
      <c r="AJ21" s="43"/>
      <c r="AK21" s="510">
        <f>$D$4</f>
        <v>10</v>
      </c>
      <c r="AL21" s="510">
        <f>$D$4</f>
        <v>10</v>
      </c>
      <c r="AM21" s="45"/>
      <c r="AN21" s="43"/>
      <c r="AO21" s="47"/>
      <c r="AP21" s="43"/>
      <c r="AQ21" s="458"/>
      <c r="AR21" s="458"/>
      <c r="AS21" s="458"/>
      <c r="AT21" s="458"/>
      <c r="AU21" s="458"/>
      <c r="AV21" s="458"/>
      <c r="AW21" s="458"/>
      <c r="AX21" s="458"/>
    </row>
    <row r="22" spans="2:51" ht="39.950000000000003" customHeight="1" thickTop="1" thickBot="1">
      <c r="AB22" s="465"/>
      <c r="AC22" s="44"/>
      <c r="AD22" s="465"/>
      <c r="AE22" s="465"/>
      <c r="AF22" s="465"/>
      <c r="AG22" s="465"/>
      <c r="AH22" s="465"/>
      <c r="AI22" s="465"/>
      <c r="AJ22" s="465"/>
      <c r="AK22" s="85">
        <f>AC18-AL18</f>
        <v>215997.59999999998</v>
      </c>
      <c r="AL22" s="85">
        <v>41104.615384615383</v>
      </c>
      <c r="AM22" s="466"/>
      <c r="AN22" s="467"/>
      <c r="AO22" s="511"/>
      <c r="AP22" s="511"/>
      <c r="AV22" s="468"/>
      <c r="AW22" s="468"/>
      <c r="AX22" s="468"/>
    </row>
    <row r="23" spans="2:51" ht="37.5" customHeight="1" thickTop="1">
      <c r="AM23" s="469"/>
      <c r="AV23" s="468"/>
      <c r="AW23" s="212"/>
      <c r="AX23" s="212"/>
    </row>
    <row r="24" spans="2:51" ht="39.950000000000003" customHeight="1">
      <c r="AV24" s="468"/>
      <c r="AW24" s="212"/>
      <c r="AX24" s="212"/>
    </row>
  </sheetData>
  <autoFilter ref="B8:AL22"/>
  <mergeCells count="27">
    <mergeCell ref="AG8:AG9"/>
    <mergeCell ref="AY16:AY17"/>
    <mergeCell ref="AO22:AP22"/>
    <mergeCell ref="AW23:AX23"/>
    <mergeCell ref="AW24:AX24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1 Y13:Y15 AJ13:AJ15">
    <cfRule type="expression" dxfId="14" priority="4">
      <formula>Y10="手入力"</formula>
    </cfRule>
  </conditionalFormatting>
  <conditionalFormatting sqref="AJ10:AJ11">
    <cfRule type="expression" dxfId="13" priority="3">
      <formula>AJ10="手入力"</formula>
    </cfRule>
  </conditionalFormatting>
  <conditionalFormatting sqref="Y12">
    <cfRule type="expression" dxfId="12" priority="2">
      <formula>Y12="手入力"</formula>
    </cfRule>
  </conditionalFormatting>
  <conditionalFormatting sqref="AJ12">
    <cfRule type="expression" dxfId="11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C10" sqref="C10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585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107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416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55</v>
      </c>
      <c r="AT7" s="278"/>
      <c r="AU7" s="278"/>
      <c r="AV7" s="278"/>
      <c r="AW7" s="278"/>
      <c r="AX7" s="278"/>
      <c r="AY7" s="279" t="s">
        <v>586</v>
      </c>
    </row>
    <row r="8" spans="2:51" ht="22.5" customHeight="1" thickBot="1">
      <c r="B8" s="280" t="s">
        <v>3</v>
      </c>
      <c r="C8" s="281" t="s">
        <v>4</v>
      </c>
      <c r="D8" s="282" t="s">
        <v>47</v>
      </c>
      <c r="E8" s="475" t="s">
        <v>67</v>
      </c>
      <c r="F8" s="283" t="s">
        <v>77</v>
      </c>
      <c r="G8" s="283" t="s">
        <v>487</v>
      </c>
      <c r="H8" s="476" t="s">
        <v>5</v>
      </c>
      <c r="I8" s="477" t="s">
        <v>37</v>
      </c>
      <c r="J8" s="285" t="s">
        <v>6</v>
      </c>
      <c r="K8" s="286" t="s">
        <v>542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45</v>
      </c>
      <c r="C10" s="336" t="s">
        <v>490</v>
      </c>
      <c r="D10" s="337"/>
      <c r="E10" s="485">
        <v>0</v>
      </c>
      <c r="F10" s="338"/>
      <c r="G10" s="486"/>
      <c r="H10" s="487">
        <v>12</v>
      </c>
      <c r="I10" s="357">
        <v>365</v>
      </c>
      <c r="J10" s="488" t="s">
        <v>587</v>
      </c>
      <c r="K10" s="489" t="s">
        <v>588</v>
      </c>
      <c r="L10" s="341">
        <v>1</v>
      </c>
      <c r="M10" s="342" t="s">
        <v>451</v>
      </c>
      <c r="N10" s="342">
        <v>0</v>
      </c>
      <c r="O10" s="342" t="s">
        <v>589</v>
      </c>
      <c r="P10" s="342">
        <v>0</v>
      </c>
      <c r="Q10" s="342">
        <v>0</v>
      </c>
      <c r="R10" s="342">
        <v>0</v>
      </c>
      <c r="S10" s="342">
        <v>0</v>
      </c>
      <c r="T10" s="343">
        <v>47</v>
      </c>
      <c r="U10" s="343">
        <v>1</v>
      </c>
      <c r="V10" s="344">
        <v>1</v>
      </c>
      <c r="W10" s="343"/>
      <c r="X10" s="343"/>
      <c r="Y10" s="345">
        <v>1</v>
      </c>
      <c r="Z10" s="346">
        <v>1</v>
      </c>
      <c r="AA10" s="344">
        <v>0</v>
      </c>
      <c r="AB10" s="343">
        <v>205.86</v>
      </c>
      <c r="AC10" s="349">
        <v>41984.399999999994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" si="1">AJ10*AM10</f>
        <v>0</v>
      </c>
      <c r="AO10" s="343"/>
      <c r="AP10" s="349">
        <f t="shared" ref="AP10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" si="3">AN10+AP10+AQ10+AS10+AU10+AW10</f>
        <v>0</v>
      </c>
    </row>
    <row r="11" spans="2:51" ht="22.5" customHeight="1">
      <c r="B11" s="490"/>
      <c r="C11" s="360"/>
      <c r="D11" s="361"/>
      <c r="E11" s="491">
        <v>0</v>
      </c>
      <c r="F11" s="362"/>
      <c r="G11" s="492"/>
      <c r="H11" s="493"/>
      <c r="I11" s="381"/>
      <c r="J11" s="494" t="s">
        <v>479</v>
      </c>
      <c r="K11" s="489" t="s">
        <v>99</v>
      </c>
      <c r="L11" s="341" t="s">
        <v>98</v>
      </c>
      <c r="M11" s="364">
        <v>0</v>
      </c>
      <c r="N11" s="364">
        <v>0</v>
      </c>
      <c r="O11" s="364">
        <v>0</v>
      </c>
      <c r="P11" s="364">
        <v>0</v>
      </c>
      <c r="Q11" s="364">
        <v>0</v>
      </c>
      <c r="R11" s="364">
        <v>0</v>
      </c>
      <c r="S11" s="364">
        <v>0</v>
      </c>
      <c r="T11" s="365" t="s">
        <v>99</v>
      </c>
      <c r="U11" s="365"/>
      <c r="V11" s="366">
        <v>0</v>
      </c>
      <c r="W11" s="367"/>
      <c r="X11" s="367"/>
      <c r="Y11" s="368" t="s">
        <v>98</v>
      </c>
      <c r="Z11" s="369" t="s">
        <v>98</v>
      </c>
      <c r="AA11" s="366">
        <v>0</v>
      </c>
      <c r="AB11" s="365" t="s">
        <v>98</v>
      </c>
      <c r="AC11" s="372" t="s">
        <v>98</v>
      </c>
      <c r="AD11" s="373">
        <v>0</v>
      </c>
      <c r="AE11" s="374"/>
      <c r="AF11" s="375"/>
      <c r="AG11" s="364"/>
      <c r="AH11" s="135"/>
      <c r="AI11" s="376"/>
      <c r="AJ11" s="377"/>
      <c r="AK11" s="377"/>
      <c r="AL11" s="380"/>
      <c r="AM11" s="359"/>
      <c r="AN11" s="381"/>
      <c r="AO11" s="365"/>
      <c r="AP11" s="372"/>
      <c r="AQ11" s="382"/>
      <c r="AR11" s="383"/>
      <c r="AS11" s="382"/>
      <c r="AT11" s="383"/>
      <c r="AU11" s="382"/>
      <c r="AV11" s="383"/>
      <c r="AW11" s="382"/>
      <c r="AX11" s="384"/>
      <c r="AY11" s="385"/>
    </row>
    <row r="12" spans="2:51" ht="22.5" customHeight="1">
      <c r="B12" s="490"/>
      <c r="C12" s="360"/>
      <c r="D12" s="361"/>
      <c r="E12" s="491">
        <v>0</v>
      </c>
      <c r="F12" s="362"/>
      <c r="G12" s="492"/>
      <c r="H12" s="493"/>
      <c r="I12" s="381"/>
      <c r="J12" s="494" t="s">
        <v>445</v>
      </c>
      <c r="K12" s="495" t="s">
        <v>99</v>
      </c>
      <c r="L12" s="393" t="s">
        <v>98</v>
      </c>
      <c r="M12" s="394">
        <v>0</v>
      </c>
      <c r="N12" s="394">
        <v>0</v>
      </c>
      <c r="O12" s="394">
        <v>0</v>
      </c>
      <c r="P12" s="394">
        <v>0</v>
      </c>
      <c r="Q12" s="394">
        <v>0</v>
      </c>
      <c r="R12" s="394">
        <v>0</v>
      </c>
      <c r="S12" s="394">
        <v>0</v>
      </c>
      <c r="T12" s="367" t="s">
        <v>99</v>
      </c>
      <c r="U12" s="367"/>
      <c r="V12" s="366">
        <v>0</v>
      </c>
      <c r="W12" s="367"/>
      <c r="X12" s="367"/>
      <c r="Y12" s="368" t="s">
        <v>98</v>
      </c>
      <c r="Z12" s="369" t="s">
        <v>98</v>
      </c>
      <c r="AA12" s="366">
        <v>0</v>
      </c>
      <c r="AB12" s="367" t="s">
        <v>98</v>
      </c>
      <c r="AC12" s="386" t="s">
        <v>98</v>
      </c>
      <c r="AD12" s="397">
        <v>0</v>
      </c>
      <c r="AE12" s="398"/>
      <c r="AF12" s="399"/>
      <c r="AG12" s="394"/>
      <c r="AH12" s="136"/>
      <c r="AI12" s="400"/>
      <c r="AJ12" s="368"/>
      <c r="AK12" s="368"/>
      <c r="AL12" s="402"/>
      <c r="AM12" s="403"/>
      <c r="AN12" s="404"/>
      <c r="AO12" s="367"/>
      <c r="AP12" s="386"/>
      <c r="AQ12" s="382"/>
      <c r="AR12" s="383"/>
      <c r="AS12" s="382"/>
      <c r="AT12" s="383"/>
      <c r="AU12" s="382"/>
      <c r="AV12" s="383"/>
      <c r="AW12" s="382"/>
      <c r="AX12" s="384"/>
      <c r="AY12" s="405"/>
    </row>
    <row r="13" spans="2:51" ht="22.5" customHeight="1" thickBot="1">
      <c r="B13" s="496"/>
      <c r="C13" s="407"/>
      <c r="D13" s="408"/>
      <c r="E13" s="497">
        <v>0</v>
      </c>
      <c r="F13" s="409"/>
      <c r="G13" s="498"/>
      <c r="H13" s="499"/>
      <c r="I13" s="429"/>
      <c r="J13" s="500" t="s">
        <v>590</v>
      </c>
      <c r="K13" s="501" t="s">
        <v>99</v>
      </c>
      <c r="L13" s="412" t="s">
        <v>98</v>
      </c>
      <c r="M13" s="413">
        <v>0</v>
      </c>
      <c r="N13" s="413">
        <v>0</v>
      </c>
      <c r="O13" s="413">
        <v>0</v>
      </c>
      <c r="P13" s="413">
        <v>0</v>
      </c>
      <c r="Q13" s="413">
        <v>0</v>
      </c>
      <c r="R13" s="413">
        <v>0</v>
      </c>
      <c r="S13" s="413">
        <v>0</v>
      </c>
      <c r="T13" s="414" t="s">
        <v>99</v>
      </c>
      <c r="U13" s="414"/>
      <c r="V13" s="366">
        <v>0</v>
      </c>
      <c r="W13" s="415"/>
      <c r="X13" s="415"/>
      <c r="Y13" s="416" t="s">
        <v>98</v>
      </c>
      <c r="Z13" s="417" t="s">
        <v>98</v>
      </c>
      <c r="AA13" s="502">
        <v>0</v>
      </c>
      <c r="AB13" s="414" t="s">
        <v>98</v>
      </c>
      <c r="AC13" s="420" t="s">
        <v>98</v>
      </c>
      <c r="AD13" s="421">
        <v>0</v>
      </c>
      <c r="AE13" s="422"/>
      <c r="AF13" s="423"/>
      <c r="AG13" s="413"/>
      <c r="AH13" s="137"/>
      <c r="AI13" s="424"/>
      <c r="AJ13" s="425"/>
      <c r="AK13" s="425"/>
      <c r="AL13" s="428"/>
      <c r="AM13" s="406"/>
      <c r="AN13" s="429"/>
      <c r="AO13" s="414"/>
      <c r="AP13" s="420"/>
      <c r="AQ13" s="430"/>
      <c r="AR13" s="431"/>
      <c r="AS13" s="430"/>
      <c r="AT13" s="431"/>
      <c r="AU13" s="430"/>
      <c r="AV13" s="431"/>
      <c r="AW13" s="430"/>
      <c r="AX13" s="432"/>
      <c r="AY13" s="433"/>
    </row>
    <row r="14" spans="2:51" ht="30" customHeight="1" thickTop="1"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503" t="s">
        <v>34</v>
      </c>
      <c r="AC14" s="503" t="s">
        <v>103</v>
      </c>
      <c r="AE14" s="434"/>
      <c r="AF14" s="434"/>
      <c r="AG14" s="434"/>
      <c r="AH14" s="434"/>
      <c r="AI14" s="434"/>
      <c r="AJ14" s="438"/>
      <c r="AK14" s="504" t="s">
        <v>82</v>
      </c>
      <c r="AL14" s="504" t="s">
        <v>104</v>
      </c>
      <c r="AM14" s="505" t="s">
        <v>27</v>
      </c>
      <c r="AN14" s="31">
        <f>SUM(AN10:AN13)</f>
        <v>0</v>
      </c>
      <c r="AO14" s="441" t="s">
        <v>28</v>
      </c>
      <c r="AP14" s="31">
        <f>SUM(AP10:AP13)</f>
        <v>0</v>
      </c>
      <c r="AQ14" s="441" t="s">
        <v>56</v>
      </c>
      <c r="AR14" s="31">
        <f>SUM(AQ10:AQ13)</f>
        <v>0</v>
      </c>
      <c r="AS14" s="442" t="s">
        <v>64</v>
      </c>
      <c r="AT14" s="31">
        <f>SUM(AS10:AS13)</f>
        <v>0</v>
      </c>
      <c r="AU14" s="442" t="s">
        <v>65</v>
      </c>
      <c r="AV14" s="31">
        <f>SUM(AU10:AU13)</f>
        <v>0</v>
      </c>
      <c r="AW14" s="442" t="s">
        <v>66</v>
      </c>
      <c r="AX14" s="31">
        <f>SUM(AW10:AW13)</f>
        <v>0</v>
      </c>
      <c r="AY14" s="443" t="s">
        <v>540</v>
      </c>
    </row>
    <row r="15" spans="2:51" ht="15" customHeight="1" thickBot="1">
      <c r="AB15" s="506" t="s">
        <v>463</v>
      </c>
      <c r="AC15" s="507">
        <v>10</v>
      </c>
      <c r="AK15" s="448" t="s">
        <v>496</v>
      </c>
      <c r="AL15" s="448">
        <f>$D$4</f>
        <v>10</v>
      </c>
      <c r="AM15" s="508"/>
      <c r="AN15" s="441"/>
      <c r="AO15" s="441"/>
      <c r="AP15" s="31"/>
      <c r="AY15" s="450"/>
    </row>
    <row r="16" spans="2:51" s="453" customFormat="1" ht="33" customHeight="1" thickTop="1" thickBot="1">
      <c r="B16" s="451"/>
      <c r="C16" s="451"/>
      <c r="D16" s="452"/>
      <c r="E16" s="452"/>
      <c r="F16" s="452"/>
      <c r="G16" s="452"/>
      <c r="AB16" s="96">
        <v>205.86</v>
      </c>
      <c r="AC16" s="85">
        <v>41984.399999999994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5"/>
      <c r="AN16" s="46"/>
      <c r="AO16" s="441"/>
      <c r="AP16" s="31"/>
      <c r="AQ16" s="458"/>
      <c r="AR16" s="458"/>
      <c r="AS16" s="458"/>
      <c r="AT16" s="458"/>
      <c r="AU16" s="458"/>
      <c r="AV16" s="458"/>
      <c r="AW16" s="458"/>
      <c r="AX16" s="458"/>
      <c r="AY16" s="42">
        <f t="array" ref="AY16">SUM(IF(ISERROR(AY10:AY13),0,(AY10:AY13)))</f>
        <v>0</v>
      </c>
    </row>
    <row r="17" spans="2:51" s="453" customFormat="1" ht="39.950000000000003" customHeight="1" thickTop="1" thickBot="1">
      <c r="B17" s="451"/>
      <c r="C17" s="451"/>
      <c r="D17" s="452"/>
      <c r="E17" s="452"/>
      <c r="F17" s="452"/>
      <c r="G17" s="452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441"/>
      <c r="AP17" s="31"/>
      <c r="AQ17" s="458"/>
      <c r="AR17" s="458"/>
      <c r="AS17" s="458"/>
      <c r="AT17" s="458"/>
      <c r="AU17" s="458"/>
      <c r="AV17" s="458"/>
      <c r="AW17" s="458"/>
      <c r="AX17" s="458"/>
      <c r="AY17" s="460" t="s">
        <v>410</v>
      </c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86"/>
      <c r="AC18" s="87"/>
      <c r="AD18" s="43"/>
      <c r="AE18" s="43"/>
      <c r="AF18" s="43"/>
      <c r="AG18" s="43"/>
      <c r="AH18" s="43"/>
      <c r="AI18" s="43"/>
      <c r="AJ18" s="43"/>
      <c r="AK18" s="509" t="s">
        <v>84</v>
      </c>
      <c r="AL18" s="509" t="s">
        <v>85</v>
      </c>
      <c r="AM18" s="49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>AY16*1.1</f>
        <v>0</v>
      </c>
    </row>
    <row r="19" spans="2:51" s="453" customFormat="1" ht="22.5" customHeight="1" thickTop="1" thickBot="1">
      <c r="B19" s="451"/>
      <c r="C19" s="451"/>
      <c r="D19" s="452"/>
      <c r="E19" s="452"/>
      <c r="F19" s="452"/>
      <c r="G19" s="452"/>
      <c r="AB19" s="40"/>
      <c r="AC19" s="43"/>
      <c r="AD19" s="43"/>
      <c r="AE19" s="43"/>
      <c r="AF19" s="43"/>
      <c r="AG19" s="43"/>
      <c r="AH19" s="43"/>
      <c r="AI19" s="43"/>
      <c r="AJ19" s="43"/>
      <c r="AK19" s="510">
        <f>$D$4</f>
        <v>10</v>
      </c>
      <c r="AL19" s="510">
        <f>$D$4</f>
        <v>10</v>
      </c>
      <c r="AM19" s="45"/>
      <c r="AN19" s="43"/>
      <c r="AO19" s="47"/>
      <c r="AP19" s="43"/>
      <c r="AQ19" s="458"/>
      <c r="AR19" s="458"/>
      <c r="AS19" s="458"/>
      <c r="AT19" s="458"/>
      <c r="AU19" s="458"/>
      <c r="AV19" s="458"/>
      <c r="AW19" s="458"/>
      <c r="AX19" s="458"/>
    </row>
    <row r="20" spans="2:51" ht="39.950000000000003" customHeight="1" thickTop="1" thickBot="1">
      <c r="AB20" s="465"/>
      <c r="AC20" s="44"/>
      <c r="AD20" s="465"/>
      <c r="AE20" s="465"/>
      <c r="AF20" s="465"/>
      <c r="AG20" s="465"/>
      <c r="AH20" s="465"/>
      <c r="AI20" s="465"/>
      <c r="AJ20" s="465"/>
      <c r="AK20" s="85">
        <f>AC16-AL16</f>
        <v>41984.399999999994</v>
      </c>
      <c r="AL20" s="85">
        <v>1277.5</v>
      </c>
      <c r="AM20" s="466"/>
      <c r="AN20" s="467"/>
      <c r="AO20" s="511"/>
      <c r="AP20" s="511"/>
      <c r="AV20" s="468"/>
      <c r="AW20" s="468"/>
      <c r="AX20" s="468"/>
    </row>
    <row r="21" spans="2:51" ht="37.5" customHeight="1" thickTop="1">
      <c r="AM21" s="469"/>
      <c r="AV21" s="468"/>
      <c r="AW21" s="212"/>
      <c r="AX21" s="212"/>
    </row>
    <row r="22" spans="2:51" ht="39.950000000000003" customHeight="1">
      <c r="AV22" s="468"/>
      <c r="AW22" s="212"/>
      <c r="AX22" s="212"/>
    </row>
  </sheetData>
  <autoFilter ref="B8:AL20"/>
  <mergeCells count="27">
    <mergeCell ref="AG8:AG9"/>
    <mergeCell ref="AY14:AY15"/>
    <mergeCell ref="AO20:AP20"/>
    <mergeCell ref="AW21:AX21"/>
    <mergeCell ref="AW22:AX22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3 AJ11:AJ13">
    <cfRule type="expression" dxfId="10" priority="2">
      <formula>Y10="手入力"</formula>
    </cfRule>
  </conditionalFormatting>
  <conditionalFormatting sqref="AJ10">
    <cfRule type="expression" dxfId="9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1" sqref="C11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591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592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511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512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593</v>
      </c>
      <c r="AE7" s="270"/>
      <c r="AF7" s="270"/>
      <c r="AG7" s="270"/>
      <c r="AH7" s="270"/>
      <c r="AI7" s="270"/>
      <c r="AJ7" s="270"/>
      <c r="AK7" s="270"/>
      <c r="AL7" s="270"/>
      <c r="AM7" s="273" t="s">
        <v>0</v>
      </c>
      <c r="AN7" s="474"/>
      <c r="AO7" s="275" t="s">
        <v>1</v>
      </c>
      <c r="AP7" s="276"/>
      <c r="AQ7" s="277" t="s">
        <v>54</v>
      </c>
      <c r="AR7" s="278"/>
      <c r="AS7" s="277" t="s">
        <v>484</v>
      </c>
      <c r="AT7" s="278"/>
      <c r="AU7" s="278"/>
      <c r="AV7" s="278"/>
      <c r="AW7" s="278"/>
      <c r="AX7" s="278"/>
      <c r="AY7" s="279" t="s">
        <v>594</v>
      </c>
    </row>
    <row r="8" spans="2:51" ht="22.5" customHeight="1" thickBot="1">
      <c r="B8" s="280" t="s">
        <v>3</v>
      </c>
      <c r="C8" s="281" t="s">
        <v>4</v>
      </c>
      <c r="D8" s="282" t="s">
        <v>595</v>
      </c>
      <c r="E8" s="475" t="s">
        <v>67</v>
      </c>
      <c r="F8" s="283" t="s">
        <v>77</v>
      </c>
      <c r="G8" s="283" t="s">
        <v>596</v>
      </c>
      <c r="H8" s="476" t="s">
        <v>5</v>
      </c>
      <c r="I8" s="477" t="s">
        <v>561</v>
      </c>
      <c r="J8" s="285" t="s">
        <v>6</v>
      </c>
      <c r="K8" s="286" t="s">
        <v>542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0" t="s">
        <v>102</v>
      </c>
      <c r="AM8" s="302" t="s">
        <v>86</v>
      </c>
      <c r="AN8" s="304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482">
        <f>$D$4</f>
        <v>10</v>
      </c>
      <c r="AM9" s="483" t="s">
        <v>23</v>
      </c>
      <c r="AN9" s="329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597</v>
      </c>
      <c r="C10" s="336" t="s">
        <v>598</v>
      </c>
      <c r="D10" s="337"/>
      <c r="E10" s="485">
        <v>0</v>
      </c>
      <c r="F10" s="338"/>
      <c r="G10" s="486"/>
      <c r="H10" s="487">
        <v>12</v>
      </c>
      <c r="I10" s="357">
        <v>365</v>
      </c>
      <c r="J10" s="488" t="s">
        <v>599</v>
      </c>
      <c r="K10" s="489" t="s">
        <v>48</v>
      </c>
      <c r="L10" s="341">
        <v>1</v>
      </c>
      <c r="M10" s="342" t="s">
        <v>29</v>
      </c>
      <c r="N10" s="342">
        <v>0</v>
      </c>
      <c r="O10" s="342">
        <v>0</v>
      </c>
      <c r="P10" s="342" t="s">
        <v>95</v>
      </c>
      <c r="Q10" s="342" t="s">
        <v>600</v>
      </c>
      <c r="R10" s="342">
        <v>0</v>
      </c>
      <c r="S10" s="342">
        <v>0</v>
      </c>
      <c r="T10" s="343">
        <v>28</v>
      </c>
      <c r="U10" s="343">
        <v>1</v>
      </c>
      <c r="V10" s="344">
        <v>1</v>
      </c>
      <c r="W10" s="343"/>
      <c r="X10" s="343"/>
      <c r="Y10" s="345">
        <v>1</v>
      </c>
      <c r="Z10" s="346">
        <v>1</v>
      </c>
      <c r="AA10" s="344">
        <v>0</v>
      </c>
      <c r="AB10" s="343">
        <v>122.64</v>
      </c>
      <c r="AC10" s="349">
        <v>29968.800000000003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:AK12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:AN12" si="1">AJ10*AM10</f>
        <v>0</v>
      </c>
      <c r="AO10" s="343"/>
      <c r="AP10" s="349">
        <f t="shared" ref="AP10:AP12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:AY12" si="3">AN10+AP10+AQ10+AS10+AU10+AW10</f>
        <v>0</v>
      </c>
    </row>
    <row r="11" spans="2:51" ht="22.5" customHeight="1">
      <c r="B11" s="490" t="s">
        <v>51</v>
      </c>
      <c r="C11" s="360" t="s">
        <v>537</v>
      </c>
      <c r="D11" s="361"/>
      <c r="E11" s="491">
        <v>0</v>
      </c>
      <c r="F11" s="362"/>
      <c r="G11" s="492"/>
      <c r="H11" s="493">
        <v>12</v>
      </c>
      <c r="I11" s="381">
        <v>365</v>
      </c>
      <c r="J11" s="494" t="s">
        <v>601</v>
      </c>
      <c r="K11" s="489" t="s">
        <v>94</v>
      </c>
      <c r="L11" s="341">
        <v>1</v>
      </c>
      <c r="M11" s="364" t="s">
        <v>441</v>
      </c>
      <c r="N11" s="364">
        <v>0</v>
      </c>
      <c r="O11" s="364" t="s">
        <v>602</v>
      </c>
      <c r="P11" s="364" t="s">
        <v>95</v>
      </c>
      <c r="Q11" s="364" t="s">
        <v>603</v>
      </c>
      <c r="R11" s="364">
        <v>0</v>
      </c>
      <c r="S11" s="364">
        <v>0</v>
      </c>
      <c r="T11" s="365">
        <v>13</v>
      </c>
      <c r="U11" s="365">
        <v>1</v>
      </c>
      <c r="V11" s="366">
        <v>1</v>
      </c>
      <c r="W11" s="367"/>
      <c r="X11" s="367"/>
      <c r="Y11" s="368">
        <v>1</v>
      </c>
      <c r="Z11" s="369">
        <v>1</v>
      </c>
      <c r="AA11" s="366" t="s">
        <v>583</v>
      </c>
      <c r="AB11" s="365">
        <v>56.94</v>
      </c>
      <c r="AC11" s="372">
        <v>17954.400000000001</v>
      </c>
      <c r="AD11" s="373" t="s">
        <v>93</v>
      </c>
      <c r="AE11" s="374"/>
      <c r="AF11" s="375"/>
      <c r="AG11" s="364"/>
      <c r="AH11" s="135"/>
      <c r="AI11" s="376"/>
      <c r="AJ11" s="377"/>
      <c r="AK11" s="377">
        <f t="shared" si="0"/>
        <v>0</v>
      </c>
      <c r="AL11" s="380">
        <f t="shared" ref="AL11:AL12" si="4">IF(AI11&lt;=10,AJ11*99.56*12*$D$4,IF(AI11&lt;=20,AJ11*149.62*12*$D$4,IF(AI11&lt;=40,AJ11*249.74*12*$D$4,IF(AI11&lt;=60,AJ11*349.87*12*$D$4,IF(AI11&lt;=100,AJ11*550.12*12*$D$4,"")))))</f>
        <v>0</v>
      </c>
      <c r="AM11" s="359"/>
      <c r="AN11" s="381">
        <f t="shared" si="1"/>
        <v>0</v>
      </c>
      <c r="AO11" s="365"/>
      <c r="AP11" s="372">
        <f t="shared" si="2"/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si="3"/>
        <v>0</v>
      </c>
    </row>
    <row r="12" spans="2:51" ht="22.5" customHeight="1">
      <c r="B12" s="490" t="s">
        <v>51</v>
      </c>
      <c r="C12" s="360" t="s">
        <v>537</v>
      </c>
      <c r="D12" s="361"/>
      <c r="E12" s="491">
        <v>0</v>
      </c>
      <c r="F12" s="362"/>
      <c r="G12" s="492"/>
      <c r="H12" s="493">
        <v>12</v>
      </c>
      <c r="I12" s="381">
        <v>365</v>
      </c>
      <c r="J12" s="494" t="s">
        <v>604</v>
      </c>
      <c r="K12" s="489" t="s">
        <v>454</v>
      </c>
      <c r="L12" s="341">
        <v>1</v>
      </c>
      <c r="M12" s="364" t="s">
        <v>605</v>
      </c>
      <c r="N12" s="364">
        <v>0</v>
      </c>
      <c r="O12" s="364" t="s">
        <v>606</v>
      </c>
      <c r="P12" s="364" t="s">
        <v>607</v>
      </c>
      <c r="Q12" s="364" t="s">
        <v>603</v>
      </c>
      <c r="R12" s="364" t="s">
        <v>608</v>
      </c>
      <c r="S12" s="364">
        <v>0</v>
      </c>
      <c r="T12" s="365">
        <v>18</v>
      </c>
      <c r="U12" s="365">
        <v>1</v>
      </c>
      <c r="V12" s="366">
        <v>1</v>
      </c>
      <c r="W12" s="367"/>
      <c r="X12" s="367"/>
      <c r="Y12" s="368">
        <v>1</v>
      </c>
      <c r="Z12" s="369">
        <v>1</v>
      </c>
      <c r="AA12" s="366">
        <v>0</v>
      </c>
      <c r="AB12" s="365">
        <v>78.839999999999989</v>
      </c>
      <c r="AC12" s="372">
        <v>17954.400000000001</v>
      </c>
      <c r="AD12" s="373" t="s">
        <v>122</v>
      </c>
      <c r="AE12" s="374"/>
      <c r="AF12" s="375"/>
      <c r="AG12" s="364"/>
      <c r="AH12" s="135"/>
      <c r="AI12" s="376"/>
      <c r="AJ12" s="377"/>
      <c r="AK12" s="377">
        <f t="shared" si="0"/>
        <v>0</v>
      </c>
      <c r="AL12" s="380">
        <f t="shared" si="4"/>
        <v>0</v>
      </c>
      <c r="AM12" s="359"/>
      <c r="AN12" s="381">
        <f t="shared" si="1"/>
        <v>0</v>
      </c>
      <c r="AO12" s="365"/>
      <c r="AP12" s="372">
        <f t="shared" si="2"/>
        <v>0</v>
      </c>
      <c r="AQ12" s="382"/>
      <c r="AR12" s="383"/>
      <c r="AS12" s="382"/>
      <c r="AT12" s="383"/>
      <c r="AU12" s="382"/>
      <c r="AV12" s="383"/>
      <c r="AW12" s="382"/>
      <c r="AX12" s="384"/>
      <c r="AY12" s="385">
        <f t="shared" si="3"/>
        <v>0</v>
      </c>
    </row>
    <row r="13" spans="2:51" ht="22.5" customHeight="1">
      <c r="B13" s="490"/>
      <c r="C13" s="360"/>
      <c r="D13" s="361"/>
      <c r="E13" s="491">
        <v>0</v>
      </c>
      <c r="F13" s="362"/>
      <c r="G13" s="492"/>
      <c r="H13" s="493"/>
      <c r="I13" s="381"/>
      <c r="J13" s="494" t="s">
        <v>597</v>
      </c>
      <c r="K13" s="489" t="s">
        <v>99</v>
      </c>
      <c r="L13" s="341" t="s">
        <v>98</v>
      </c>
      <c r="M13" s="364">
        <v>0</v>
      </c>
      <c r="N13" s="364">
        <v>0</v>
      </c>
      <c r="O13" s="364">
        <v>0</v>
      </c>
      <c r="P13" s="364">
        <v>0</v>
      </c>
      <c r="Q13" s="364">
        <v>0</v>
      </c>
      <c r="R13" s="364">
        <v>0</v>
      </c>
      <c r="S13" s="364">
        <v>0</v>
      </c>
      <c r="T13" s="365" t="s">
        <v>99</v>
      </c>
      <c r="U13" s="365"/>
      <c r="V13" s="366">
        <v>0</v>
      </c>
      <c r="W13" s="367"/>
      <c r="X13" s="367"/>
      <c r="Y13" s="368" t="s">
        <v>98</v>
      </c>
      <c r="Z13" s="369" t="s">
        <v>98</v>
      </c>
      <c r="AA13" s="366">
        <v>0</v>
      </c>
      <c r="AB13" s="365" t="s">
        <v>98</v>
      </c>
      <c r="AC13" s="372" t="s">
        <v>98</v>
      </c>
      <c r="AD13" s="373">
        <v>0</v>
      </c>
      <c r="AE13" s="374"/>
      <c r="AF13" s="375"/>
      <c r="AG13" s="364"/>
      <c r="AH13" s="135"/>
      <c r="AI13" s="376"/>
      <c r="AJ13" s="377"/>
      <c r="AK13" s="377"/>
      <c r="AL13" s="380"/>
      <c r="AM13" s="359"/>
      <c r="AN13" s="381"/>
      <c r="AO13" s="365"/>
      <c r="AP13" s="372"/>
      <c r="AQ13" s="382"/>
      <c r="AR13" s="383"/>
      <c r="AS13" s="382"/>
      <c r="AT13" s="383"/>
      <c r="AU13" s="382"/>
      <c r="AV13" s="383"/>
      <c r="AW13" s="382"/>
      <c r="AX13" s="384"/>
      <c r="AY13" s="385"/>
    </row>
    <row r="14" spans="2:51" ht="22.5" customHeight="1">
      <c r="B14" s="490"/>
      <c r="C14" s="360"/>
      <c r="D14" s="361"/>
      <c r="E14" s="491">
        <v>0</v>
      </c>
      <c r="F14" s="362"/>
      <c r="G14" s="492"/>
      <c r="H14" s="493"/>
      <c r="I14" s="381"/>
      <c r="J14" s="494" t="s">
        <v>597</v>
      </c>
      <c r="K14" s="495" t="s">
        <v>99</v>
      </c>
      <c r="L14" s="393" t="s">
        <v>98</v>
      </c>
      <c r="M14" s="394">
        <v>0</v>
      </c>
      <c r="N14" s="394">
        <v>0</v>
      </c>
      <c r="O14" s="394">
        <v>0</v>
      </c>
      <c r="P14" s="394">
        <v>0</v>
      </c>
      <c r="Q14" s="394">
        <v>0</v>
      </c>
      <c r="R14" s="394">
        <v>0</v>
      </c>
      <c r="S14" s="394">
        <v>0</v>
      </c>
      <c r="T14" s="367" t="s">
        <v>99</v>
      </c>
      <c r="U14" s="367"/>
      <c r="V14" s="366">
        <v>0</v>
      </c>
      <c r="W14" s="367"/>
      <c r="X14" s="367"/>
      <c r="Y14" s="368" t="s">
        <v>98</v>
      </c>
      <c r="Z14" s="369" t="s">
        <v>98</v>
      </c>
      <c r="AA14" s="366">
        <v>0</v>
      </c>
      <c r="AB14" s="367" t="s">
        <v>98</v>
      </c>
      <c r="AC14" s="386" t="s">
        <v>98</v>
      </c>
      <c r="AD14" s="397">
        <v>0</v>
      </c>
      <c r="AE14" s="398"/>
      <c r="AF14" s="399"/>
      <c r="AG14" s="394"/>
      <c r="AH14" s="136"/>
      <c r="AI14" s="400"/>
      <c r="AJ14" s="368"/>
      <c r="AK14" s="368"/>
      <c r="AL14" s="402"/>
      <c r="AM14" s="403"/>
      <c r="AN14" s="404"/>
      <c r="AO14" s="367"/>
      <c r="AP14" s="386"/>
      <c r="AQ14" s="382"/>
      <c r="AR14" s="383"/>
      <c r="AS14" s="382"/>
      <c r="AT14" s="383"/>
      <c r="AU14" s="382"/>
      <c r="AV14" s="383"/>
      <c r="AW14" s="382"/>
      <c r="AX14" s="384"/>
      <c r="AY14" s="405"/>
    </row>
    <row r="15" spans="2:51" ht="22.5" customHeight="1" thickBot="1">
      <c r="B15" s="496"/>
      <c r="C15" s="407"/>
      <c r="D15" s="408"/>
      <c r="E15" s="497">
        <v>0</v>
      </c>
      <c r="F15" s="409"/>
      <c r="G15" s="498"/>
      <c r="H15" s="499"/>
      <c r="I15" s="429"/>
      <c r="J15" s="500" t="s">
        <v>438</v>
      </c>
      <c r="K15" s="501" t="s">
        <v>99</v>
      </c>
      <c r="L15" s="412" t="s">
        <v>98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 t="s">
        <v>99</v>
      </c>
      <c r="U15" s="414"/>
      <c r="V15" s="366">
        <v>0</v>
      </c>
      <c r="W15" s="415"/>
      <c r="X15" s="415"/>
      <c r="Y15" s="416" t="s">
        <v>98</v>
      </c>
      <c r="Z15" s="417" t="s">
        <v>98</v>
      </c>
      <c r="AA15" s="502">
        <v>0</v>
      </c>
      <c r="AB15" s="414" t="s">
        <v>98</v>
      </c>
      <c r="AC15" s="420" t="s">
        <v>98</v>
      </c>
      <c r="AD15" s="421">
        <v>0</v>
      </c>
      <c r="AE15" s="422"/>
      <c r="AF15" s="423"/>
      <c r="AG15" s="413"/>
      <c r="AH15" s="137"/>
      <c r="AI15" s="424"/>
      <c r="AJ15" s="425"/>
      <c r="AK15" s="425"/>
      <c r="AL15" s="428"/>
      <c r="AM15" s="406"/>
      <c r="AN15" s="429"/>
      <c r="AO15" s="414"/>
      <c r="AP15" s="420"/>
      <c r="AQ15" s="430"/>
      <c r="AR15" s="431"/>
      <c r="AS15" s="430"/>
      <c r="AT15" s="431"/>
      <c r="AU15" s="430"/>
      <c r="AV15" s="431"/>
      <c r="AW15" s="430"/>
      <c r="AX15" s="432"/>
      <c r="AY15" s="433"/>
    </row>
    <row r="16" spans="2:51" ht="30" customHeight="1" thickTop="1"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503" t="s">
        <v>34</v>
      </c>
      <c r="AC16" s="503" t="s">
        <v>103</v>
      </c>
      <c r="AE16" s="434"/>
      <c r="AF16" s="434"/>
      <c r="AG16" s="434"/>
      <c r="AH16" s="434"/>
      <c r="AI16" s="434"/>
      <c r="AJ16" s="438"/>
      <c r="AK16" s="504" t="s">
        <v>82</v>
      </c>
      <c r="AL16" s="504" t="s">
        <v>104</v>
      </c>
      <c r="AM16" s="505" t="s">
        <v>27</v>
      </c>
      <c r="AN16" s="31">
        <f>SUM(AN10:AN15)</f>
        <v>0</v>
      </c>
      <c r="AO16" s="441" t="s">
        <v>28</v>
      </c>
      <c r="AP16" s="31">
        <f>SUM(AP10:AP15)</f>
        <v>0</v>
      </c>
      <c r="AQ16" s="441" t="s">
        <v>56</v>
      </c>
      <c r="AR16" s="31">
        <f>SUM(AQ10:AQ15)</f>
        <v>0</v>
      </c>
      <c r="AS16" s="442" t="s">
        <v>64</v>
      </c>
      <c r="AT16" s="31">
        <f>SUM(AS10:AS15)</f>
        <v>0</v>
      </c>
      <c r="AU16" s="442" t="s">
        <v>65</v>
      </c>
      <c r="AV16" s="31">
        <f>SUM(AU10:AU15)</f>
        <v>0</v>
      </c>
      <c r="AW16" s="442" t="s">
        <v>66</v>
      </c>
      <c r="AX16" s="31">
        <f>SUM(AW10:AW15)</f>
        <v>0</v>
      </c>
      <c r="AY16" s="443" t="s">
        <v>609</v>
      </c>
    </row>
    <row r="17" spans="2:51" ht="15" customHeight="1" thickBot="1">
      <c r="AB17" s="506" t="s">
        <v>610</v>
      </c>
      <c r="AC17" s="507">
        <v>10</v>
      </c>
      <c r="AK17" s="448" t="s">
        <v>611</v>
      </c>
      <c r="AL17" s="448">
        <f>$D$4</f>
        <v>10</v>
      </c>
      <c r="AM17" s="508"/>
      <c r="AN17" s="441"/>
      <c r="AO17" s="441"/>
      <c r="AP17" s="31"/>
      <c r="AY17" s="450"/>
    </row>
    <row r="18" spans="2:51" s="453" customFormat="1" ht="33" customHeight="1" thickTop="1" thickBot="1">
      <c r="B18" s="451"/>
      <c r="C18" s="451"/>
      <c r="D18" s="452"/>
      <c r="E18" s="452"/>
      <c r="F18" s="452"/>
      <c r="G18" s="452"/>
      <c r="AB18" s="96">
        <v>258.41999999999996</v>
      </c>
      <c r="AC18" s="85">
        <v>65877.600000000006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5"/>
      <c r="AN18" s="46"/>
      <c r="AO18" s="441"/>
      <c r="AP18" s="31"/>
      <c r="AQ18" s="458"/>
      <c r="AR18" s="458"/>
      <c r="AS18" s="458"/>
      <c r="AT18" s="458"/>
      <c r="AU18" s="458"/>
      <c r="AV18" s="458"/>
      <c r="AW18" s="458"/>
      <c r="AX18" s="458"/>
      <c r="AY18" s="42">
        <f t="array" ref="AY18">SUM(IF(ISERROR(AY10:AY15),0,(AY10:AY15)))</f>
        <v>0</v>
      </c>
    </row>
    <row r="19" spans="2:51" s="453" customFormat="1" ht="39.950000000000003" customHeight="1" thickTop="1" thickBot="1">
      <c r="B19" s="451"/>
      <c r="C19" s="451"/>
      <c r="D19" s="452"/>
      <c r="E19" s="452"/>
      <c r="F19" s="452"/>
      <c r="G19" s="452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441"/>
      <c r="AP19" s="31"/>
      <c r="AQ19" s="458"/>
      <c r="AR19" s="458"/>
      <c r="AS19" s="458"/>
      <c r="AT19" s="458"/>
      <c r="AU19" s="458"/>
      <c r="AV19" s="458"/>
      <c r="AW19" s="458"/>
      <c r="AX19" s="458"/>
      <c r="AY19" s="460" t="s">
        <v>612</v>
      </c>
    </row>
    <row r="20" spans="2:51" s="453" customFormat="1" ht="33" customHeight="1" thickTop="1" thickBot="1">
      <c r="B20" s="451"/>
      <c r="C20" s="451"/>
      <c r="D20" s="452"/>
      <c r="E20" s="452"/>
      <c r="F20" s="452"/>
      <c r="G20" s="452"/>
      <c r="AB20" s="86"/>
      <c r="AC20" s="87"/>
      <c r="AD20" s="43"/>
      <c r="AE20" s="43"/>
      <c r="AF20" s="43"/>
      <c r="AG20" s="43"/>
      <c r="AH20" s="43"/>
      <c r="AI20" s="43"/>
      <c r="AJ20" s="43"/>
      <c r="AK20" s="509" t="s">
        <v>84</v>
      </c>
      <c r="AL20" s="509" t="s">
        <v>85</v>
      </c>
      <c r="AM20" s="49"/>
      <c r="AN20" s="46"/>
      <c r="AO20" s="441"/>
      <c r="AP20" s="31"/>
      <c r="AQ20" s="458"/>
      <c r="AR20" s="458"/>
      <c r="AS20" s="458"/>
      <c r="AT20" s="458"/>
      <c r="AU20" s="458"/>
      <c r="AV20" s="458"/>
      <c r="AW20" s="458"/>
      <c r="AX20" s="458"/>
      <c r="AY20" s="42">
        <f>AY18*1.1</f>
        <v>0</v>
      </c>
    </row>
    <row r="21" spans="2:51" s="453" customFormat="1" ht="22.5" customHeight="1" thickTop="1" thickBot="1">
      <c r="B21" s="451"/>
      <c r="C21" s="451"/>
      <c r="D21" s="452"/>
      <c r="E21" s="452"/>
      <c r="F21" s="452"/>
      <c r="G21" s="452"/>
      <c r="AB21" s="40"/>
      <c r="AC21" s="43"/>
      <c r="AD21" s="43"/>
      <c r="AE21" s="43"/>
      <c r="AF21" s="43"/>
      <c r="AG21" s="43"/>
      <c r="AH21" s="43"/>
      <c r="AI21" s="43"/>
      <c r="AJ21" s="43"/>
      <c r="AK21" s="510">
        <f>$D$4</f>
        <v>10</v>
      </c>
      <c r="AL21" s="510">
        <f>$D$4</f>
        <v>10</v>
      </c>
      <c r="AM21" s="45"/>
      <c r="AN21" s="43"/>
      <c r="AO21" s="47"/>
      <c r="AP21" s="43"/>
      <c r="AQ21" s="458"/>
      <c r="AR21" s="458"/>
      <c r="AS21" s="458"/>
      <c r="AT21" s="458"/>
      <c r="AU21" s="458"/>
      <c r="AV21" s="458"/>
      <c r="AW21" s="458"/>
      <c r="AX21" s="458"/>
    </row>
    <row r="22" spans="2:51" ht="39.950000000000003" customHeight="1" thickTop="1" thickBot="1">
      <c r="AB22" s="465"/>
      <c r="AC22" s="44"/>
      <c r="AD22" s="465"/>
      <c r="AE22" s="465"/>
      <c r="AF22" s="465"/>
      <c r="AG22" s="465"/>
      <c r="AH22" s="465"/>
      <c r="AI22" s="465"/>
      <c r="AJ22" s="465"/>
      <c r="AK22" s="85">
        <f>AC18-AL18</f>
        <v>65877.600000000006</v>
      </c>
      <c r="AL22" s="85">
        <v>9318.2352941176468</v>
      </c>
      <c r="AM22" s="466"/>
      <c r="AN22" s="467"/>
      <c r="AO22" s="511"/>
      <c r="AP22" s="511"/>
      <c r="AV22" s="468"/>
      <c r="AW22" s="468"/>
      <c r="AX22" s="468"/>
    </row>
    <row r="23" spans="2:51" ht="37.5" customHeight="1" thickTop="1">
      <c r="AM23" s="469"/>
      <c r="AV23" s="468"/>
      <c r="AW23" s="212"/>
      <c r="AX23" s="212"/>
    </row>
    <row r="24" spans="2:51" ht="39.950000000000003" customHeight="1">
      <c r="AV24" s="468"/>
      <c r="AW24" s="212"/>
      <c r="AX24" s="212"/>
    </row>
  </sheetData>
  <autoFilter ref="B8:AL22"/>
  <mergeCells count="27">
    <mergeCell ref="AG8:AG9"/>
    <mergeCell ref="AY16:AY17"/>
    <mergeCell ref="AO22:AP22"/>
    <mergeCell ref="AW23:AX23"/>
    <mergeCell ref="AW24:AX24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1 Y13:Y15 AJ13:AJ15">
    <cfRule type="expression" dxfId="8" priority="4">
      <formula>Y10="手入力"</formula>
    </cfRule>
  </conditionalFormatting>
  <conditionalFormatting sqref="AJ10:AJ11">
    <cfRule type="expression" dxfId="7" priority="3">
      <formula>AJ10="手入力"</formula>
    </cfRule>
  </conditionalFormatting>
  <conditionalFormatting sqref="Y12">
    <cfRule type="expression" dxfId="6" priority="2">
      <formula>Y12="手入力"</formula>
    </cfRule>
  </conditionalFormatting>
  <conditionalFormatting sqref="AJ12">
    <cfRule type="expression" dxfId="5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6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F16" sqref="F16"/>
    </sheetView>
  </sheetViews>
  <sheetFormatPr defaultColWidth="9" defaultRowHeight="11.25"/>
  <cols>
    <col min="1" max="1" width="2" style="246" customWidth="1"/>
    <col min="2" max="2" width="7" style="262" customWidth="1"/>
    <col min="3" max="3" width="20.625" style="262" customWidth="1"/>
    <col min="4" max="5" width="20.625" style="266" customWidth="1"/>
    <col min="6" max="7" width="15.625" style="266" customWidth="1"/>
    <col min="8" max="9" width="7.625" style="246" customWidth="1"/>
    <col min="10" max="10" width="10.625" style="246" customWidth="1"/>
    <col min="11" max="11" width="25.625" style="246" customWidth="1"/>
    <col min="12" max="12" width="8.625" style="246" customWidth="1"/>
    <col min="13" max="13" width="10.625" style="246" customWidth="1"/>
    <col min="14" max="14" width="5.625" style="246" customWidth="1"/>
    <col min="15" max="15" width="13.25" style="246" customWidth="1"/>
    <col min="16" max="19" width="15.625" style="246" customWidth="1"/>
    <col min="20" max="27" width="10.625" style="246" customWidth="1"/>
    <col min="28" max="28" width="17.625" style="246" customWidth="1"/>
    <col min="29" max="29" width="18.75" style="246" customWidth="1"/>
    <col min="30" max="30" width="10.375" style="246" customWidth="1"/>
    <col min="31" max="31" width="35.25" style="246" customWidth="1"/>
    <col min="32" max="32" width="25.25" style="246" customWidth="1"/>
    <col min="33" max="33" width="21.5" style="246" customWidth="1"/>
    <col min="34" max="35" width="12.625" style="246" customWidth="1"/>
    <col min="36" max="36" width="9.375" style="246" customWidth="1"/>
    <col min="37" max="37" width="17.625" style="246" customWidth="1"/>
    <col min="38" max="38" width="18.75" style="246" customWidth="1"/>
    <col min="39" max="39" width="12.375" style="246" customWidth="1"/>
    <col min="40" max="40" width="16.75" style="246" customWidth="1"/>
    <col min="41" max="41" width="10.625" style="246" customWidth="1"/>
    <col min="42" max="42" width="15.75" style="246" customWidth="1"/>
    <col min="43" max="50" width="9" style="249" customWidth="1"/>
    <col min="51" max="51" width="25.5" style="246" customWidth="1"/>
    <col min="52" max="16384" width="9" style="246"/>
  </cols>
  <sheetData>
    <row r="1" spans="2:51" ht="33.6" customHeight="1">
      <c r="B1" s="242" t="s">
        <v>613</v>
      </c>
      <c r="C1" s="243"/>
      <c r="D1" s="243"/>
      <c r="E1" s="470"/>
      <c r="F1" s="244"/>
      <c r="G1" s="244"/>
      <c r="H1" s="243"/>
      <c r="I1" s="243"/>
      <c r="J1" s="243"/>
      <c r="K1" s="245"/>
      <c r="W1" s="247"/>
      <c r="X1" s="247"/>
      <c r="Y1" s="247"/>
      <c r="Z1" s="247"/>
      <c r="AA1" s="247"/>
      <c r="AD1" s="247"/>
    </row>
    <row r="2" spans="2:51" ht="33.6" customHeight="1">
      <c r="B2" s="243" t="s">
        <v>467</v>
      </c>
      <c r="C2" s="243"/>
      <c r="D2" s="243"/>
      <c r="E2" s="470"/>
      <c r="F2" s="244"/>
      <c r="G2" s="244"/>
      <c r="H2" s="243"/>
      <c r="I2" s="243"/>
      <c r="J2" s="243"/>
      <c r="K2" s="245"/>
      <c r="W2" s="247"/>
      <c r="X2" s="247"/>
      <c r="Y2" s="247"/>
      <c r="Z2" s="247"/>
      <c r="AA2" s="247"/>
      <c r="AD2" s="247"/>
      <c r="AE2" s="251"/>
      <c r="AK2" s="251"/>
    </row>
    <row r="3" spans="2:51" ht="20.100000000000001" customHeight="1">
      <c r="B3" s="253"/>
      <c r="C3" s="253"/>
      <c r="D3" s="254"/>
      <c r="E3" s="254"/>
      <c r="F3" s="255"/>
      <c r="G3" s="255"/>
      <c r="H3" s="471"/>
      <c r="I3" s="472"/>
      <c r="J3" s="472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47"/>
      <c r="X3" s="247"/>
      <c r="Y3" s="247"/>
      <c r="Z3" s="247"/>
      <c r="AA3" s="247"/>
      <c r="AB3" s="257"/>
      <c r="AC3" s="257"/>
      <c r="AD3" s="247"/>
      <c r="AE3" s="251"/>
    </row>
    <row r="4" spans="2:51" ht="20.100000000000001" customHeight="1">
      <c r="B4" s="258" t="s">
        <v>36</v>
      </c>
      <c r="C4" s="258"/>
      <c r="D4" s="259">
        <v>10</v>
      </c>
      <c r="E4" s="254"/>
      <c r="F4" s="255"/>
      <c r="G4" s="255"/>
      <c r="H4" s="471"/>
      <c r="I4" s="472"/>
      <c r="J4" s="47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57"/>
      <c r="AC4" s="257"/>
      <c r="AD4" s="247"/>
      <c r="AE4" s="251"/>
    </row>
    <row r="5" spans="2:51" ht="20.100000000000001" customHeight="1">
      <c r="B5" s="260" t="s">
        <v>107</v>
      </c>
      <c r="C5" s="260"/>
      <c r="D5" s="200" t="s">
        <v>51</v>
      </c>
      <c r="E5" s="89"/>
      <c r="F5" s="89"/>
      <c r="G5" s="89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61"/>
      <c r="X5" s="261"/>
      <c r="Y5" s="261"/>
      <c r="Z5" s="261"/>
      <c r="AA5" s="261"/>
      <c r="AB5" s="257"/>
      <c r="AC5" s="257"/>
      <c r="AD5" s="247"/>
      <c r="AO5" s="262"/>
    </row>
    <row r="6" spans="2:51" ht="20.100000000000001" customHeight="1" thickBot="1">
      <c r="B6" s="253"/>
      <c r="C6" s="253"/>
      <c r="D6" s="90"/>
      <c r="E6" s="90"/>
      <c r="F6" s="162"/>
      <c r="G6" s="162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63"/>
      <c r="X6" s="263"/>
      <c r="Y6" s="263"/>
      <c r="Z6" s="263"/>
      <c r="AA6" s="263"/>
      <c r="AB6" s="257"/>
      <c r="AC6" s="257"/>
      <c r="AD6" s="247"/>
      <c r="AO6" s="262" t="s">
        <v>46</v>
      </c>
    </row>
    <row r="7" spans="2:51" ht="28.5" customHeight="1" thickTop="1" thickBot="1">
      <c r="E7" s="473"/>
      <c r="J7" s="267" t="s">
        <v>31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416</v>
      </c>
      <c r="AE7" s="270"/>
      <c r="AF7" s="270"/>
      <c r="AG7" s="270"/>
      <c r="AH7" s="270"/>
      <c r="AI7" s="270"/>
      <c r="AJ7" s="270"/>
      <c r="AK7" s="270"/>
      <c r="AL7" s="272"/>
      <c r="AM7" s="273" t="s">
        <v>0</v>
      </c>
      <c r="AN7" s="274"/>
      <c r="AO7" s="275" t="s">
        <v>1</v>
      </c>
      <c r="AP7" s="276"/>
      <c r="AQ7" s="277" t="s">
        <v>54</v>
      </c>
      <c r="AR7" s="278"/>
      <c r="AS7" s="277" t="s">
        <v>55</v>
      </c>
      <c r="AT7" s="278"/>
      <c r="AU7" s="278"/>
      <c r="AV7" s="278"/>
      <c r="AW7" s="278"/>
      <c r="AX7" s="278"/>
      <c r="AY7" s="279" t="s">
        <v>594</v>
      </c>
    </row>
    <row r="8" spans="2:51" ht="22.5" customHeight="1" thickBot="1">
      <c r="B8" s="280" t="s">
        <v>3</v>
      </c>
      <c r="C8" s="281" t="s">
        <v>4</v>
      </c>
      <c r="D8" s="282" t="s">
        <v>595</v>
      </c>
      <c r="E8" s="475" t="s">
        <v>67</v>
      </c>
      <c r="F8" s="283" t="s">
        <v>77</v>
      </c>
      <c r="G8" s="283" t="s">
        <v>596</v>
      </c>
      <c r="H8" s="476" t="s">
        <v>5</v>
      </c>
      <c r="I8" s="477" t="s">
        <v>37</v>
      </c>
      <c r="J8" s="285" t="s">
        <v>6</v>
      </c>
      <c r="K8" s="286" t="s">
        <v>542</v>
      </c>
      <c r="L8" s="286" t="s">
        <v>33</v>
      </c>
      <c r="M8" s="286" t="s">
        <v>8</v>
      </c>
      <c r="N8" s="287" t="s">
        <v>52</v>
      </c>
      <c r="O8" s="286" t="s">
        <v>32</v>
      </c>
      <c r="P8" s="286" t="s">
        <v>60</v>
      </c>
      <c r="Q8" s="286" t="s">
        <v>61</v>
      </c>
      <c r="R8" s="286" t="s">
        <v>62</v>
      </c>
      <c r="S8" s="287" t="s">
        <v>63</v>
      </c>
      <c r="T8" s="288" t="s">
        <v>9</v>
      </c>
      <c r="U8" s="288" t="s">
        <v>10</v>
      </c>
      <c r="V8" s="288" t="s">
        <v>11</v>
      </c>
      <c r="W8" s="289" t="s">
        <v>68</v>
      </c>
      <c r="X8" s="289"/>
      <c r="Y8" s="290" t="s">
        <v>59</v>
      </c>
      <c r="Z8" s="290"/>
      <c r="AA8" s="478" t="s">
        <v>50</v>
      </c>
      <c r="AB8" s="291" t="s">
        <v>12</v>
      </c>
      <c r="AC8" s="293" t="s">
        <v>102</v>
      </c>
      <c r="AD8" s="294" t="s">
        <v>83</v>
      </c>
      <c r="AE8" s="295" t="s">
        <v>7</v>
      </c>
      <c r="AF8" s="296" t="s">
        <v>13</v>
      </c>
      <c r="AG8" s="296" t="s">
        <v>14</v>
      </c>
      <c r="AH8" s="297" t="s">
        <v>57</v>
      </c>
      <c r="AI8" s="298" t="s">
        <v>9</v>
      </c>
      <c r="AJ8" s="298" t="s">
        <v>15</v>
      </c>
      <c r="AK8" s="298" t="s">
        <v>12</v>
      </c>
      <c r="AL8" s="301" t="s">
        <v>102</v>
      </c>
      <c r="AM8" s="302" t="s">
        <v>86</v>
      </c>
      <c r="AN8" s="303" t="s">
        <v>16</v>
      </c>
      <c r="AO8" s="304" t="s">
        <v>17</v>
      </c>
      <c r="AP8" s="305" t="s">
        <v>16</v>
      </c>
      <c r="AQ8" s="306"/>
      <c r="AR8" s="307"/>
      <c r="AS8" s="308" t="s">
        <v>38</v>
      </c>
      <c r="AT8" s="308"/>
      <c r="AU8" s="308" t="s">
        <v>39</v>
      </c>
      <c r="AV8" s="308"/>
      <c r="AW8" s="308" t="s">
        <v>40</v>
      </c>
      <c r="AX8" s="309"/>
      <c r="AY8" s="310" t="s">
        <v>2</v>
      </c>
    </row>
    <row r="9" spans="2:51" ht="22.5" customHeight="1" thickBot="1">
      <c r="B9" s="311"/>
      <c r="C9" s="312"/>
      <c r="D9" s="313"/>
      <c r="E9" s="313"/>
      <c r="F9" s="314" t="s">
        <v>79</v>
      </c>
      <c r="G9" s="314" t="s">
        <v>53</v>
      </c>
      <c r="H9" s="479" t="s">
        <v>18</v>
      </c>
      <c r="I9" s="480" t="s">
        <v>19</v>
      </c>
      <c r="J9" s="316"/>
      <c r="K9" s="317"/>
      <c r="L9" s="317"/>
      <c r="M9" s="317"/>
      <c r="N9" s="318"/>
      <c r="O9" s="317"/>
      <c r="P9" s="317"/>
      <c r="Q9" s="317"/>
      <c r="R9" s="317"/>
      <c r="S9" s="318"/>
      <c r="T9" s="319" t="s">
        <v>20</v>
      </c>
      <c r="U9" s="319" t="s">
        <v>21</v>
      </c>
      <c r="V9" s="319" t="s">
        <v>22</v>
      </c>
      <c r="W9" s="320" t="s">
        <v>43</v>
      </c>
      <c r="X9" s="320" t="s">
        <v>44</v>
      </c>
      <c r="Y9" s="320" t="s">
        <v>43</v>
      </c>
      <c r="Z9" s="320" t="s">
        <v>44</v>
      </c>
      <c r="AA9" s="481"/>
      <c r="AB9" s="319" t="s">
        <v>24</v>
      </c>
      <c r="AC9" s="322">
        <v>10</v>
      </c>
      <c r="AD9" s="323"/>
      <c r="AE9" s="296"/>
      <c r="AF9" s="296"/>
      <c r="AG9" s="296"/>
      <c r="AH9" s="324" t="s">
        <v>58</v>
      </c>
      <c r="AI9" s="324" t="s">
        <v>25</v>
      </c>
      <c r="AJ9" s="324" t="s">
        <v>26</v>
      </c>
      <c r="AK9" s="324" t="s">
        <v>24</v>
      </c>
      <c r="AL9" s="326">
        <f>$D$4</f>
        <v>10</v>
      </c>
      <c r="AM9" s="483" t="s">
        <v>23</v>
      </c>
      <c r="AN9" s="328" t="s">
        <v>23</v>
      </c>
      <c r="AO9" s="329" t="s">
        <v>23</v>
      </c>
      <c r="AP9" s="330" t="s">
        <v>23</v>
      </c>
      <c r="AQ9" s="331" t="s">
        <v>41</v>
      </c>
      <c r="AR9" s="332" t="s">
        <v>42</v>
      </c>
      <c r="AS9" s="331" t="s">
        <v>41</v>
      </c>
      <c r="AT9" s="332" t="s">
        <v>42</v>
      </c>
      <c r="AU9" s="331" t="s">
        <v>41</v>
      </c>
      <c r="AV9" s="332" t="s">
        <v>42</v>
      </c>
      <c r="AW9" s="331" t="s">
        <v>41</v>
      </c>
      <c r="AX9" s="333" t="s">
        <v>42</v>
      </c>
      <c r="AY9" s="334" t="s">
        <v>23</v>
      </c>
    </row>
    <row r="10" spans="2:51" ht="22.5" customHeight="1">
      <c r="B10" s="512" t="s">
        <v>445</v>
      </c>
      <c r="C10" s="336" t="s">
        <v>614</v>
      </c>
      <c r="D10" s="337" t="s">
        <v>544</v>
      </c>
      <c r="E10" s="485">
        <v>0</v>
      </c>
      <c r="F10" s="338" t="s">
        <v>422</v>
      </c>
      <c r="G10" s="486"/>
      <c r="H10" s="487">
        <v>12</v>
      </c>
      <c r="I10" s="357">
        <v>365</v>
      </c>
      <c r="J10" s="488" t="s">
        <v>615</v>
      </c>
      <c r="K10" s="489" t="s">
        <v>94</v>
      </c>
      <c r="L10" s="341">
        <v>1</v>
      </c>
      <c r="M10" s="342" t="s">
        <v>29</v>
      </c>
      <c r="N10" s="342">
        <v>0</v>
      </c>
      <c r="O10" s="342" t="s">
        <v>616</v>
      </c>
      <c r="P10" s="342" t="s">
        <v>95</v>
      </c>
      <c r="Q10" s="342" t="s">
        <v>603</v>
      </c>
      <c r="R10" s="342">
        <v>0</v>
      </c>
      <c r="S10" s="342">
        <v>0</v>
      </c>
      <c r="T10" s="343">
        <v>28</v>
      </c>
      <c r="U10" s="343">
        <v>2</v>
      </c>
      <c r="V10" s="344">
        <v>2</v>
      </c>
      <c r="W10" s="343"/>
      <c r="X10" s="343"/>
      <c r="Y10" s="345">
        <v>2</v>
      </c>
      <c r="Z10" s="346">
        <v>2</v>
      </c>
      <c r="AA10" s="344">
        <v>0</v>
      </c>
      <c r="AB10" s="343">
        <v>245.28</v>
      </c>
      <c r="AC10" s="349">
        <v>59937.600000000006</v>
      </c>
      <c r="AD10" s="350" t="s">
        <v>93</v>
      </c>
      <c r="AE10" s="351"/>
      <c r="AF10" s="352"/>
      <c r="AG10" s="342"/>
      <c r="AH10" s="134"/>
      <c r="AI10" s="353"/>
      <c r="AJ10" s="345"/>
      <c r="AK10" s="345">
        <f t="shared" ref="AK10:AK12" si="0">(AI10/1000)*H10*I10*AJ10</f>
        <v>0</v>
      </c>
      <c r="AL10" s="356">
        <f>IF(AI10&lt;=10,AJ10*99.56*12*$D$4,IF(AI10&lt;=20,AJ10*149.62*12*$D$4,IF(AI10&lt;=40,AJ10*249.74*12*$D$4,IF(AI10&lt;=60,AJ10*349.87*12*$D$4,IF(AI10&lt;=100,AJ10*550.12*12*$D$4,"")))))</f>
        <v>0</v>
      </c>
      <c r="AM10" s="335"/>
      <c r="AN10" s="357">
        <f t="shared" ref="AN10:AN12" si="1">AJ10*AM10</f>
        <v>0</v>
      </c>
      <c r="AO10" s="343"/>
      <c r="AP10" s="349">
        <f t="shared" ref="AP10:AP12" si="2">AJ10*AO10</f>
        <v>0</v>
      </c>
      <c r="AQ10" s="153"/>
      <c r="AR10" s="122"/>
      <c r="AS10" s="153"/>
      <c r="AT10" s="122"/>
      <c r="AU10" s="153"/>
      <c r="AV10" s="122"/>
      <c r="AW10" s="153"/>
      <c r="AX10" s="175"/>
      <c r="AY10" s="358">
        <f t="shared" ref="AY10:AY12" si="3">AN10+AP10+AQ10+AS10+AU10+AW10</f>
        <v>0</v>
      </c>
    </row>
    <row r="11" spans="2:51" ht="22.5" customHeight="1">
      <c r="B11" s="490" t="s">
        <v>617</v>
      </c>
      <c r="C11" s="360" t="s">
        <v>618</v>
      </c>
      <c r="D11" s="361" t="s">
        <v>619</v>
      </c>
      <c r="E11" s="491">
        <v>0</v>
      </c>
      <c r="F11" s="362" t="s">
        <v>422</v>
      </c>
      <c r="G11" s="492"/>
      <c r="H11" s="493">
        <v>1</v>
      </c>
      <c r="I11" s="381">
        <v>365</v>
      </c>
      <c r="J11" s="494" t="s">
        <v>620</v>
      </c>
      <c r="K11" s="489" t="s">
        <v>94</v>
      </c>
      <c r="L11" s="341">
        <v>1</v>
      </c>
      <c r="M11" s="364" t="s">
        <v>29</v>
      </c>
      <c r="N11" s="364">
        <v>0</v>
      </c>
      <c r="O11" s="364" t="s">
        <v>616</v>
      </c>
      <c r="P11" s="364" t="s">
        <v>95</v>
      </c>
      <c r="Q11" s="364" t="s">
        <v>603</v>
      </c>
      <c r="R11" s="364">
        <v>0</v>
      </c>
      <c r="S11" s="364">
        <v>0</v>
      </c>
      <c r="T11" s="365">
        <v>28</v>
      </c>
      <c r="U11" s="365">
        <v>2</v>
      </c>
      <c r="V11" s="366">
        <v>2</v>
      </c>
      <c r="W11" s="367"/>
      <c r="X11" s="367"/>
      <c r="Y11" s="368">
        <v>2</v>
      </c>
      <c r="Z11" s="369">
        <v>2</v>
      </c>
      <c r="AA11" s="366">
        <v>0</v>
      </c>
      <c r="AB11" s="365">
        <v>20.440000000000001</v>
      </c>
      <c r="AC11" s="372">
        <v>59937.600000000006</v>
      </c>
      <c r="AD11" s="373" t="s">
        <v>93</v>
      </c>
      <c r="AE11" s="374"/>
      <c r="AF11" s="375"/>
      <c r="AG11" s="364"/>
      <c r="AH11" s="135"/>
      <c r="AI11" s="376"/>
      <c r="AJ11" s="377"/>
      <c r="AK11" s="377">
        <f t="shared" si="0"/>
        <v>0</v>
      </c>
      <c r="AL11" s="380">
        <f t="shared" ref="AL11:AL12" si="4">IF(AI11&lt;=10,AJ11*99.56*12*$D$4,IF(AI11&lt;=20,AJ11*149.62*12*$D$4,IF(AI11&lt;=40,AJ11*249.74*12*$D$4,IF(AI11&lt;=60,AJ11*349.87*12*$D$4,IF(AI11&lt;=100,AJ11*550.12*12*$D$4,"")))))</f>
        <v>0</v>
      </c>
      <c r="AM11" s="359"/>
      <c r="AN11" s="381">
        <f t="shared" si="1"/>
        <v>0</v>
      </c>
      <c r="AO11" s="365"/>
      <c r="AP11" s="372">
        <f t="shared" si="2"/>
        <v>0</v>
      </c>
      <c r="AQ11" s="382"/>
      <c r="AR11" s="383"/>
      <c r="AS11" s="382"/>
      <c r="AT11" s="383"/>
      <c r="AU11" s="382"/>
      <c r="AV11" s="383"/>
      <c r="AW11" s="382"/>
      <c r="AX11" s="384"/>
      <c r="AY11" s="385">
        <f t="shared" si="3"/>
        <v>0</v>
      </c>
    </row>
    <row r="12" spans="2:51" ht="22.5" customHeight="1">
      <c r="B12" s="490" t="s">
        <v>438</v>
      </c>
      <c r="C12" s="360" t="s">
        <v>621</v>
      </c>
      <c r="D12" s="361" t="s">
        <v>544</v>
      </c>
      <c r="E12" s="491">
        <v>0</v>
      </c>
      <c r="F12" s="362" t="s">
        <v>422</v>
      </c>
      <c r="G12" s="492"/>
      <c r="H12" s="493">
        <v>12</v>
      </c>
      <c r="I12" s="381">
        <v>365</v>
      </c>
      <c r="J12" s="494" t="s">
        <v>622</v>
      </c>
      <c r="K12" s="489" t="s">
        <v>94</v>
      </c>
      <c r="L12" s="341">
        <v>1</v>
      </c>
      <c r="M12" s="364" t="s">
        <v>29</v>
      </c>
      <c r="N12" s="364">
        <v>0</v>
      </c>
      <c r="O12" s="364" t="s">
        <v>616</v>
      </c>
      <c r="P12" s="364" t="s">
        <v>95</v>
      </c>
      <c r="Q12" s="364" t="s">
        <v>603</v>
      </c>
      <c r="R12" s="364">
        <v>0</v>
      </c>
      <c r="S12" s="364">
        <v>0</v>
      </c>
      <c r="T12" s="365">
        <v>28</v>
      </c>
      <c r="U12" s="365">
        <v>1</v>
      </c>
      <c r="V12" s="366">
        <v>1</v>
      </c>
      <c r="W12" s="367"/>
      <c r="X12" s="367"/>
      <c r="Y12" s="368">
        <v>1</v>
      </c>
      <c r="Z12" s="369">
        <v>1</v>
      </c>
      <c r="AA12" s="366">
        <v>0</v>
      </c>
      <c r="AB12" s="365">
        <v>122.64</v>
      </c>
      <c r="AC12" s="372">
        <v>29968.800000000003</v>
      </c>
      <c r="AD12" s="373" t="s">
        <v>93</v>
      </c>
      <c r="AE12" s="374"/>
      <c r="AF12" s="375"/>
      <c r="AG12" s="364"/>
      <c r="AH12" s="135"/>
      <c r="AI12" s="376"/>
      <c r="AJ12" s="377"/>
      <c r="AK12" s="377">
        <f t="shared" si="0"/>
        <v>0</v>
      </c>
      <c r="AL12" s="380">
        <f t="shared" si="4"/>
        <v>0</v>
      </c>
      <c r="AM12" s="359"/>
      <c r="AN12" s="381">
        <f t="shared" si="1"/>
        <v>0</v>
      </c>
      <c r="AO12" s="365"/>
      <c r="AP12" s="372">
        <f t="shared" si="2"/>
        <v>0</v>
      </c>
      <c r="AQ12" s="382"/>
      <c r="AR12" s="383"/>
      <c r="AS12" s="382"/>
      <c r="AT12" s="383"/>
      <c r="AU12" s="382"/>
      <c r="AV12" s="383"/>
      <c r="AW12" s="382"/>
      <c r="AX12" s="384"/>
      <c r="AY12" s="385">
        <f t="shared" si="3"/>
        <v>0</v>
      </c>
    </row>
    <row r="13" spans="2:51" ht="22.5" customHeight="1">
      <c r="B13" s="490"/>
      <c r="C13" s="360"/>
      <c r="D13" s="361"/>
      <c r="E13" s="491">
        <v>0</v>
      </c>
      <c r="F13" s="362" t="s">
        <v>422</v>
      </c>
      <c r="G13" s="492"/>
      <c r="H13" s="493"/>
      <c r="I13" s="381"/>
      <c r="J13" s="494" t="s">
        <v>623</v>
      </c>
      <c r="K13" s="489" t="s">
        <v>245</v>
      </c>
      <c r="L13" s="341" t="s">
        <v>98</v>
      </c>
      <c r="M13" s="364">
        <v>0</v>
      </c>
      <c r="N13" s="364">
        <v>0</v>
      </c>
      <c r="O13" s="364">
        <v>0</v>
      </c>
      <c r="P13" s="364" t="s">
        <v>624</v>
      </c>
      <c r="Q13" s="364" t="s">
        <v>625</v>
      </c>
      <c r="R13" s="364" t="s">
        <v>626</v>
      </c>
      <c r="S13" s="364">
        <v>0</v>
      </c>
      <c r="T13" s="365" t="s">
        <v>51</v>
      </c>
      <c r="U13" s="365">
        <v>1</v>
      </c>
      <c r="V13" s="366">
        <v>0</v>
      </c>
      <c r="W13" s="367"/>
      <c r="X13" s="367"/>
      <c r="Y13" s="368">
        <v>0</v>
      </c>
      <c r="Z13" s="369">
        <v>0</v>
      </c>
      <c r="AA13" s="366">
        <v>0</v>
      </c>
      <c r="AB13" s="365">
        <v>0</v>
      </c>
      <c r="AC13" s="372" t="s">
        <v>98</v>
      </c>
      <c r="AD13" s="373">
        <v>0</v>
      </c>
      <c r="AE13" s="374"/>
      <c r="AF13" s="375"/>
      <c r="AG13" s="364"/>
      <c r="AH13" s="135"/>
      <c r="AI13" s="376"/>
      <c r="AJ13" s="377"/>
      <c r="AK13" s="377"/>
      <c r="AL13" s="380"/>
      <c r="AM13" s="359"/>
      <c r="AN13" s="381"/>
      <c r="AO13" s="365"/>
      <c r="AP13" s="372"/>
      <c r="AQ13" s="382"/>
      <c r="AR13" s="383"/>
      <c r="AS13" s="382"/>
      <c r="AT13" s="383"/>
      <c r="AU13" s="382"/>
      <c r="AV13" s="383"/>
      <c r="AW13" s="382"/>
      <c r="AX13" s="384"/>
      <c r="AY13" s="385"/>
    </row>
    <row r="14" spans="2:51" ht="22.5" customHeight="1">
      <c r="B14" s="490"/>
      <c r="C14" s="360"/>
      <c r="D14" s="361"/>
      <c r="E14" s="491">
        <v>0</v>
      </c>
      <c r="F14" s="362"/>
      <c r="G14" s="492"/>
      <c r="H14" s="493"/>
      <c r="I14" s="381"/>
      <c r="J14" s="494" t="s">
        <v>448</v>
      </c>
      <c r="K14" s="489" t="s">
        <v>99</v>
      </c>
      <c r="L14" s="341" t="s">
        <v>98</v>
      </c>
      <c r="M14" s="364">
        <v>0</v>
      </c>
      <c r="N14" s="364">
        <v>0</v>
      </c>
      <c r="O14" s="364">
        <v>0</v>
      </c>
      <c r="P14" s="364">
        <v>0</v>
      </c>
      <c r="Q14" s="364">
        <v>0</v>
      </c>
      <c r="R14" s="364">
        <v>0</v>
      </c>
      <c r="S14" s="364">
        <v>0</v>
      </c>
      <c r="T14" s="365" t="s">
        <v>99</v>
      </c>
      <c r="U14" s="365"/>
      <c r="V14" s="366">
        <v>0</v>
      </c>
      <c r="W14" s="367"/>
      <c r="X14" s="367"/>
      <c r="Y14" s="368" t="s">
        <v>98</v>
      </c>
      <c r="Z14" s="369" t="s">
        <v>98</v>
      </c>
      <c r="AA14" s="366">
        <v>0</v>
      </c>
      <c r="AB14" s="365" t="s">
        <v>98</v>
      </c>
      <c r="AC14" s="372" t="s">
        <v>98</v>
      </c>
      <c r="AD14" s="373"/>
      <c r="AE14" s="374"/>
      <c r="AF14" s="375"/>
      <c r="AG14" s="364"/>
      <c r="AH14" s="135"/>
      <c r="AI14" s="376"/>
      <c r="AJ14" s="377"/>
      <c r="AK14" s="368"/>
      <c r="AL14" s="368"/>
      <c r="AM14" s="359"/>
      <c r="AN14" s="381"/>
      <c r="AO14" s="365"/>
      <c r="AP14" s="372"/>
      <c r="AQ14" s="382"/>
      <c r="AR14" s="383"/>
      <c r="AS14" s="382"/>
      <c r="AT14" s="383"/>
      <c r="AU14" s="382"/>
      <c r="AV14" s="383"/>
      <c r="AW14" s="382"/>
      <c r="AX14" s="384"/>
      <c r="AY14" s="385"/>
    </row>
    <row r="15" spans="2:51" ht="22.5" customHeight="1">
      <c r="B15" s="490"/>
      <c r="C15" s="360"/>
      <c r="D15" s="361"/>
      <c r="E15" s="491">
        <v>0</v>
      </c>
      <c r="F15" s="362"/>
      <c r="G15" s="492"/>
      <c r="H15" s="493"/>
      <c r="I15" s="381"/>
      <c r="J15" s="494" t="s">
        <v>438</v>
      </c>
      <c r="K15" s="489" t="s">
        <v>99</v>
      </c>
      <c r="L15" s="341" t="s">
        <v>98</v>
      </c>
      <c r="M15" s="364">
        <v>0</v>
      </c>
      <c r="N15" s="364">
        <v>0</v>
      </c>
      <c r="O15" s="364">
        <v>0</v>
      </c>
      <c r="P15" s="364">
        <v>0</v>
      </c>
      <c r="Q15" s="364">
        <v>0</v>
      </c>
      <c r="R15" s="364">
        <v>0</v>
      </c>
      <c r="S15" s="364">
        <v>0</v>
      </c>
      <c r="T15" s="365" t="s">
        <v>99</v>
      </c>
      <c r="U15" s="365"/>
      <c r="V15" s="366">
        <v>0</v>
      </c>
      <c r="W15" s="367"/>
      <c r="X15" s="367"/>
      <c r="Y15" s="368" t="s">
        <v>98</v>
      </c>
      <c r="Z15" s="369" t="s">
        <v>98</v>
      </c>
      <c r="AA15" s="366">
        <v>0</v>
      </c>
      <c r="AB15" s="365" t="s">
        <v>98</v>
      </c>
      <c r="AC15" s="372" t="s">
        <v>98</v>
      </c>
      <c r="AD15" s="373"/>
      <c r="AE15" s="374"/>
      <c r="AF15" s="375"/>
      <c r="AG15" s="364"/>
      <c r="AH15" s="135"/>
      <c r="AI15" s="376"/>
      <c r="AJ15" s="377"/>
      <c r="AK15" s="368"/>
      <c r="AL15" s="368"/>
      <c r="AM15" s="359"/>
      <c r="AN15" s="381"/>
      <c r="AO15" s="365"/>
      <c r="AP15" s="372"/>
      <c r="AQ15" s="382"/>
      <c r="AR15" s="383"/>
      <c r="AS15" s="382"/>
      <c r="AT15" s="383"/>
      <c r="AU15" s="382"/>
      <c r="AV15" s="383"/>
      <c r="AW15" s="382"/>
      <c r="AX15" s="384"/>
      <c r="AY15" s="385"/>
    </row>
    <row r="16" spans="2:51" ht="22.5" customHeight="1">
      <c r="B16" s="490"/>
      <c r="C16" s="360"/>
      <c r="D16" s="361"/>
      <c r="E16" s="491">
        <v>0</v>
      </c>
      <c r="F16" s="362"/>
      <c r="G16" s="492"/>
      <c r="H16" s="493"/>
      <c r="I16" s="381"/>
      <c r="J16" s="494" t="s">
        <v>438</v>
      </c>
      <c r="K16" s="495" t="s">
        <v>99</v>
      </c>
      <c r="L16" s="393" t="s">
        <v>98</v>
      </c>
      <c r="M16" s="394">
        <v>0</v>
      </c>
      <c r="N16" s="394">
        <v>0</v>
      </c>
      <c r="O16" s="394">
        <v>0</v>
      </c>
      <c r="P16" s="394">
        <v>0</v>
      </c>
      <c r="Q16" s="394">
        <v>0</v>
      </c>
      <c r="R16" s="394">
        <v>0</v>
      </c>
      <c r="S16" s="394">
        <v>0</v>
      </c>
      <c r="T16" s="367" t="s">
        <v>99</v>
      </c>
      <c r="U16" s="367"/>
      <c r="V16" s="366">
        <v>0</v>
      </c>
      <c r="W16" s="367"/>
      <c r="X16" s="367"/>
      <c r="Y16" s="368" t="s">
        <v>98</v>
      </c>
      <c r="Z16" s="369" t="s">
        <v>98</v>
      </c>
      <c r="AA16" s="366">
        <v>0</v>
      </c>
      <c r="AB16" s="367" t="s">
        <v>98</v>
      </c>
      <c r="AC16" s="386" t="s">
        <v>98</v>
      </c>
      <c r="AD16" s="397"/>
      <c r="AE16" s="398"/>
      <c r="AF16" s="399"/>
      <c r="AG16" s="394"/>
      <c r="AH16" s="136"/>
      <c r="AI16" s="400"/>
      <c r="AJ16" s="368"/>
      <c r="AK16" s="368"/>
      <c r="AL16" s="368"/>
      <c r="AM16" s="403"/>
      <c r="AN16" s="404"/>
      <c r="AO16" s="367"/>
      <c r="AP16" s="386"/>
      <c r="AQ16" s="382"/>
      <c r="AR16" s="383"/>
      <c r="AS16" s="382"/>
      <c r="AT16" s="383"/>
      <c r="AU16" s="382"/>
      <c r="AV16" s="383"/>
      <c r="AW16" s="382"/>
      <c r="AX16" s="384"/>
      <c r="AY16" s="405"/>
    </row>
    <row r="17" spans="2:51" ht="22.5" customHeight="1" thickBot="1">
      <c r="B17" s="496"/>
      <c r="C17" s="407"/>
      <c r="D17" s="408"/>
      <c r="E17" s="497">
        <v>0</v>
      </c>
      <c r="F17" s="409"/>
      <c r="G17" s="498"/>
      <c r="H17" s="499"/>
      <c r="I17" s="429"/>
      <c r="J17" s="500" t="s">
        <v>438</v>
      </c>
      <c r="K17" s="501" t="s">
        <v>99</v>
      </c>
      <c r="L17" s="412" t="s">
        <v>98</v>
      </c>
      <c r="M17" s="413">
        <v>0</v>
      </c>
      <c r="N17" s="413">
        <v>0</v>
      </c>
      <c r="O17" s="413">
        <v>0</v>
      </c>
      <c r="P17" s="413">
        <v>0</v>
      </c>
      <c r="Q17" s="413">
        <v>0</v>
      </c>
      <c r="R17" s="413">
        <v>0</v>
      </c>
      <c r="S17" s="413">
        <v>0</v>
      </c>
      <c r="T17" s="414" t="s">
        <v>99</v>
      </c>
      <c r="U17" s="414"/>
      <c r="V17" s="366">
        <v>0</v>
      </c>
      <c r="W17" s="415"/>
      <c r="X17" s="415"/>
      <c r="Y17" s="416" t="s">
        <v>98</v>
      </c>
      <c r="Z17" s="417" t="s">
        <v>98</v>
      </c>
      <c r="AA17" s="502">
        <v>0</v>
      </c>
      <c r="AB17" s="414" t="s">
        <v>98</v>
      </c>
      <c r="AC17" s="420" t="s">
        <v>98</v>
      </c>
      <c r="AD17" s="421">
        <v>0</v>
      </c>
      <c r="AE17" s="422"/>
      <c r="AF17" s="423"/>
      <c r="AG17" s="413"/>
      <c r="AH17" s="137"/>
      <c r="AI17" s="424"/>
      <c r="AJ17" s="425"/>
      <c r="AK17" s="425"/>
      <c r="AL17" s="428"/>
      <c r="AM17" s="406"/>
      <c r="AN17" s="429"/>
      <c r="AO17" s="414"/>
      <c r="AP17" s="420"/>
      <c r="AQ17" s="430"/>
      <c r="AR17" s="431"/>
      <c r="AS17" s="430"/>
      <c r="AT17" s="431"/>
      <c r="AU17" s="430"/>
      <c r="AV17" s="431"/>
      <c r="AW17" s="430"/>
      <c r="AX17" s="432"/>
      <c r="AY17" s="433"/>
    </row>
    <row r="18" spans="2:51" ht="30" customHeight="1" thickTop="1"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503" t="s">
        <v>34</v>
      </c>
      <c r="AC18" s="503" t="s">
        <v>103</v>
      </c>
      <c r="AE18" s="434"/>
      <c r="AF18" s="434"/>
      <c r="AG18" s="434"/>
      <c r="AH18" s="434"/>
      <c r="AI18" s="434"/>
      <c r="AJ18" s="438"/>
      <c r="AK18" s="504" t="s">
        <v>82</v>
      </c>
      <c r="AL18" s="504" t="s">
        <v>104</v>
      </c>
      <c r="AM18" s="505" t="s">
        <v>27</v>
      </c>
      <c r="AN18" s="31">
        <f>SUM(AN10:AN17)</f>
        <v>0</v>
      </c>
      <c r="AO18" s="441" t="s">
        <v>28</v>
      </c>
      <c r="AP18" s="31">
        <f>SUM(AP10:AP17)</f>
        <v>0</v>
      </c>
      <c r="AQ18" s="441" t="s">
        <v>56</v>
      </c>
      <c r="AR18" s="31">
        <f>SUM(AQ10:AQ17)</f>
        <v>0</v>
      </c>
      <c r="AS18" s="442" t="s">
        <v>64</v>
      </c>
      <c r="AT18" s="31">
        <f>SUM(AS10:AS17)</f>
        <v>0</v>
      </c>
      <c r="AU18" s="442" t="s">
        <v>65</v>
      </c>
      <c r="AV18" s="31">
        <f>SUM(AU10:AU17)</f>
        <v>0</v>
      </c>
      <c r="AW18" s="442" t="s">
        <v>66</v>
      </c>
      <c r="AX18" s="31">
        <f>SUM(AW10:AW17)</f>
        <v>0</v>
      </c>
      <c r="AY18" s="443" t="s">
        <v>507</v>
      </c>
    </row>
    <row r="19" spans="2:51" ht="15" customHeight="1" thickBot="1">
      <c r="AB19" s="506" t="s">
        <v>35</v>
      </c>
      <c r="AC19" s="507">
        <v>10</v>
      </c>
      <c r="AK19" s="448" t="s">
        <v>35</v>
      </c>
      <c r="AL19" s="448">
        <f>$D$4</f>
        <v>10</v>
      </c>
      <c r="AM19" s="508"/>
      <c r="AN19" s="441"/>
      <c r="AO19" s="441"/>
      <c r="AP19" s="31"/>
      <c r="AY19" s="450"/>
    </row>
    <row r="20" spans="2:51" s="453" customFormat="1" ht="33" customHeight="1" thickTop="1" thickBot="1">
      <c r="B20" s="451"/>
      <c r="C20" s="451"/>
      <c r="D20" s="452"/>
      <c r="E20" s="452"/>
      <c r="F20" s="452"/>
      <c r="G20" s="452"/>
      <c r="AB20" s="96">
        <v>388.36</v>
      </c>
      <c r="AC20" s="85">
        <v>149844</v>
      </c>
      <c r="AD20" s="43"/>
      <c r="AE20" s="43"/>
      <c r="AF20" s="43"/>
      <c r="AG20" s="43"/>
      <c r="AH20" s="43"/>
      <c r="AI20" s="43"/>
      <c r="AJ20" s="43"/>
      <c r="AK20" s="97">
        <f t="array" ref="AK20">SUM(IF(ISERROR(AK10:AK17),0,(AK10:AK17)))</f>
        <v>0</v>
      </c>
      <c r="AL20" s="64">
        <f t="array" ref="AL20">SUM(IF(ISERROR(AL10:AL17),0,(AL10:AL17)))</f>
        <v>0</v>
      </c>
      <c r="AM20" s="205"/>
      <c r="AN20" s="46"/>
      <c r="AO20" s="441"/>
      <c r="AP20" s="31"/>
      <c r="AQ20" s="458"/>
      <c r="AR20" s="458"/>
      <c r="AS20" s="458"/>
      <c r="AT20" s="458"/>
      <c r="AU20" s="458"/>
      <c r="AV20" s="458"/>
      <c r="AW20" s="458"/>
      <c r="AX20" s="458"/>
      <c r="AY20" s="42">
        <f t="array" ref="AY20">SUM(IF(ISERROR(AY10:AY17),0,(AY10:AY17)))</f>
        <v>0</v>
      </c>
    </row>
    <row r="21" spans="2:51" s="453" customFormat="1" ht="39.950000000000003" customHeight="1" thickTop="1" thickBot="1">
      <c r="B21" s="451"/>
      <c r="C21" s="451"/>
      <c r="D21" s="452"/>
      <c r="E21" s="452"/>
      <c r="F21" s="452"/>
      <c r="G21" s="452"/>
      <c r="AB21" s="86"/>
      <c r="AC21" s="87"/>
      <c r="AD21" s="43"/>
      <c r="AE21" s="43"/>
      <c r="AF21" s="43"/>
      <c r="AG21" s="43"/>
      <c r="AH21" s="43"/>
      <c r="AI21" s="43"/>
      <c r="AJ21" s="43"/>
      <c r="AK21" s="86"/>
      <c r="AL21" s="87"/>
      <c r="AM21" s="49"/>
      <c r="AN21" s="46"/>
      <c r="AO21" s="441"/>
      <c r="AP21" s="31"/>
      <c r="AQ21" s="458"/>
      <c r="AR21" s="458"/>
      <c r="AS21" s="458"/>
      <c r="AT21" s="458"/>
      <c r="AU21" s="458"/>
      <c r="AV21" s="458"/>
      <c r="AW21" s="458"/>
      <c r="AX21" s="458"/>
      <c r="AY21" s="460" t="s">
        <v>410</v>
      </c>
    </row>
    <row r="22" spans="2:51" s="453" customFormat="1" ht="33" customHeight="1" thickTop="1" thickBot="1">
      <c r="B22" s="451"/>
      <c r="C22" s="451"/>
      <c r="D22" s="452"/>
      <c r="E22" s="452"/>
      <c r="F22" s="452"/>
      <c r="G22" s="452"/>
      <c r="AB22" s="86"/>
      <c r="AC22" s="87"/>
      <c r="AD22" s="43"/>
      <c r="AE22" s="43"/>
      <c r="AF22" s="43"/>
      <c r="AG22" s="43"/>
      <c r="AH22" s="43"/>
      <c r="AI22" s="43"/>
      <c r="AJ22" s="43"/>
      <c r="AK22" s="509" t="s">
        <v>84</v>
      </c>
      <c r="AL22" s="509" t="s">
        <v>85</v>
      </c>
      <c r="AM22" s="49"/>
      <c r="AN22" s="46"/>
      <c r="AO22" s="441"/>
      <c r="AP22" s="31"/>
      <c r="AQ22" s="458"/>
      <c r="AR22" s="458"/>
      <c r="AS22" s="458"/>
      <c r="AT22" s="458"/>
      <c r="AU22" s="458"/>
      <c r="AV22" s="458"/>
      <c r="AW22" s="458"/>
      <c r="AX22" s="458"/>
      <c r="AY22" s="42">
        <f>AY20*1.1</f>
        <v>0</v>
      </c>
    </row>
    <row r="23" spans="2:51" s="453" customFormat="1" ht="22.5" customHeight="1" thickTop="1" thickBot="1">
      <c r="B23" s="451"/>
      <c r="C23" s="451"/>
      <c r="D23" s="452"/>
      <c r="E23" s="452"/>
      <c r="F23" s="452"/>
      <c r="G23" s="452"/>
      <c r="AB23" s="40"/>
      <c r="AC23" s="43"/>
      <c r="AD23" s="43"/>
      <c r="AE23" s="43"/>
      <c r="AF23" s="43"/>
      <c r="AG23" s="43"/>
      <c r="AH23" s="43"/>
      <c r="AI23" s="43"/>
      <c r="AJ23" s="43"/>
      <c r="AK23" s="510">
        <f>$D$4</f>
        <v>10</v>
      </c>
      <c r="AL23" s="510">
        <f>$D$4</f>
        <v>10</v>
      </c>
      <c r="AM23" s="45"/>
      <c r="AN23" s="43"/>
      <c r="AO23" s="47"/>
      <c r="AP23" s="43"/>
      <c r="AQ23" s="458"/>
      <c r="AR23" s="458"/>
      <c r="AS23" s="458"/>
      <c r="AT23" s="458"/>
      <c r="AU23" s="458"/>
      <c r="AV23" s="458"/>
      <c r="AW23" s="458"/>
      <c r="AX23" s="458"/>
    </row>
    <row r="24" spans="2:51" ht="39.950000000000003" customHeight="1" thickTop="1" thickBot="1">
      <c r="AB24" s="465"/>
      <c r="AC24" s="44"/>
      <c r="AD24" s="465"/>
      <c r="AE24" s="465"/>
      <c r="AF24" s="465"/>
      <c r="AG24" s="465"/>
      <c r="AH24" s="465"/>
      <c r="AI24" s="465"/>
      <c r="AJ24" s="465"/>
      <c r="AK24" s="85">
        <f>AC20-AL20</f>
        <v>149844</v>
      </c>
      <c r="AL24" s="85">
        <v>4079.411764705882</v>
      </c>
      <c r="AM24" s="466"/>
      <c r="AN24" s="467"/>
      <c r="AO24" s="511"/>
      <c r="AP24" s="511"/>
      <c r="AV24" s="468"/>
      <c r="AW24" s="468"/>
      <c r="AX24" s="468"/>
    </row>
    <row r="25" spans="2:51" ht="37.5" customHeight="1" thickTop="1">
      <c r="AM25" s="469"/>
      <c r="AV25" s="468"/>
      <c r="AW25" s="212"/>
      <c r="AX25" s="212"/>
    </row>
    <row r="26" spans="2:51" ht="39.950000000000003" customHeight="1">
      <c r="AV26" s="468"/>
      <c r="AW26" s="212"/>
      <c r="AX26" s="212"/>
    </row>
  </sheetData>
  <autoFilter ref="B8:AL24"/>
  <mergeCells count="27">
    <mergeCell ref="AG8:AG9"/>
    <mergeCell ref="AY18:AY19"/>
    <mergeCell ref="AO24:AP24"/>
    <mergeCell ref="AW25:AX25"/>
    <mergeCell ref="AW26:AX26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1 AJ15:AJ17 Y15:Y17">
    <cfRule type="expression" dxfId="4" priority="5">
      <formula>Y10="手入力"</formula>
    </cfRule>
  </conditionalFormatting>
  <conditionalFormatting sqref="AJ10:AJ11">
    <cfRule type="expression" dxfId="3" priority="4">
      <formula>AJ10="手入力"</formula>
    </cfRule>
  </conditionalFormatting>
  <conditionalFormatting sqref="Y12:Y13">
    <cfRule type="expression" dxfId="2" priority="3">
      <formula>Y12="手入力"</formula>
    </cfRule>
  </conditionalFormatting>
  <conditionalFormatting sqref="AJ12:AJ13">
    <cfRule type="expression" dxfId="1" priority="2">
      <formula>AJ12="手入力"</formula>
    </cfRule>
  </conditionalFormatting>
  <conditionalFormatting sqref="AJ14 Y14">
    <cfRule type="expression" dxfId="0" priority="1">
      <formula>Y14="手入力"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54280B971E274EBCA04546A8F79866" ma:contentTypeVersion="11" ma:contentTypeDescription="新しいドキュメントを作成します。" ma:contentTypeScope="" ma:versionID="9f1e8f1bc1f2e978941f14285b1243b3">
  <xsd:schema xmlns:xsd="http://www.w3.org/2001/XMLSchema" xmlns:xs="http://www.w3.org/2001/XMLSchema" xmlns:p="http://schemas.microsoft.com/office/2006/metadata/properties" xmlns:ns2="f045888e-29f4-4a0b-aa89-656e48c31104" targetNamespace="http://schemas.microsoft.com/office/2006/metadata/properties" ma:root="true" ma:fieldsID="e880e12f5439de63828bfe0f350b46a3" ns2:_="">
    <xsd:import namespace="f045888e-29f4-4a0b-aa89-656e48c31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5888e-29f4-4a0b-aa89-656e48c31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3FBD0-210C-4575-9C5B-D139C58AB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52D1C7-C036-4925-87C0-D0C3F8F2F99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f045888e-29f4-4a0b-aa89-656e48c31104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31020AA-03CA-4550-80A6-79EFA93587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36-1</vt:lpstr>
      <vt:lpstr>36-309</vt:lpstr>
      <vt:lpstr>38-1</vt:lpstr>
      <vt:lpstr>39-1</vt:lpstr>
      <vt:lpstr>40-1</vt:lpstr>
      <vt:lpstr>41-1</vt:lpstr>
      <vt:lpstr>42-1</vt:lpstr>
      <vt:lpstr>43-1</vt:lpstr>
      <vt:lpstr>44-1</vt:lpstr>
      <vt:lpstr>46-1</vt:lpstr>
      <vt:lpstr>49-1</vt:lpstr>
      <vt:lpstr>50</vt:lpstr>
      <vt:lpstr>51-1</vt:lpstr>
      <vt:lpstr>52-1</vt:lpstr>
      <vt:lpstr>'36-1'!Print_Area</vt:lpstr>
      <vt:lpstr>'38-1'!Print_Area</vt:lpstr>
      <vt:lpstr>'39-1'!Print_Area</vt:lpstr>
      <vt:lpstr>'40-1'!Print_Area</vt:lpstr>
      <vt:lpstr>'41-1'!Print_Area</vt:lpstr>
      <vt:lpstr>'42-1'!Print_Area</vt:lpstr>
      <vt:lpstr>'43-1'!Print_Area</vt:lpstr>
      <vt:lpstr>'44-1'!Print_Area</vt:lpstr>
      <vt:lpstr>'46-1'!Print_Area</vt:lpstr>
      <vt:lpstr>'49-1'!Print_Area</vt:lpstr>
      <vt:lpstr>'50'!Print_Area</vt:lpstr>
      <vt:lpstr>'51-1'!Print_Area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dcterms:modified xsi:type="dcterms:W3CDTF">2022-04-25T09:40:35Z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0x0101004754280B971E274EBCA04546A8F79866</vt:lpwstr>
  </property>
</Properties>
</file>