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harts/chart1.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2.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3.xml" ContentType="application/vnd.openxmlformats-officedocument.drawingml.chart+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5"/>
  <workbookPr filterPrivacy="1"/>
  <xr:revisionPtr revIDLastSave="0" documentId="13_ncr:1_{E35247B6-F891-4389-A2DF-449873B93F31}" xr6:coauthVersionLast="36" xr6:coauthVersionMax="36" xr10:uidLastSave="{00000000-0000-0000-0000-000000000000}"/>
  <bookViews>
    <workbookView xWindow="0" yWindow="0" windowWidth="22260" windowHeight="12645" firstSheet="76" activeTab="83" xr2:uid="{00000000-000D-0000-FFFF-FFFF00000000}"/>
  </bookViews>
  <sheets>
    <sheet name="表紙" sheetId="2" r:id="rId1"/>
    <sheet name="凡例" sheetId="3" r:id="rId2"/>
    <sheet name="流山市の一日" sheetId="4" r:id="rId3"/>
    <sheet name="流山市民の生活" sheetId="5" r:id="rId4"/>
    <sheet name="目次1-11" sheetId="6" r:id="rId5"/>
    <sheet name="目次12-17" sheetId="7" r:id="rId6"/>
    <sheet name="1 土地・気象" sheetId="8" r:id="rId7"/>
    <sheet name="1・2" sheetId="9" r:id="rId8"/>
    <sheet name="3" sheetId="10" r:id="rId9"/>
    <sheet name="4(左)" sheetId="11" r:id="rId10"/>
    <sheet name="4(右)" sheetId="12" r:id="rId11"/>
    <sheet name="5・6" sheetId="13" r:id="rId12"/>
    <sheet name="2人口" sheetId="14" r:id="rId13"/>
    <sheet name="人口データ掲載場所" sheetId="15" r:id="rId14"/>
    <sheet name="1" sheetId="16" r:id="rId15"/>
    <sheet name="2･3（左）" sheetId="17" r:id="rId16"/>
    <sheet name="３ (右)" sheetId="18" r:id="rId17"/>
    <sheet name="４(左) " sheetId="19" r:id="rId18"/>
    <sheet name="４ (右)" sheetId="20" r:id="rId19"/>
    <sheet name="５(左)" sheetId="21" r:id="rId20"/>
    <sheet name="５(右)" sheetId="22" r:id="rId21"/>
    <sheet name="６(左)1" sheetId="23" r:id="rId22"/>
    <sheet name="６(右)1" sheetId="24" r:id="rId23"/>
    <sheet name="６(左)2" sheetId="25" r:id="rId24"/>
    <sheet name="６(右)2" sheetId="26" r:id="rId25"/>
    <sheet name="６(右)3" sheetId="28" r:id="rId26"/>
    <sheet name="６(左)3" sheetId="27" r:id="rId27"/>
    <sheet name="３国勢調査" sheetId="29" r:id="rId28"/>
    <sheet name="1 (2)" sheetId="30" r:id="rId29"/>
    <sheet name="2･3" sheetId="31" r:id="rId30"/>
    <sheet name="4" sheetId="32" r:id="rId31"/>
    <sheet name="5･6･7" sheetId="33" r:id="rId32"/>
    <sheet name="8･9" sheetId="34" r:id="rId33"/>
    <sheet name="10" sheetId="35" r:id="rId34"/>
    <sheet name="11(1)" sheetId="36" r:id="rId35"/>
    <sheet name="11(2)" sheetId="37" r:id="rId36"/>
    <sheet name="11(3)" sheetId="38" r:id="rId37"/>
    <sheet name="12･13" sheetId="39" r:id="rId38"/>
    <sheet name="14(左)" sheetId="40" r:id="rId39"/>
    <sheet name="14(右)" sheetId="41" r:id="rId40"/>
    <sheet name="15･16･17" sheetId="42" r:id="rId41"/>
    <sheet name="4農業" sheetId="43" r:id="rId42"/>
    <sheet name="1･2･3･4" sheetId="44" r:id="rId43"/>
    <sheet name="5･6･7 (2)" sheetId="45" r:id="rId44"/>
    <sheet name="8･9 (2)" sheetId="46" r:id="rId45"/>
    <sheet name="10･11" sheetId="47" r:id="rId46"/>
    <sheet name="5工業" sheetId="48" r:id="rId47"/>
    <sheet name="1(左）" sheetId="49" r:id="rId48"/>
    <sheet name="1(右）" sheetId="50" r:id="rId49"/>
    <sheet name="2･3･4(左)" sheetId="51" r:id="rId50"/>
    <sheet name="2･3･4(右）" sheetId="52" r:id="rId51"/>
    <sheet name="6商業" sheetId="53" r:id="rId52"/>
    <sheet name="1･2 (2)" sheetId="54" r:id="rId53"/>
    <sheet name="7事業所" sheetId="55" r:id="rId54"/>
    <sheet name="1･2(左)" sheetId="56" r:id="rId55"/>
    <sheet name="2(右)" sheetId="57" r:id="rId56"/>
    <sheet name="8金融" sheetId="58" r:id="rId57"/>
    <sheet name="1･2 (3)" sheetId="59" r:id="rId58"/>
    <sheet name="9土木・建設" sheetId="60" r:id="rId59"/>
    <sheet name="1･2･3･4 (2)" sheetId="61" r:id="rId60"/>
    <sheet name="10上下水道" sheetId="62" r:id="rId61"/>
    <sheet name="1･2･3" sheetId="63" r:id="rId62"/>
    <sheet name="11運輸・通信" sheetId="64" r:id="rId63"/>
    <sheet name="1･2 " sheetId="65" r:id="rId64"/>
    <sheet name="3･4･5" sheetId="66" r:id="rId65"/>
    <sheet name="6" sheetId="67" r:id="rId66"/>
    <sheet name="12保健・衛生" sheetId="68" r:id="rId67"/>
    <sheet name="1･2･3･4 (3)" sheetId="69" r:id="rId68"/>
    <sheet name="5･6･7･8" sheetId="70" r:id="rId69"/>
    <sheet name="9･10・11･12" sheetId="71" r:id="rId70"/>
    <sheet name="13労働・社会福祉" sheetId="72" r:id="rId71"/>
    <sheet name="1･2･3 (2)" sheetId="73" r:id="rId72"/>
    <sheet name="4･5･6･7" sheetId="74" r:id="rId73"/>
    <sheet name="8･9 (3)" sheetId="75" r:id="rId74"/>
    <sheet name="10・11・12" sheetId="76" r:id="rId75"/>
    <sheet name="14教育・文化" sheetId="77" r:id="rId76"/>
    <sheet name="1･2･3･4 (4)" sheetId="78" r:id="rId77"/>
    <sheet name="5･6･7･8 " sheetId="79" r:id="rId78"/>
    <sheet name="9･10･11" sheetId="80" r:id="rId79"/>
    <sheet name="12･13 (2)" sheetId="81" r:id="rId80"/>
    <sheet name="15警察・消防" sheetId="82" r:id="rId81"/>
    <sheet name="１･2･3･4(左)" sheetId="83" r:id="rId82"/>
    <sheet name="1･2･3･4(右)" sheetId="84" r:id="rId83"/>
    <sheet name="5･6･7･8･9" sheetId="85" r:id="rId84"/>
    <sheet name="10･11 (2)" sheetId="86" r:id="rId85"/>
    <sheet name="16財政" sheetId="87" r:id="rId86"/>
    <sheet name="3･4" sheetId="89" r:id="rId87"/>
    <sheet name="5･6･7 (3)" sheetId="90" r:id="rId88"/>
    <sheet name="1･2 (4)" sheetId="88" r:id="rId89"/>
    <sheet name="17選挙・議会・公務員" sheetId="91" r:id="rId90"/>
    <sheet name="1 (3)" sheetId="92" r:id="rId91"/>
    <sheet name="2" sheetId="93" r:id="rId92"/>
    <sheet name="３・4 (2)" sheetId="94" r:id="rId93"/>
    <sheet name="裏表紙" sheetId="95" r:id="rId94"/>
  </sheets>
  <externalReferences>
    <externalReference r:id="rId95"/>
  </externalReferences>
  <definedNames>
    <definedName name="_xlnm._FilterDatabase" localSheetId="7" hidden="1">'1・2'!$A$22:$G$28</definedName>
    <definedName name="_xlnm._FilterDatabase" localSheetId="9" hidden="1">'4(左)'!$A$5:$F$45</definedName>
    <definedName name="_xlnm.Print_Area" localSheetId="14">'1'!$A$1:$I$58</definedName>
    <definedName name="_xlnm.Print_Area" localSheetId="90">'1 (3)'!$A$1:$F$53</definedName>
    <definedName name="_xlnm.Print_Area" localSheetId="6">'1 土地・気象'!$A$1:$S$42</definedName>
    <definedName name="_xlnm.Print_Area" localSheetId="47">'1(左）'!$A$1:$M$37</definedName>
    <definedName name="_xlnm.Print_Area" localSheetId="7">'1・2'!$A$1:$J$56</definedName>
    <definedName name="_xlnm.Print_Area" localSheetId="63">'1･2 '!$A$1:$K$55</definedName>
    <definedName name="_xlnm.Print_Area" localSheetId="52">'1･2 (2)'!$A$1:$G$47</definedName>
    <definedName name="_xlnm.Print_Area" localSheetId="57">'1･2 (3)'!$A$1:$S$41</definedName>
    <definedName name="_xlnm.Print_Area" localSheetId="88">'1･2 (4)'!$A$1:$I$49</definedName>
    <definedName name="_xlnm.Print_Area" localSheetId="54">'1･2(左)'!$A$1:$L$56</definedName>
    <definedName name="_xlnm.Print_Area" localSheetId="61">'1･2･3'!$A$1:$F$46</definedName>
    <definedName name="_xlnm.Print_Area" localSheetId="71">'1･2･3 (2)'!$A$1:$I$54</definedName>
    <definedName name="_xlnm.Print_Area" localSheetId="42">'1･2･3･4'!$A$1:$J$53</definedName>
    <definedName name="_xlnm.Print_Area" localSheetId="59">'1･2･3･4 (2)'!$A$1:$O$55</definedName>
    <definedName name="_xlnm.Print_Area" localSheetId="76">'1･2･3･4 (4)'!$A$1:$U$55</definedName>
    <definedName name="_xlnm.Print_Area" localSheetId="82">'1･2･3･4(右)'!$A$1:$K$48</definedName>
    <definedName name="_xlnm.Print_Area" localSheetId="81">'１･2･3･4(左)'!$A$1:$J$48</definedName>
    <definedName name="_xlnm.Print_Area" localSheetId="33">'10'!$A$1:$H$51</definedName>
    <definedName name="_xlnm.Print_Area" localSheetId="45">'10･11'!$A$1:$F$50</definedName>
    <definedName name="_xlnm.Print_Area" localSheetId="84">'10･11 (2)'!$A$1:$O$58</definedName>
    <definedName name="_xlnm.Print_Area" localSheetId="74">'10・11・12'!$A$1:$O$60</definedName>
    <definedName name="_xlnm.Print_Area" localSheetId="60">'10上下水道'!$A$1:$S$30</definedName>
    <definedName name="_xlnm.Print_Area" localSheetId="62">'11運輸・通信'!$A$1:$S$40</definedName>
    <definedName name="_xlnm.Print_Area" localSheetId="37">'12･13'!$A$1:$K$35</definedName>
    <definedName name="_xlnm.Print_Area" localSheetId="79">'12･13 (2)'!$A$1:$J$60</definedName>
    <definedName name="_xlnm.Print_Area" localSheetId="66">'12保健・衛生'!$A$1:$S$40</definedName>
    <definedName name="_xlnm.Print_Area" localSheetId="70">'13労働・社会福祉'!$A$1:$S$30</definedName>
    <definedName name="_xlnm.Print_Area" localSheetId="38">'14(左)'!$A$1:$G$46</definedName>
    <definedName name="_xlnm.Print_Area" localSheetId="75">'14教育・文化'!$A$1:$R$41</definedName>
    <definedName name="_xlnm.Print_Area" localSheetId="40">'15･16･17'!$A$1:$J$57</definedName>
    <definedName name="_xlnm.Print_Area" localSheetId="80">'15警察・消防'!$A$1:$S$40</definedName>
    <definedName name="_xlnm.Print_Area" localSheetId="85">'16財政'!$A$1:$S$30</definedName>
    <definedName name="_xlnm.Print_Area" localSheetId="89">'17選挙・議会・公務員'!$A$1:$S$40</definedName>
    <definedName name="_xlnm.Print_Area" localSheetId="91">'2'!$A$1:$M$50</definedName>
    <definedName name="_xlnm.Print_Area" localSheetId="55">'2(右)'!$A$1:$M$56</definedName>
    <definedName name="_xlnm.Print_Area" localSheetId="29">'2･3'!$A$1:$AA$68</definedName>
    <definedName name="_xlnm.Print_Area" localSheetId="15">'2･3（左）'!$A$1:$K$49</definedName>
    <definedName name="_xlnm.Print_Area" localSheetId="50">'2･3･4(右）'!$A$1:$G$55</definedName>
    <definedName name="_xlnm.Print_Area" localSheetId="49">'2･3･4(左)'!$A$1:$I$55</definedName>
    <definedName name="_xlnm.Print_Area" localSheetId="12">'2人口'!$A$1:$M$35</definedName>
    <definedName name="_xlnm.Print_Area" localSheetId="8">'3'!$A$1:$I$36</definedName>
    <definedName name="_xlnm.Print_Area" localSheetId="16">'３ (右)'!$A$1:$L$43</definedName>
    <definedName name="_xlnm.Print_Area" localSheetId="86">'3･4'!$A$1:$F$50</definedName>
    <definedName name="_xlnm.Print_Area" localSheetId="92">'３・4 (2)'!$A$1:$K$57</definedName>
    <definedName name="_xlnm.Print_Area" localSheetId="27">'３国勢調査'!$A$1:$S$43</definedName>
    <definedName name="_xlnm.Print_Area" localSheetId="18">'４ (右)'!$A$1:$M$40</definedName>
    <definedName name="_xlnm.Print_Area" localSheetId="10">'4(右)'!$A$1:$G$46</definedName>
    <definedName name="_xlnm.Print_Area" localSheetId="9">'4(左)'!$A$1:$F$46</definedName>
    <definedName name="_xlnm.Print_Area" localSheetId="17">'４(左) '!$A$1:$M$41</definedName>
    <definedName name="_xlnm.Print_Area" localSheetId="72">'4･5･6･7'!$A$1:$N$49</definedName>
    <definedName name="_xlnm.Print_Area" localSheetId="41">'4農業'!$A$1:$S$40</definedName>
    <definedName name="_xlnm.Print_Area" localSheetId="20">'５(右)'!$A$1:$G$47</definedName>
    <definedName name="_xlnm.Print_Area" localSheetId="19">'５(左)'!$A$1:$I$48</definedName>
    <definedName name="_xlnm.Print_Area" localSheetId="11">'5・6'!$A$1:$N$56</definedName>
    <definedName name="_xlnm.Print_Area" localSheetId="31">'5･6･7'!$A$1:$K$46</definedName>
    <definedName name="_xlnm.Print_Area" localSheetId="43">'5･6･7 (2)'!$A$1:$J$38</definedName>
    <definedName name="_xlnm.Print_Area" localSheetId="87">'5･6･7 (3)'!$A$1:$H$38</definedName>
    <definedName name="_xlnm.Print_Area" localSheetId="68">'5･6･7･8'!$A$1:$L$55</definedName>
    <definedName name="_xlnm.Print_Area" localSheetId="77">'5･6･7･8 '!$A$1:$M$50</definedName>
    <definedName name="_xlnm.Print_Area" localSheetId="83">'5･6･7･8･9'!$A$1:$M$55</definedName>
    <definedName name="_xlnm.Print_Area" localSheetId="46">'5工業'!$A$1:$S$40</definedName>
    <definedName name="_xlnm.Print_Area" localSheetId="22">'６(右)1'!$A$1:$L$54</definedName>
    <definedName name="_xlnm.Print_Area" localSheetId="24">'６(右)2'!$A$1:$L$50</definedName>
    <definedName name="_xlnm.Print_Area" localSheetId="25">'６(右)3'!$A$1:$L$51</definedName>
    <definedName name="_xlnm.Print_Area" localSheetId="21">'６(左)1'!$A$1:$K$54</definedName>
    <definedName name="_xlnm.Print_Area" localSheetId="23">'６(左)2'!$A$1:$K$50</definedName>
    <definedName name="_xlnm.Print_Area" localSheetId="26">'６(左)3'!$A$1:$K$51</definedName>
    <definedName name="_xlnm.Print_Area" localSheetId="51">'6商業'!$A$1:$S$40</definedName>
    <definedName name="_xlnm.Print_Area" localSheetId="53">'7事業所'!$A$1:$S$40</definedName>
    <definedName name="_xlnm.Print_Area" localSheetId="32">'8･9'!$A$1:$E$29</definedName>
    <definedName name="_xlnm.Print_Area" localSheetId="73">'8･9 (3)'!$A$1:$N$35</definedName>
    <definedName name="_xlnm.Print_Area" localSheetId="56">'8金融'!$A$1:$S$42</definedName>
    <definedName name="_xlnm.Print_Area" localSheetId="78">'9･10･11'!$A$1:$J$55</definedName>
    <definedName name="_xlnm.Print_Area" localSheetId="58">'9土木・建設'!$A$1:$S$30</definedName>
    <definedName name="_xlnm.Print_Area" localSheetId="13">人口データ掲載場所!$A$1:$L$33</definedName>
    <definedName name="_xlnm.Print_Area" localSheetId="0">表紙!$A$1:$V$39</definedName>
    <definedName name="_xlnm.Print_Area" localSheetId="1">凡例!$A$1:$J$30</definedName>
    <definedName name="_xlnm.Print_Area" localSheetId="4">'目次1-11'!$A$1:$G$69</definedName>
    <definedName name="_xlnm.Print_Area" localSheetId="5">'目次12-17'!$A$1:$G$69</definedName>
    <definedName name="_xlnm.Print_Area" localSheetId="93">裏表紙!$A$1:$V$38</definedName>
    <definedName name="_xlnm.Print_Area" localSheetId="2">流山市の一日!$A$1:$G$54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92" l="1"/>
  <c r="C8" i="92"/>
  <c r="C9" i="92"/>
  <c r="C10" i="92"/>
  <c r="C11" i="92"/>
  <c r="C12" i="92"/>
  <c r="C13" i="92"/>
  <c r="C14" i="92"/>
  <c r="C15" i="92"/>
  <c r="C16" i="92"/>
  <c r="C17" i="92"/>
  <c r="C18" i="92"/>
  <c r="C19" i="92"/>
  <c r="C20" i="92"/>
  <c r="C21" i="92"/>
  <c r="C22" i="92"/>
  <c r="C23" i="92"/>
  <c r="C24" i="92"/>
  <c r="C25" i="92"/>
  <c r="C26" i="92"/>
  <c r="C27" i="92"/>
  <c r="C28" i="92"/>
  <c r="C29" i="92"/>
  <c r="C30" i="92"/>
  <c r="C31" i="92"/>
  <c r="C32" i="92"/>
  <c r="C33" i="92"/>
  <c r="C34" i="92"/>
  <c r="C35" i="92"/>
  <c r="C36" i="92"/>
  <c r="C37" i="92"/>
  <c r="C38" i="92"/>
  <c r="C39" i="92"/>
  <c r="C40" i="92"/>
  <c r="C41" i="92"/>
  <c r="C42" i="92"/>
  <c r="C43" i="92"/>
  <c r="C44" i="92"/>
  <c r="C45" i="92"/>
  <c r="C46" i="92"/>
  <c r="C47" i="92"/>
  <c r="C48" i="92"/>
  <c r="C49" i="92"/>
  <c r="C50" i="92"/>
  <c r="C51" i="92"/>
  <c r="K11" i="91"/>
  <c r="K12" i="91"/>
  <c r="K11" i="87"/>
  <c r="K12" i="87"/>
  <c r="I11" i="86"/>
  <c r="K11" i="86"/>
  <c r="M11" i="86"/>
  <c r="L10" i="82"/>
  <c r="L11" i="82"/>
  <c r="L12" i="82"/>
  <c r="L13" i="82"/>
  <c r="N11" i="78"/>
  <c r="J12" i="72"/>
  <c r="A36" i="57"/>
  <c r="B36" i="57"/>
  <c r="C36" i="57"/>
  <c r="D36" i="57"/>
  <c r="E36" i="57"/>
  <c r="F36" i="57"/>
  <c r="G36" i="57"/>
  <c r="H36" i="57"/>
  <c r="I36" i="57"/>
  <c r="C36" i="56"/>
  <c r="D36" i="56"/>
  <c r="E36" i="56"/>
  <c r="F36" i="56"/>
  <c r="G36" i="56"/>
  <c r="H36" i="56"/>
  <c r="I36" i="56"/>
  <c r="J36" i="56"/>
  <c r="K36" i="56"/>
  <c r="L36" i="56"/>
  <c r="I12" i="55"/>
  <c r="I13" i="55"/>
  <c r="M13" i="55"/>
  <c r="M14" i="55" s="1"/>
  <c r="I14" i="55"/>
  <c r="I16" i="55"/>
  <c r="M16" i="55"/>
  <c r="I17" i="55"/>
  <c r="M17" i="55"/>
  <c r="I18" i="55"/>
  <c r="M18" i="55"/>
  <c r="I12" i="53"/>
  <c r="I13" i="53"/>
  <c r="I15" i="53"/>
  <c r="I16" i="53"/>
  <c r="I18" i="53"/>
  <c r="M18" i="53"/>
  <c r="I19" i="53"/>
  <c r="M19" i="53"/>
  <c r="I20" i="53"/>
  <c r="M20" i="53"/>
  <c r="I21" i="53"/>
  <c r="M21" i="53"/>
  <c r="I11" i="48"/>
  <c r="I13" i="48"/>
  <c r="N13" i="48"/>
  <c r="N15" i="48" s="1"/>
  <c r="I15" i="48"/>
  <c r="J13" i="43"/>
  <c r="J16" i="43"/>
  <c r="J8" i="38"/>
  <c r="N8" i="38"/>
  <c r="J9" i="38"/>
  <c r="N9" i="38"/>
  <c r="J10" i="38"/>
  <c r="N10" i="38"/>
  <c r="J11" i="38"/>
  <c r="N11" i="38"/>
  <c r="J12" i="38"/>
  <c r="N12" i="38"/>
  <c r="J13" i="38"/>
  <c r="N13" i="38"/>
  <c r="J14" i="38"/>
  <c r="N14" i="38"/>
  <c r="J15" i="38"/>
  <c r="N15" i="38"/>
  <c r="J16" i="38"/>
  <c r="N16" i="38"/>
  <c r="J17" i="38"/>
  <c r="N17" i="38"/>
  <c r="J18" i="38"/>
  <c r="N18" i="38"/>
  <c r="J19" i="38"/>
  <c r="N19" i="38"/>
  <c r="J20" i="38"/>
  <c r="N20" i="38"/>
  <c r="J21" i="38"/>
  <c r="N21" i="38"/>
  <c r="J22" i="38"/>
  <c r="N22" i="38"/>
  <c r="J23" i="38"/>
  <c r="N23" i="38"/>
  <c r="J24" i="38"/>
  <c r="N24" i="38"/>
  <c r="J25" i="38"/>
  <c r="N25" i="38"/>
  <c r="J26" i="38"/>
  <c r="N26" i="38"/>
  <c r="J27" i="38"/>
  <c r="N27" i="38"/>
  <c r="J28" i="38"/>
  <c r="N28" i="38"/>
  <c r="J29" i="38"/>
  <c r="N29" i="38"/>
  <c r="J30" i="38"/>
  <c r="N30" i="38"/>
  <c r="J8" i="37"/>
  <c r="N8" i="37"/>
  <c r="J9" i="37"/>
  <c r="N9" i="37"/>
  <c r="J10" i="37"/>
  <c r="N10" i="37"/>
  <c r="J11" i="37"/>
  <c r="N11" i="37"/>
  <c r="J12" i="37"/>
  <c r="N12" i="37"/>
  <c r="J13" i="37"/>
  <c r="N13" i="37"/>
  <c r="J14" i="37"/>
  <c r="N14" i="37"/>
  <c r="J15" i="37"/>
  <c r="N15" i="37"/>
  <c r="J16" i="37"/>
  <c r="N16" i="37"/>
  <c r="J17" i="37"/>
  <c r="N17" i="37"/>
  <c r="J18" i="37"/>
  <c r="N18" i="37"/>
  <c r="J19" i="37"/>
  <c r="N19" i="37"/>
  <c r="J20" i="37"/>
  <c r="N20" i="37"/>
  <c r="J21" i="37"/>
  <c r="N21" i="37"/>
  <c r="J22" i="37"/>
  <c r="N22" i="37"/>
  <c r="J23" i="37"/>
  <c r="N23" i="37"/>
  <c r="J24" i="37"/>
  <c r="N24" i="37"/>
  <c r="J25" i="37"/>
  <c r="N25" i="37"/>
  <c r="J26" i="37"/>
  <c r="N26" i="37"/>
  <c r="J27" i="37"/>
  <c r="N27" i="37"/>
  <c r="J28" i="37"/>
  <c r="N28" i="37"/>
  <c r="J29" i="37"/>
  <c r="N29" i="37"/>
  <c r="J30" i="37"/>
  <c r="N30" i="37"/>
  <c r="J31" i="37"/>
  <c r="N31" i="37"/>
  <c r="J32" i="37"/>
  <c r="N32" i="37"/>
  <c r="J33" i="37"/>
  <c r="N33" i="37"/>
  <c r="J34" i="37"/>
  <c r="N34" i="37"/>
  <c r="J35" i="37"/>
  <c r="N35" i="37"/>
  <c r="J36" i="37"/>
  <c r="N36" i="37"/>
  <c r="J37" i="37"/>
  <c r="N37" i="37"/>
  <c r="J38" i="37"/>
  <c r="N38" i="37"/>
  <c r="J39" i="37"/>
  <c r="N39" i="37"/>
  <c r="J40" i="37"/>
  <c r="N40" i="37"/>
  <c r="J41" i="37"/>
  <c r="N41" i="37"/>
  <c r="J42" i="37"/>
  <c r="N42" i="37"/>
  <c r="J43" i="37"/>
  <c r="N43" i="37"/>
  <c r="J44" i="37"/>
  <c r="N44" i="37"/>
  <c r="J45" i="37"/>
  <c r="N45" i="37"/>
  <c r="J46" i="37"/>
  <c r="N46" i="37"/>
  <c r="J47" i="37"/>
  <c r="N47" i="37"/>
  <c r="J48" i="37"/>
  <c r="N48" i="37"/>
  <c r="J49" i="37"/>
  <c r="N49" i="37"/>
  <c r="J50" i="37"/>
  <c r="N50" i="37"/>
  <c r="J51" i="37"/>
  <c r="N51" i="37"/>
  <c r="J52" i="37"/>
  <c r="N52" i="37"/>
  <c r="J53" i="37"/>
  <c r="N53" i="37"/>
  <c r="J54" i="37"/>
  <c r="N54" i="37"/>
  <c r="J55" i="37"/>
  <c r="N55" i="37"/>
  <c r="I10" i="36"/>
  <c r="M10" i="36"/>
  <c r="I11" i="36"/>
  <c r="M11" i="36"/>
  <c r="I12" i="36"/>
  <c r="M12" i="36"/>
  <c r="I13" i="36"/>
  <c r="M13" i="36"/>
  <c r="I14" i="36"/>
  <c r="M14" i="36"/>
  <c r="I15" i="36"/>
  <c r="M15" i="36"/>
  <c r="I16" i="36"/>
  <c r="M16" i="36"/>
  <c r="I17" i="36"/>
  <c r="M17" i="36"/>
  <c r="I18" i="36"/>
  <c r="M18" i="36"/>
  <c r="I19" i="36"/>
  <c r="M19" i="36"/>
  <c r="I20" i="36"/>
  <c r="M20" i="36"/>
  <c r="I21" i="36"/>
  <c r="M21" i="36"/>
  <c r="I22" i="36"/>
  <c r="M22" i="36"/>
  <c r="I23" i="36"/>
  <c r="M23" i="36"/>
  <c r="I24" i="36"/>
  <c r="M24" i="36"/>
  <c r="I25" i="36"/>
  <c r="M25" i="36"/>
  <c r="I26" i="36"/>
  <c r="M26" i="36"/>
  <c r="I27" i="36"/>
  <c r="M27" i="36"/>
  <c r="I28" i="36"/>
  <c r="M28" i="36"/>
  <c r="I29" i="36"/>
  <c r="M29" i="36"/>
  <c r="I30" i="36"/>
  <c r="M30" i="36"/>
  <c r="I31" i="36"/>
  <c r="M31" i="36"/>
  <c r="I32" i="36"/>
  <c r="M32" i="36"/>
  <c r="I34" i="36"/>
  <c r="M34" i="36"/>
  <c r="I35" i="36"/>
  <c r="M35" i="36"/>
  <c r="I36" i="36"/>
  <c r="M36" i="36"/>
  <c r="I37" i="36"/>
  <c r="M37" i="36"/>
  <c r="I38" i="36"/>
  <c r="M38" i="36"/>
  <c r="I39" i="36"/>
  <c r="M39" i="36"/>
  <c r="I40" i="36"/>
  <c r="M40" i="36"/>
  <c r="I41" i="36"/>
  <c r="M41" i="36"/>
  <c r="I42" i="36"/>
  <c r="M42" i="36"/>
  <c r="I43" i="36"/>
  <c r="M43" i="36"/>
  <c r="I44" i="36"/>
  <c r="M44" i="36"/>
  <c r="I45" i="36"/>
  <c r="M45" i="36"/>
  <c r="I46" i="36"/>
  <c r="M46" i="36"/>
  <c r="I47" i="36"/>
  <c r="M47" i="36"/>
  <c r="I48" i="36"/>
  <c r="M48" i="36"/>
  <c r="I49" i="36"/>
  <c r="M49" i="36"/>
  <c r="I50" i="36"/>
  <c r="M50" i="36"/>
  <c r="I51" i="36"/>
  <c r="M51" i="36"/>
  <c r="I52" i="36"/>
  <c r="M52" i="36"/>
  <c r="I53" i="36"/>
  <c r="M53" i="36"/>
  <c r="I54" i="36"/>
  <c r="M54" i="36"/>
  <c r="I55" i="36"/>
  <c r="M55" i="36"/>
  <c r="I7" i="33"/>
  <c r="J7" i="33"/>
  <c r="K7" i="33"/>
  <c r="L25" i="31"/>
  <c r="C11" i="18"/>
  <c r="E11" i="18"/>
  <c r="F11" i="18"/>
  <c r="G11" i="18"/>
  <c r="H11" i="18"/>
  <c r="I11" i="18"/>
  <c r="J11" i="18"/>
  <c r="K11" i="18"/>
  <c r="D17" i="18"/>
  <c r="D18" i="18"/>
  <c r="D19" i="18"/>
  <c r="D20" i="18"/>
  <c r="D21" i="18"/>
  <c r="D22" i="18"/>
  <c r="D23" i="18"/>
  <c r="D24" i="18"/>
  <c r="D25" i="18"/>
  <c r="D26" i="18"/>
  <c r="D32" i="18"/>
  <c r="D33" i="18"/>
  <c r="D34" i="18"/>
  <c r="D35" i="18"/>
  <c r="D36" i="18"/>
  <c r="D37" i="18"/>
  <c r="D38" i="18"/>
  <c r="D39" i="18"/>
  <c r="D40" i="18"/>
  <c r="D41" i="18"/>
  <c r="F18" i="14"/>
</calcChain>
</file>

<file path=xl/sharedStrings.xml><?xml version="1.0" encoding="utf-8"?>
<sst xmlns="http://schemas.openxmlformats.org/spreadsheetml/2006/main" count="6250" uniqueCount="3015">
  <si>
    <t>流　山　市</t>
    <rPh sb="0" eb="1">
      <t>リュウ</t>
    </rPh>
    <rPh sb="2" eb="3">
      <t>ヤマ</t>
    </rPh>
    <rPh sb="4" eb="5">
      <t>シ</t>
    </rPh>
    <phoneticPr fontId="4"/>
  </si>
  <si>
    <t>流山市統計書</t>
    <rPh sb="0" eb="3">
      <t>ナ</t>
    </rPh>
    <rPh sb="3" eb="6">
      <t>トウケイショ</t>
    </rPh>
    <phoneticPr fontId="4"/>
  </si>
  <si>
    <t>令和４年</t>
    <rPh sb="0" eb="2">
      <t>レイワ</t>
    </rPh>
    <rPh sb="3" eb="4">
      <t>ネン</t>
    </rPh>
    <phoneticPr fontId="4"/>
  </si>
  <si>
    <t>０４－７１５０－６０６４</t>
    <phoneticPr fontId="4"/>
  </si>
  <si>
    <t>　　　掲載内容についてお問い合わせ等ございましたら、
　　　流山市総合政策部企画政策課　統計担当まで御連絡願います。</t>
    <rPh sb="3" eb="5">
      <t>ケイサイ</t>
    </rPh>
    <rPh sb="5" eb="7">
      <t>ナイヨウ</t>
    </rPh>
    <rPh sb="12" eb="13">
      <t>ト</t>
    </rPh>
    <rPh sb="14" eb="15">
      <t>ア</t>
    </rPh>
    <rPh sb="17" eb="18">
      <t>ナド</t>
    </rPh>
    <rPh sb="30" eb="33">
      <t>ナガレヤマシ</t>
    </rPh>
    <rPh sb="33" eb="35">
      <t>ソウゴウ</t>
    </rPh>
    <rPh sb="35" eb="37">
      <t>セイサク</t>
    </rPh>
    <rPh sb="37" eb="38">
      <t>ブ</t>
    </rPh>
    <rPh sb="38" eb="40">
      <t>キカク</t>
    </rPh>
    <rPh sb="40" eb="42">
      <t>セイサク</t>
    </rPh>
    <rPh sb="42" eb="43">
      <t>カ</t>
    </rPh>
    <rPh sb="44" eb="46">
      <t>トウケイ</t>
    </rPh>
    <rPh sb="46" eb="48">
      <t>タントウ</t>
    </rPh>
    <rPh sb="50" eb="53">
      <t>ゴレンラク</t>
    </rPh>
    <rPh sb="53" eb="54">
      <t>ネガ</t>
    </rPh>
    <phoneticPr fontId="4"/>
  </si>
  <si>
    <t>「△」：負数(減少）のもの</t>
    <rPh sb="7" eb="9">
      <t>ゲンショウ</t>
    </rPh>
    <phoneticPr fontId="4"/>
  </si>
  <si>
    <t>「Ｘ」：該当数字が秘匿されているもの</t>
    <rPh sb="9" eb="11">
      <t>ヒトク</t>
    </rPh>
    <phoneticPr fontId="4"/>
  </si>
  <si>
    <t>「…」：不詳または資料なし</t>
    <phoneticPr fontId="4"/>
  </si>
  <si>
    <t>「－」：皆無または該当なし</t>
    <rPh sb="4" eb="6">
      <t>カイム</t>
    </rPh>
    <rPh sb="9" eb="11">
      <t>ガイトウ</t>
    </rPh>
    <phoneticPr fontId="4"/>
  </si>
  <si>
    <t>「０」：表章単位に満たないもの</t>
    <rPh sb="4" eb="5">
      <t>ヒョウ</t>
    </rPh>
    <rPh sb="5" eb="6">
      <t>ショウ</t>
    </rPh>
    <rPh sb="6" eb="8">
      <t>タンイ</t>
    </rPh>
    <rPh sb="9" eb="10">
      <t>ミ</t>
    </rPh>
    <phoneticPr fontId="4"/>
  </si>
  <si>
    <t>５．統計表中の符号の用法は次のとおりである。</t>
    <phoneticPr fontId="4"/>
  </si>
  <si>
    <t>４．数字の単位については、各年右上部および表中に注記したが、一見明瞭な
　ものについては省略した。
　　また、1表章単位未満については、原則として四捨五入した。
　　したがって合計数と内訳の計が一致しない場合がある。</t>
    <rPh sb="56" eb="57">
      <t>ヒョウショウ</t>
    </rPh>
    <rPh sb="57" eb="58">
      <t>ショウ</t>
    </rPh>
    <phoneticPr fontId="4"/>
  </si>
  <si>
    <t>３．統計表中、特に注記しない限り、「年」とあるのは1月～12月までの暦年、
　「年度」とあるのは4月～翌年3月までの会計年度である。
≪特記≫
　元号改変に伴い、令和元年の「年」表記について、各ページに注記を記載した。
　また、「令和元年度」とは、平成31年4月から令和2年3月までの会計年度を表す。</t>
    <rPh sb="7" eb="8">
      <t>トク</t>
    </rPh>
    <rPh sb="69" eb="71">
      <t>トッキ</t>
    </rPh>
    <rPh sb="74" eb="76">
      <t>ゲンゴウ</t>
    </rPh>
    <rPh sb="76" eb="78">
      <t>カイヘン</t>
    </rPh>
    <rPh sb="79" eb="80">
      <t>トモナ</t>
    </rPh>
    <rPh sb="82" eb="84">
      <t>レイワ</t>
    </rPh>
    <rPh sb="84" eb="86">
      <t>ガンネン</t>
    </rPh>
    <rPh sb="88" eb="89">
      <t>ネン</t>
    </rPh>
    <rPh sb="90" eb="92">
      <t>ヒョウキ</t>
    </rPh>
    <rPh sb="97" eb="98">
      <t>カク</t>
    </rPh>
    <rPh sb="102" eb="104">
      <t>チュウキ</t>
    </rPh>
    <rPh sb="105" eb="107">
      <t>キサイ</t>
    </rPh>
    <rPh sb="116" eb="118">
      <t>レイワ</t>
    </rPh>
    <rPh sb="118" eb="120">
      <t>ガンネン</t>
    </rPh>
    <rPh sb="120" eb="121">
      <t>ド</t>
    </rPh>
    <rPh sb="125" eb="127">
      <t>ヘイセイ</t>
    </rPh>
    <rPh sb="129" eb="130">
      <t>ネン</t>
    </rPh>
    <rPh sb="131" eb="132">
      <t>ガツ</t>
    </rPh>
    <rPh sb="134" eb="136">
      <t>レイワ</t>
    </rPh>
    <rPh sb="137" eb="138">
      <t>ネン</t>
    </rPh>
    <rPh sb="139" eb="140">
      <t>ガツ</t>
    </rPh>
    <rPh sb="143" eb="145">
      <t>カイケイ</t>
    </rPh>
    <rPh sb="145" eb="147">
      <t>ネンド</t>
    </rPh>
    <rPh sb="148" eb="149">
      <t>アラワ</t>
    </rPh>
    <phoneticPr fontId="4"/>
  </si>
  <si>
    <t>２．資料は、主として各官庁、民間諸機関ならびに市役所各課および当課において
　収録し、その出所を各表の右下部に記した。
　　なお、市役所各課の名称については、令和4年度の課名を表記している。</t>
    <rPh sb="23" eb="26">
      <t>シヤクショ</t>
    </rPh>
    <rPh sb="65" eb="68">
      <t>シヤクショ</t>
    </rPh>
    <rPh sb="68" eb="70">
      <t>カクカ</t>
    </rPh>
    <rPh sb="71" eb="73">
      <t>メイショウ</t>
    </rPh>
    <rPh sb="79" eb="81">
      <t>レイワ</t>
    </rPh>
    <rPh sb="82" eb="84">
      <t>ネンド</t>
    </rPh>
    <rPh sb="84" eb="86">
      <t>ヘイネンド</t>
    </rPh>
    <rPh sb="85" eb="87">
      <t>カメイ</t>
    </rPh>
    <rPh sb="88" eb="90">
      <t>ヒョウキ</t>
    </rPh>
    <phoneticPr fontId="4"/>
  </si>
  <si>
    <t>１．本書は、流山市の市勢全般に関する統計資料を収録したものである。</t>
    <phoneticPr fontId="4"/>
  </si>
  <si>
    <t>凡　　　　　例</t>
    <phoneticPr fontId="4"/>
  </si>
  <si>
    <t>（発生件数）</t>
  </si>
  <si>
    <t>(出動件数)</t>
  </si>
  <si>
    <t>（給水量・令和3年度）</t>
    <rPh sb="1" eb="3">
      <t>キュウスイ</t>
    </rPh>
    <rPh sb="3" eb="4">
      <t>リョウ</t>
    </rPh>
    <rPh sb="5" eb="7">
      <t>レイワ</t>
    </rPh>
    <rPh sb="8" eb="9">
      <t>ネン</t>
    </rPh>
    <rPh sb="9" eb="10">
      <t>ド</t>
    </rPh>
    <phoneticPr fontId="4"/>
  </si>
  <si>
    <t>交通事故</t>
  </si>
  <si>
    <t>救急車</t>
  </si>
  <si>
    <t>火　　災</t>
  </si>
  <si>
    <t>上 水 道</t>
  </si>
  <si>
    <t>令和3年度</t>
    <rPh sb="0" eb="2">
      <t>レイワ</t>
    </rPh>
    <rPh sb="3" eb="4">
      <t>ネン</t>
    </rPh>
    <rPh sb="4" eb="5">
      <t>ド</t>
    </rPh>
    <phoneticPr fontId="4"/>
  </si>
  <si>
    <t>(1日当たり市搬入量・令和3年度)</t>
    <rPh sb="2" eb="3">
      <t>ヒ</t>
    </rPh>
    <rPh sb="3" eb="4">
      <t>ア</t>
    </rPh>
    <rPh sb="6" eb="7">
      <t>シ</t>
    </rPh>
    <rPh sb="7" eb="9">
      <t>ハンニュウ</t>
    </rPh>
    <rPh sb="9" eb="10">
      <t>リョウ</t>
    </rPh>
    <rPh sb="10" eb="11">
      <t>シュウリョウ</t>
    </rPh>
    <rPh sb="11" eb="13">
      <t>レイワ</t>
    </rPh>
    <rPh sb="14" eb="16">
      <t>ネンド</t>
    </rPh>
    <rPh sb="15" eb="16">
      <t>ドヘイネンド</t>
    </rPh>
    <phoneticPr fontId="4"/>
  </si>
  <si>
    <t>(令和3年)</t>
    <rPh sb="1" eb="2">
      <t>レイ</t>
    </rPh>
    <rPh sb="2" eb="3">
      <t>ワ</t>
    </rPh>
    <rPh sb="4" eb="5">
      <t>ネン</t>
    </rPh>
    <rPh sb="5" eb="6">
      <t>ヘイネン</t>
    </rPh>
    <phoneticPr fontId="4"/>
  </si>
  <si>
    <t>ぐりーんバス利用者数</t>
    <rPh sb="6" eb="9">
      <t>リヨウシャ</t>
    </rPh>
    <rPh sb="9" eb="10">
      <t>スウ</t>
    </rPh>
    <phoneticPr fontId="4"/>
  </si>
  <si>
    <t>ご　　み</t>
  </si>
  <si>
    <t>離　　婚</t>
  </si>
  <si>
    <t>婚　　姻</t>
  </si>
  <si>
    <t>転　　出</t>
  </si>
  <si>
    <t>転　　入</t>
  </si>
  <si>
    <t>死　　亡</t>
  </si>
  <si>
    <t>出　　生</t>
  </si>
  <si>
    <t>流山市の一日（令和4年）</t>
    <rPh sb="0" eb="3">
      <t>ナガレヤマシ</t>
    </rPh>
    <rPh sb="4" eb="6">
      <t>イチニチ</t>
    </rPh>
    <rPh sb="7" eb="9">
      <t>レイワ</t>
    </rPh>
    <rPh sb="10" eb="12">
      <t>ネンド</t>
    </rPh>
    <phoneticPr fontId="4"/>
  </si>
  <si>
    <t>（令和3年度）</t>
    <rPh sb="1" eb="3">
      <t>レイワ</t>
    </rPh>
    <rPh sb="4" eb="5">
      <t>ネン</t>
    </rPh>
    <rPh sb="5" eb="6">
      <t>ド</t>
    </rPh>
    <phoneticPr fontId="4"/>
  </si>
  <si>
    <t>（令和4.4.1）</t>
    <rPh sb="1" eb="3">
      <t>レイワ</t>
    </rPh>
    <phoneticPr fontId="4"/>
  </si>
  <si>
    <t>予算（一般会計当初）</t>
    <phoneticPr fontId="4"/>
  </si>
  <si>
    <t>市　　　民　　　数</t>
  </si>
  <si>
    <t>市　　民　　数</t>
  </si>
  <si>
    <t>(令和4.5.1)</t>
    <rPh sb="1" eb="3">
      <t>レイワ</t>
    </rPh>
    <phoneticPr fontId="4"/>
  </si>
  <si>
    <t>市民１人当たりの</t>
    <phoneticPr fontId="4"/>
  </si>
  <si>
    <t>消防職員１人当たりの</t>
    <phoneticPr fontId="4"/>
  </si>
  <si>
    <t>市職員１人当たりの</t>
    <phoneticPr fontId="4"/>
  </si>
  <si>
    <t>児童数及び生徒数</t>
  </si>
  <si>
    <t>教員１人当たりの</t>
    <phoneticPr fontId="4"/>
  </si>
  <si>
    <t>3,936事業所</t>
    <rPh sb="5" eb="8">
      <t>ジギョウショ</t>
    </rPh>
    <phoneticPr fontId="4"/>
  </si>
  <si>
    <t>（令和3年度決算）</t>
    <rPh sb="1" eb="3">
      <t>レイワ</t>
    </rPh>
    <rPh sb="4" eb="5">
      <t>ネン</t>
    </rPh>
    <rPh sb="5" eb="6">
      <t>ド</t>
    </rPh>
    <rPh sb="6" eb="8">
      <t>ケッサン</t>
    </rPh>
    <phoneticPr fontId="4"/>
  </si>
  <si>
    <t>（平成28.6.1）</t>
    <rPh sb="1" eb="3">
      <t>ヘイセイ</t>
    </rPh>
    <phoneticPr fontId="4"/>
  </si>
  <si>
    <t>（令和4.3.31）</t>
    <rPh sb="1" eb="3">
      <t>レイワ</t>
    </rPh>
    <phoneticPr fontId="4"/>
  </si>
  <si>
    <t>事業所</t>
    <rPh sb="0" eb="3">
      <t>ジギョウショ</t>
    </rPh>
    <phoneticPr fontId="4"/>
  </si>
  <si>
    <t>都市公園面積</t>
  </si>
  <si>
    <t>台数（軽自動車を含む）</t>
  </si>
  <si>
    <t>市民１人当たりの市税</t>
    <phoneticPr fontId="4"/>
  </si>
  <si>
    <t>１世帯当りの乗用自動車</t>
    <phoneticPr fontId="4"/>
  </si>
  <si>
    <t>（令和4.4.1）</t>
    <rPh sb="1" eb="2">
      <t>レイ</t>
    </rPh>
    <rPh sb="2" eb="3">
      <t>ワ</t>
    </rPh>
    <phoneticPr fontId="4"/>
  </si>
  <si>
    <t>公共下水道普及率</t>
    <rPh sb="0" eb="2">
      <t>コウキョウ</t>
    </rPh>
    <rPh sb="2" eb="5">
      <t>ゲスイドウ</t>
    </rPh>
    <rPh sb="5" eb="7">
      <t>フキュウ</t>
    </rPh>
    <rPh sb="7" eb="8">
      <t>リツ</t>
    </rPh>
    <phoneticPr fontId="4"/>
  </si>
  <si>
    <t>市立図書館貸出冊数</t>
  </si>
  <si>
    <t>１世帯当たりの人員</t>
    <phoneticPr fontId="4"/>
  </si>
  <si>
    <t>（1平方ｷﾛﾒｰﾄﾙ当たりの人口）</t>
    <rPh sb="2" eb="4">
      <t>ヘイホウ</t>
    </rPh>
    <rPh sb="10" eb="11">
      <t>ア</t>
    </rPh>
    <rPh sb="14" eb="16">
      <t>ジンコウ</t>
    </rPh>
    <phoneticPr fontId="4"/>
  </si>
  <si>
    <t>人口密度</t>
  </si>
  <si>
    <t>流　　山　　市　　民　　の　　生　　活</t>
    <rPh sb="0" eb="1">
      <t>リュウ</t>
    </rPh>
    <rPh sb="3" eb="4">
      <t>ヤマ</t>
    </rPh>
    <rPh sb="6" eb="7">
      <t>シ</t>
    </rPh>
    <phoneticPr fontId="4"/>
  </si>
  <si>
    <t>郵便局等施設　…………………………………………………………………</t>
    <rPh sb="2" eb="3">
      <t>キョク</t>
    </rPh>
    <rPh sb="3" eb="4">
      <t>トウ</t>
    </rPh>
    <phoneticPr fontId="4"/>
  </si>
  <si>
    <t>11-6</t>
  </si>
  <si>
    <t>農地の用途別転用面積　…………………………………………………………………</t>
    <phoneticPr fontId="4"/>
  </si>
  <si>
    <t>4-11</t>
  </si>
  <si>
    <t>常磐自動車道流山ｲﾝﾀｰﾁｪﾝｼﾞ出入交通量　…………………………………………………………………</t>
    <phoneticPr fontId="4"/>
  </si>
  <si>
    <t>11-5</t>
  </si>
  <si>
    <t>農地の地目別転用面積　…………………………………………………………………</t>
    <phoneticPr fontId="4"/>
  </si>
  <si>
    <t>4-10</t>
  </si>
  <si>
    <t>軽自動車及び原動機付自転車保有台数　…………………………………………………………………</t>
    <phoneticPr fontId="4"/>
  </si>
  <si>
    <t>11-4</t>
  </si>
  <si>
    <t>農用機械所有台数　…………………………………………………………………</t>
    <phoneticPr fontId="4"/>
  </si>
  <si>
    <t>4-9</t>
  </si>
  <si>
    <t>自動車保有台数　…………………………………………………………………</t>
    <phoneticPr fontId="4"/>
  </si>
  <si>
    <t>11-3</t>
  </si>
  <si>
    <t>農産物販売金額別農家数　…………………………………………………………………</t>
    <phoneticPr fontId="4"/>
  </si>
  <si>
    <t>4-8</t>
  </si>
  <si>
    <t>ぐりーんバス利用状況　…………………………………………………………………</t>
    <rPh sb="6" eb="8">
      <t>リヨウ</t>
    </rPh>
    <rPh sb="8" eb="10">
      <t>ジョウキョウ</t>
    </rPh>
    <phoneticPr fontId="4"/>
  </si>
  <si>
    <t>11-2</t>
  </si>
  <si>
    <t>販売目的の作物別作付農家数と作付面積　…………………………………………………………………</t>
    <phoneticPr fontId="4"/>
  </si>
  <si>
    <t>4-7</t>
  </si>
  <si>
    <t>市内鉄道各駅年間乗降客数　…………………………………………………………………</t>
    <rPh sb="6" eb="8">
      <t>ネンカン</t>
    </rPh>
    <rPh sb="8" eb="10">
      <t>ジョウコウ</t>
    </rPh>
    <rPh sb="10" eb="11">
      <t>キャク</t>
    </rPh>
    <phoneticPr fontId="4"/>
  </si>
  <si>
    <t>11-1</t>
    <phoneticPr fontId="4"/>
  </si>
  <si>
    <t>施設園芸の作物別収穫農家数と収穫面積　…………………………………………………………………</t>
    <rPh sb="14" eb="16">
      <t>シュウカク</t>
    </rPh>
    <phoneticPr fontId="4"/>
  </si>
  <si>
    <t>4-6</t>
  </si>
  <si>
    <t>農業従事者数　…………………………………………………………………</t>
    <phoneticPr fontId="4"/>
  </si>
  <si>
    <t>4-5</t>
    <phoneticPr fontId="4"/>
  </si>
  <si>
    <t>年齢別世帯員数　…………………………………………………………………</t>
    <rPh sb="0" eb="2">
      <t>ネンレイ</t>
    </rPh>
    <rPh sb="2" eb="3">
      <t>ベツ</t>
    </rPh>
    <rPh sb="3" eb="5">
      <t>セタイ</t>
    </rPh>
    <rPh sb="5" eb="6">
      <t>イン</t>
    </rPh>
    <rPh sb="6" eb="7">
      <t>スウ</t>
    </rPh>
    <phoneticPr fontId="4"/>
  </si>
  <si>
    <t>4-4</t>
  </si>
  <si>
    <t>11　運輸・通信　　………………………………</t>
    <phoneticPr fontId="4"/>
  </si>
  <si>
    <t>専兼業別農家数　……………………………………………</t>
    <phoneticPr fontId="4"/>
  </si>
  <si>
    <t>4-3</t>
  </si>
  <si>
    <t>経営耕地広狭別農家数（販売農家）　………………………………………</t>
    <rPh sb="11" eb="13">
      <t>ハンバイ</t>
    </rPh>
    <rPh sb="13" eb="15">
      <t>ノウカ</t>
    </rPh>
    <phoneticPr fontId="4"/>
  </si>
  <si>
    <t>4-2</t>
  </si>
  <si>
    <t>下水道普及状況　…………………………………………………………………</t>
    <phoneticPr fontId="4"/>
  </si>
  <si>
    <t>10-3</t>
    <phoneticPr fontId="4"/>
  </si>
  <si>
    <t>経営耕地種類別面積　……………………………………</t>
    <phoneticPr fontId="4"/>
  </si>
  <si>
    <t>4-1</t>
    <phoneticPr fontId="4"/>
  </si>
  <si>
    <t>水道の給水　…………………………………………………………………</t>
    <phoneticPr fontId="4"/>
  </si>
  <si>
    <t>10-2</t>
    <phoneticPr fontId="4"/>
  </si>
  <si>
    <t>水道の普及　…………………………………………………………………</t>
    <phoneticPr fontId="4"/>
  </si>
  <si>
    <t>10-1</t>
    <phoneticPr fontId="4"/>
  </si>
  <si>
    <t>４　農　　　業　　……………………………………</t>
    <phoneticPr fontId="4"/>
  </si>
  <si>
    <t>10　上下水道　　……………………………………</t>
    <rPh sb="3" eb="4">
      <t>ウエ</t>
    </rPh>
    <rPh sb="4" eb="5">
      <t>シタ</t>
    </rPh>
    <phoneticPr fontId="4"/>
  </si>
  <si>
    <t>年齢（５歳階級）別人口　…………………………………………………………………</t>
    <phoneticPr fontId="4"/>
  </si>
  <si>
    <t>3-17</t>
  </si>
  <si>
    <t>都市計画地域区分（人口、世帯数）　…………………………………………………………………</t>
    <phoneticPr fontId="4"/>
  </si>
  <si>
    <t>3-16</t>
  </si>
  <si>
    <t>市営住宅管理戸数　…………………………………………………………………</t>
    <rPh sb="4" eb="6">
      <t>カンリ</t>
    </rPh>
    <rPh sb="6" eb="8">
      <t>コスウ</t>
    </rPh>
    <phoneticPr fontId="4"/>
  </si>
  <si>
    <t>9-4</t>
    <phoneticPr fontId="4"/>
  </si>
  <si>
    <t>労働力状態別１５歳以上人口　…………………………………………………………………</t>
    <phoneticPr fontId="4"/>
  </si>
  <si>
    <t>3-15</t>
    <phoneticPr fontId="4"/>
  </si>
  <si>
    <t>都市公園　…………………………………………………………………</t>
    <phoneticPr fontId="4"/>
  </si>
  <si>
    <t>9-3</t>
  </si>
  <si>
    <t>男女別１５歳以上人口　…………………………………………………………………</t>
    <phoneticPr fontId="4"/>
  </si>
  <si>
    <t>都市計画道路　…………………………………………………………………</t>
    <phoneticPr fontId="4"/>
  </si>
  <si>
    <t>9-2</t>
  </si>
  <si>
    <t>年齢（５歳階級）、配偶関係、</t>
    <phoneticPr fontId="4"/>
  </si>
  <si>
    <t>3-14</t>
    <phoneticPr fontId="4"/>
  </si>
  <si>
    <t>市道　…………………………………………………………………</t>
    <phoneticPr fontId="4"/>
  </si>
  <si>
    <t>9-1</t>
    <phoneticPr fontId="4"/>
  </si>
  <si>
    <t>一般世帯人員、一般世帯の１世帯当たり人員　………………………………………………………………</t>
    <rPh sb="7" eb="9">
      <t>イッパン</t>
    </rPh>
    <rPh sb="9" eb="11">
      <t>セタイ</t>
    </rPh>
    <phoneticPr fontId="4"/>
  </si>
  <si>
    <t>住宅の建て方別住宅に住む一般世帯数</t>
    <rPh sb="14" eb="16">
      <t>セタイ</t>
    </rPh>
    <rPh sb="16" eb="17">
      <t>スウ</t>
    </rPh>
    <phoneticPr fontId="4"/>
  </si>
  <si>
    <t>3-13</t>
    <phoneticPr fontId="4"/>
  </si>
  <si>
    <t>一般世帯人員、一般世帯の１世帯当たり人員  …………………………………………………………………</t>
    <rPh sb="0" eb="2">
      <t>イッパン</t>
    </rPh>
    <rPh sb="7" eb="9">
      <t>イッパン</t>
    </rPh>
    <rPh sb="9" eb="11">
      <t>セタイ</t>
    </rPh>
    <phoneticPr fontId="4"/>
  </si>
  <si>
    <t>９　土木・建設　　………………………………</t>
    <phoneticPr fontId="4"/>
  </si>
  <si>
    <t>住宅の所有の関係別一般世帯数、</t>
    <rPh sb="9" eb="11">
      <t>イッパン</t>
    </rPh>
    <rPh sb="11" eb="14">
      <t>セタイスウ</t>
    </rPh>
    <phoneticPr fontId="4"/>
  </si>
  <si>
    <t>3-12</t>
    <phoneticPr fontId="4"/>
  </si>
  <si>
    <t>流出状況内訳　…………………………………………………………………</t>
    <phoneticPr fontId="4"/>
  </si>
  <si>
    <t>中小企業資金の貸付け　…………………………………………………………………</t>
    <phoneticPr fontId="4"/>
  </si>
  <si>
    <t>8-2</t>
    <phoneticPr fontId="4"/>
  </si>
  <si>
    <t>就業者、通学者（１５歳以上）の流入、</t>
    <rPh sb="10" eb="11">
      <t>サイ</t>
    </rPh>
    <rPh sb="11" eb="13">
      <t>イジョウ</t>
    </rPh>
    <phoneticPr fontId="4"/>
  </si>
  <si>
    <t>3-11</t>
    <phoneticPr fontId="4"/>
  </si>
  <si>
    <t>金融機関支店数　…………………………………………………………………</t>
    <rPh sb="4" eb="6">
      <t>シテン</t>
    </rPh>
    <phoneticPr fontId="4"/>
  </si>
  <si>
    <t>8-1</t>
    <phoneticPr fontId="4"/>
  </si>
  <si>
    <t>従業地、常住地、産業別１５歳以上就業者数　……………………………………………………………………</t>
    <phoneticPr fontId="4"/>
  </si>
  <si>
    <t>3-10</t>
  </si>
  <si>
    <t>市内の産業人口　…………………………………………………………………</t>
    <phoneticPr fontId="4"/>
  </si>
  <si>
    <t>3-9</t>
  </si>
  <si>
    <t>常住・昼間人口の動態　…………………………………………………………………</t>
    <phoneticPr fontId="4"/>
  </si>
  <si>
    <t>3-8</t>
    <phoneticPr fontId="4"/>
  </si>
  <si>
    <t>８　金　　　融　　………………………………</t>
    <phoneticPr fontId="4"/>
  </si>
  <si>
    <t>世帯の種類、世帯人員別世帯数及び世帯人員　………………</t>
    <phoneticPr fontId="4"/>
  </si>
  <si>
    <t>3-7</t>
  </si>
  <si>
    <t>人口集中地区人口、面積及び人口密度　…………………………………………………………………</t>
    <phoneticPr fontId="4"/>
  </si>
  <si>
    <t>3-6</t>
  </si>
  <si>
    <t>従業者規模別事業所数及び従業者数　…………………………………………………………………</t>
    <phoneticPr fontId="4"/>
  </si>
  <si>
    <t>産業別就業者構成比　…………………………………………………………………</t>
    <phoneticPr fontId="4"/>
  </si>
  <si>
    <t>3-5</t>
  </si>
  <si>
    <t>産業（大分類）別、経営組織、</t>
    <phoneticPr fontId="4"/>
  </si>
  <si>
    <t>7-2</t>
    <phoneticPr fontId="4"/>
  </si>
  <si>
    <t>産業別年齢５歳階級・男女別就業者数　…………………………………………………………………</t>
    <phoneticPr fontId="4"/>
  </si>
  <si>
    <t>3-4</t>
  </si>
  <si>
    <t>事業所数及び従業者数　…………………………………………………………………</t>
    <phoneticPr fontId="4"/>
  </si>
  <si>
    <t>産業別就業者数　…………………………………………………………………</t>
    <phoneticPr fontId="4"/>
  </si>
  <si>
    <t>3-3</t>
  </si>
  <si>
    <t>産業（大分類）別、</t>
    <phoneticPr fontId="4"/>
  </si>
  <si>
    <t>7-1</t>
    <phoneticPr fontId="4"/>
  </si>
  <si>
    <t>国勢調査人口　…………………………………………………………………</t>
    <phoneticPr fontId="4"/>
  </si>
  <si>
    <t>3-2</t>
  </si>
  <si>
    <t>各市の人口　…………………………………………………………………</t>
    <phoneticPr fontId="4"/>
  </si>
  <si>
    <t>3-1</t>
    <phoneticPr fontId="4"/>
  </si>
  <si>
    <t>７　事　業　所　　………………………………</t>
    <phoneticPr fontId="4"/>
  </si>
  <si>
    <t>３　国勢調査　　………………………………</t>
    <phoneticPr fontId="4"/>
  </si>
  <si>
    <t>従業者規模別事業所数　…………………………………</t>
    <phoneticPr fontId="4"/>
  </si>
  <si>
    <t>小売業態別、</t>
    <phoneticPr fontId="4"/>
  </si>
  <si>
    <t>6-2</t>
    <phoneticPr fontId="4"/>
  </si>
  <si>
    <t>字別・年齢５歳階級別人口（住民基本台帳）　………………………………………</t>
    <rPh sb="13" eb="15">
      <t>ジュウミン</t>
    </rPh>
    <rPh sb="15" eb="17">
      <t>キホン</t>
    </rPh>
    <rPh sb="17" eb="19">
      <t>ダイチョウ</t>
    </rPh>
    <phoneticPr fontId="4"/>
  </si>
  <si>
    <t>2-6</t>
    <phoneticPr fontId="4"/>
  </si>
  <si>
    <t>従業者数及び年間商品販売額　…………………………………………………………………</t>
    <phoneticPr fontId="4"/>
  </si>
  <si>
    <t>月別世帯数及び人口（住民基本台帳）　………………………………………………………………………………………</t>
    <rPh sb="10" eb="12">
      <t>ジュウミン</t>
    </rPh>
    <rPh sb="12" eb="14">
      <t>キホン</t>
    </rPh>
    <rPh sb="14" eb="16">
      <t>ダイチョウ</t>
    </rPh>
    <phoneticPr fontId="4"/>
  </si>
  <si>
    <t>2-5</t>
    <phoneticPr fontId="4"/>
  </si>
  <si>
    <t>産業分類小分類別事業所数、</t>
    <phoneticPr fontId="4"/>
  </si>
  <si>
    <t>6-1</t>
    <phoneticPr fontId="4"/>
  </si>
  <si>
    <t>字別人口と世帯（住民基本台帳）　……………………………………………</t>
    <rPh sb="1" eb="2">
      <t>ベツ</t>
    </rPh>
    <rPh sb="8" eb="10">
      <t>ジュウミン</t>
    </rPh>
    <rPh sb="10" eb="12">
      <t>キホン</t>
    </rPh>
    <rPh sb="12" eb="14">
      <t>ダイチョウ</t>
    </rPh>
    <phoneticPr fontId="4"/>
  </si>
  <si>
    <t>2-4</t>
    <phoneticPr fontId="4"/>
  </si>
  <si>
    <t>人口動態　……………………………………………………</t>
    <phoneticPr fontId="4"/>
  </si>
  <si>
    <t>2-3</t>
    <phoneticPr fontId="4"/>
  </si>
  <si>
    <t>外国人国籍別人口　…………………………………………………………………………………………</t>
    <rPh sb="0" eb="2">
      <t>ガイコク</t>
    </rPh>
    <rPh sb="2" eb="3">
      <t>ジン</t>
    </rPh>
    <rPh sb="3" eb="5">
      <t>コクセキ</t>
    </rPh>
    <rPh sb="5" eb="6">
      <t>ベツ</t>
    </rPh>
    <rPh sb="6" eb="8">
      <t>ジンコウ</t>
    </rPh>
    <phoneticPr fontId="4"/>
  </si>
  <si>
    <t>2-2</t>
    <phoneticPr fontId="4"/>
  </si>
  <si>
    <t>６　商　　　業　　………………………………</t>
    <phoneticPr fontId="4"/>
  </si>
  <si>
    <t>人口と世帯（住民基本台帳）　………………………………………………………………………………………………　</t>
    <rPh sb="6" eb="8">
      <t>ジュウミン</t>
    </rPh>
    <rPh sb="8" eb="10">
      <t>キホン</t>
    </rPh>
    <rPh sb="10" eb="12">
      <t>ダイチョウ</t>
    </rPh>
    <phoneticPr fontId="4"/>
  </si>
  <si>
    <t>2-1</t>
    <phoneticPr fontId="4"/>
  </si>
  <si>
    <t>(従業者３０人以上の事業所）　…………………………………………………………………</t>
    <phoneticPr fontId="4"/>
  </si>
  <si>
    <t>取得額、減価償却額、投資額</t>
    <phoneticPr fontId="4"/>
  </si>
  <si>
    <t>２　人　　　口　　………………………………………</t>
    <rPh sb="2" eb="3">
      <t>ジン</t>
    </rPh>
    <rPh sb="6" eb="7">
      <t>クチ</t>
    </rPh>
    <phoneticPr fontId="4"/>
  </si>
  <si>
    <t>有形固定資産年初・年末現在高、</t>
    <phoneticPr fontId="4"/>
  </si>
  <si>
    <t>5-4</t>
    <phoneticPr fontId="4"/>
  </si>
  <si>
    <t>（従業者３０人以上の事業所）　…………………………………………………………………</t>
    <phoneticPr fontId="4"/>
  </si>
  <si>
    <t>月別降水量　………………………………………………………………………………………………　</t>
    <phoneticPr fontId="4"/>
  </si>
  <si>
    <t>1-6</t>
    <phoneticPr fontId="4"/>
  </si>
  <si>
    <t>原材料使用額、製造品出荷額等</t>
    <phoneticPr fontId="4"/>
  </si>
  <si>
    <t>5-3</t>
    <phoneticPr fontId="4"/>
  </si>
  <si>
    <t>気象　…………………………………………………………………………</t>
    <phoneticPr fontId="4"/>
  </si>
  <si>
    <t>1-5</t>
    <phoneticPr fontId="4"/>
  </si>
  <si>
    <t>（業種別）（従業者４人以上の事業所）…………………………………………………………………</t>
    <phoneticPr fontId="4"/>
  </si>
  <si>
    <t>地価公示価格　…………………………………………………………………</t>
    <phoneticPr fontId="4"/>
  </si>
  <si>
    <t>1-4</t>
    <phoneticPr fontId="4"/>
  </si>
  <si>
    <t>製造事業所数、従業者数、製造品出荷額等</t>
    <phoneticPr fontId="4"/>
  </si>
  <si>
    <t>5-2</t>
    <phoneticPr fontId="4"/>
  </si>
  <si>
    <t>土地地目別評価額　……………………………………………………………</t>
    <phoneticPr fontId="4"/>
  </si>
  <si>
    <t>1-3</t>
    <phoneticPr fontId="4"/>
  </si>
  <si>
    <t>（年別）（従業者４人以上の事業所）…………………………………………………………………</t>
    <rPh sb="9" eb="10">
      <t>ニン</t>
    </rPh>
    <rPh sb="10" eb="12">
      <t>イジョウ</t>
    </rPh>
    <rPh sb="13" eb="16">
      <t>ジギョウショ</t>
    </rPh>
    <phoneticPr fontId="4"/>
  </si>
  <si>
    <t>土地地目別課税面積　…………………………………………………………</t>
    <phoneticPr fontId="4"/>
  </si>
  <si>
    <t>1-2</t>
    <phoneticPr fontId="4"/>
  </si>
  <si>
    <t>5-1</t>
    <phoneticPr fontId="4"/>
  </si>
  <si>
    <t>位置及び地勢　…………………………………………………………………</t>
    <rPh sb="2" eb="3">
      <t>オヨ</t>
    </rPh>
    <phoneticPr fontId="4"/>
  </si>
  <si>
    <t>1-1</t>
    <phoneticPr fontId="4"/>
  </si>
  <si>
    <t>５　工　　　業　　………………………………</t>
    <phoneticPr fontId="4"/>
  </si>
  <si>
    <t>１　土地・気象　　………………………………</t>
    <phoneticPr fontId="4"/>
  </si>
  <si>
    <t>目　　　　　　次</t>
    <rPh sb="7" eb="8">
      <t>ツ</t>
    </rPh>
    <phoneticPr fontId="4"/>
  </si>
  <si>
    <t>時間別火災発生状況　…………………………………………………………………</t>
    <rPh sb="1" eb="2">
      <t>アイダ</t>
    </rPh>
    <phoneticPr fontId="4"/>
  </si>
  <si>
    <t>15-11</t>
  </si>
  <si>
    <t>火災発生件数　…………………………………………………………………</t>
    <phoneticPr fontId="4"/>
  </si>
  <si>
    <t>15-10</t>
  </si>
  <si>
    <t>原因別火災発生件数　…………………………………………………………………</t>
    <phoneticPr fontId="4"/>
  </si>
  <si>
    <t>15-9</t>
  </si>
  <si>
    <t>救急車の出動　…………………………………………………………………</t>
    <phoneticPr fontId="4"/>
  </si>
  <si>
    <t>15-8</t>
  </si>
  <si>
    <t>公設消防水利施設　…………………………………………………………………</t>
    <phoneticPr fontId="4"/>
  </si>
  <si>
    <t>15-7</t>
  </si>
  <si>
    <t>消防現有勢力　…………………………………………………………………</t>
    <phoneticPr fontId="4"/>
  </si>
  <si>
    <t>15-6</t>
  </si>
  <si>
    <t>消防職員数　…………………………………………………………………</t>
    <phoneticPr fontId="4"/>
  </si>
  <si>
    <t>15-5</t>
  </si>
  <si>
    <t>交通事故の発生　…………………………………………………………………</t>
    <phoneticPr fontId="4"/>
  </si>
  <si>
    <t>15-4</t>
  </si>
  <si>
    <t>ぐ犯・不良行為少年補導状況　…………………………………………………………………</t>
    <phoneticPr fontId="4"/>
  </si>
  <si>
    <t>15-3</t>
  </si>
  <si>
    <t>少年による刑法犯検挙者数　…………………………………………………………………</t>
    <phoneticPr fontId="4"/>
  </si>
  <si>
    <t>15-2</t>
  </si>
  <si>
    <t>刑法犯認知件数　…………………………………………………………………</t>
    <phoneticPr fontId="4"/>
  </si>
  <si>
    <t>15-1</t>
    <phoneticPr fontId="4"/>
  </si>
  <si>
    <t>15　警察・消防　　………………………………</t>
    <phoneticPr fontId="4"/>
  </si>
  <si>
    <t>指定文化財　…………………………………………………………………</t>
    <phoneticPr fontId="4"/>
  </si>
  <si>
    <t>14-13</t>
  </si>
  <si>
    <t>蔵書の冊数　…………………………………………………………………</t>
    <phoneticPr fontId="4"/>
  </si>
  <si>
    <t>14-12</t>
  </si>
  <si>
    <t>図書館別貸出冊数　…………………………………………………………………</t>
    <phoneticPr fontId="4"/>
  </si>
  <si>
    <t>14-11</t>
  </si>
  <si>
    <t>体育施設　…………………………………………………………………</t>
    <phoneticPr fontId="4"/>
  </si>
  <si>
    <t>14-10</t>
  </si>
  <si>
    <t>市民会館（ホール）の利用　…………………………………………………………………</t>
    <phoneticPr fontId="4"/>
  </si>
  <si>
    <t>14-9</t>
    <phoneticPr fontId="4"/>
  </si>
  <si>
    <t>公民館の利用　…………………………………………………………………</t>
    <phoneticPr fontId="4"/>
  </si>
  <si>
    <t>14-8</t>
  </si>
  <si>
    <t>卒業後の進路（高等学校）　…………………………………………………………………</t>
    <phoneticPr fontId="4"/>
  </si>
  <si>
    <t>14-7</t>
  </si>
  <si>
    <t>卒業後の進路（中学校）　…………………………………………………………………</t>
    <phoneticPr fontId="4"/>
  </si>
  <si>
    <t>14-6</t>
  </si>
  <si>
    <t>高等学校　…………………………………………………………………</t>
    <phoneticPr fontId="4"/>
  </si>
  <si>
    <t>14-5</t>
  </si>
  <si>
    <t>中学校　…………………………………………………………………</t>
    <phoneticPr fontId="4"/>
  </si>
  <si>
    <t>14-4</t>
  </si>
  <si>
    <t>小学校　…………………………………………………………………</t>
    <phoneticPr fontId="4"/>
  </si>
  <si>
    <t>14-3</t>
  </si>
  <si>
    <t>幼稚園　…………………………………………………………………</t>
    <phoneticPr fontId="4"/>
  </si>
  <si>
    <t>14-2</t>
  </si>
  <si>
    <t>概要　…………………………………………………………………</t>
    <phoneticPr fontId="4"/>
  </si>
  <si>
    <t>14-1</t>
    <phoneticPr fontId="4"/>
  </si>
  <si>
    <t>14　教育・文化　　………………………………</t>
    <phoneticPr fontId="4"/>
  </si>
  <si>
    <t>幼保連携型認定こども園　…………………………………………………………………</t>
    <rPh sb="0" eb="2">
      <t>ヨウホ</t>
    </rPh>
    <rPh sb="2" eb="5">
      <t>レンケイガタ</t>
    </rPh>
    <rPh sb="5" eb="7">
      <t>ニンテイ</t>
    </rPh>
    <rPh sb="10" eb="11">
      <t>エン</t>
    </rPh>
    <phoneticPr fontId="4"/>
  </si>
  <si>
    <t>13-12</t>
  </si>
  <si>
    <t>小規模保育所　…………………………………………………………………</t>
    <rPh sb="0" eb="3">
      <t>ショウキボ</t>
    </rPh>
    <rPh sb="3" eb="5">
      <t>ホイク</t>
    </rPh>
    <rPh sb="5" eb="6">
      <t>ショ</t>
    </rPh>
    <phoneticPr fontId="4"/>
  </si>
  <si>
    <t>13-11</t>
  </si>
  <si>
    <t>保育所　…………………………………………………………………</t>
    <rPh sb="0" eb="2">
      <t>ホイク</t>
    </rPh>
    <rPh sb="2" eb="3">
      <t>ジョ</t>
    </rPh>
    <phoneticPr fontId="4"/>
  </si>
  <si>
    <t>13-10</t>
    <phoneticPr fontId="4"/>
  </si>
  <si>
    <t>募金実績　…………………………………………………………………</t>
    <rPh sb="0" eb="2">
      <t>ボキン</t>
    </rPh>
    <rPh sb="2" eb="4">
      <t>ジッセキ</t>
    </rPh>
    <phoneticPr fontId="4"/>
  </si>
  <si>
    <t>13-9</t>
    <phoneticPr fontId="4"/>
  </si>
  <si>
    <t>拠出年金の給付　…………………………………………………………………</t>
    <phoneticPr fontId="4"/>
  </si>
  <si>
    <t>13-8</t>
  </si>
  <si>
    <t>拠出年金の加入　…………………………………………………………………</t>
    <rPh sb="0" eb="2">
      <t>キョシュツ</t>
    </rPh>
    <rPh sb="2" eb="4">
      <t>ネンキン</t>
    </rPh>
    <rPh sb="5" eb="7">
      <t>カニュウ</t>
    </rPh>
    <phoneticPr fontId="4"/>
  </si>
  <si>
    <t>13-7</t>
  </si>
  <si>
    <t>福祉年金　…………………………………………………………………</t>
    <phoneticPr fontId="4"/>
  </si>
  <si>
    <t>13-6</t>
  </si>
  <si>
    <t>国民健康保険の給付　…………………………………………………………………</t>
    <phoneticPr fontId="4"/>
  </si>
  <si>
    <t>13-5</t>
  </si>
  <si>
    <t>国民健康保険の加入　…………………………………………………………………</t>
    <phoneticPr fontId="4"/>
  </si>
  <si>
    <t>13-4</t>
  </si>
  <si>
    <t>生活保護　…………………………………………………………………</t>
    <phoneticPr fontId="4"/>
  </si>
  <si>
    <t>13-3</t>
  </si>
  <si>
    <t>雇用保険適用・給付　…………………………………………………………………</t>
    <rPh sb="4" eb="6">
      <t>テキヨウ</t>
    </rPh>
    <phoneticPr fontId="4"/>
  </si>
  <si>
    <t>13-2</t>
  </si>
  <si>
    <t>一般職業紹介　…………………………………………………………………　</t>
    <rPh sb="0" eb="2">
      <t>イッパン</t>
    </rPh>
    <rPh sb="2" eb="4">
      <t>ショクギョウ</t>
    </rPh>
    <rPh sb="4" eb="6">
      <t>ショウカイ</t>
    </rPh>
    <phoneticPr fontId="4"/>
  </si>
  <si>
    <t>13-1</t>
    <phoneticPr fontId="4"/>
  </si>
  <si>
    <t>市職員数　…………………………………………………………………</t>
    <phoneticPr fontId="4"/>
  </si>
  <si>
    <t>17-4</t>
  </si>
  <si>
    <t>議会の構成　…………………………………………………………………</t>
    <phoneticPr fontId="4"/>
  </si>
  <si>
    <t>17-3</t>
  </si>
  <si>
    <t>13　労働・社会福祉　　………………………</t>
    <rPh sb="3" eb="5">
      <t>ロウドウ</t>
    </rPh>
    <rPh sb="6" eb="8">
      <t>シャカイ</t>
    </rPh>
    <rPh sb="8" eb="10">
      <t>フクシ</t>
    </rPh>
    <phoneticPr fontId="4"/>
  </si>
  <si>
    <t>主な選挙の執行　…………………………………………………………………</t>
    <phoneticPr fontId="4"/>
  </si>
  <si>
    <t>17-2</t>
  </si>
  <si>
    <t>選挙人名簿登録者数（投票所別）　…………………………………………………………………</t>
    <phoneticPr fontId="4"/>
  </si>
  <si>
    <t>17-1</t>
    <phoneticPr fontId="4"/>
  </si>
  <si>
    <t>リサイクル団体による資源物回収量　…………………………………………………………………</t>
    <phoneticPr fontId="4"/>
  </si>
  <si>
    <t>12-12</t>
  </si>
  <si>
    <t>し尿処理　…………………………………………………………………</t>
    <phoneticPr fontId="4"/>
  </si>
  <si>
    <t>12-11</t>
  </si>
  <si>
    <t>ごみの処理　…………………………………………………………………</t>
    <phoneticPr fontId="4"/>
  </si>
  <si>
    <t>12-10</t>
  </si>
  <si>
    <t>17　選挙・議会・公務員　　………………………………</t>
    <phoneticPr fontId="4"/>
  </si>
  <si>
    <t>公害苦情受理件数　…………………………………………………………………</t>
    <phoneticPr fontId="4"/>
  </si>
  <si>
    <t>12-9</t>
  </si>
  <si>
    <t>大気汚染　…………………………………………………………………</t>
    <phoneticPr fontId="4"/>
  </si>
  <si>
    <t>12-8</t>
  </si>
  <si>
    <t>下水道事業会計　…………………………………………………………………</t>
    <rPh sb="0" eb="1">
      <t>ゲ</t>
    </rPh>
    <phoneticPr fontId="4"/>
  </si>
  <si>
    <t>16-7</t>
  </si>
  <si>
    <t>火葬　…………………………………………………………………</t>
    <rPh sb="0" eb="2">
      <t>カソウ</t>
    </rPh>
    <phoneticPr fontId="4"/>
  </si>
  <si>
    <t>12-7</t>
  </si>
  <si>
    <t>水道事業会計　…………………………………………………………………</t>
    <phoneticPr fontId="4"/>
  </si>
  <si>
    <t>16-6</t>
  </si>
  <si>
    <t>主要死因別死亡者数　…………………………………………………………………</t>
    <phoneticPr fontId="4"/>
  </si>
  <si>
    <t>12-6</t>
  </si>
  <si>
    <t>特別会計歳入歳出予算及び決算　…………………………………………………………………</t>
    <phoneticPr fontId="4"/>
  </si>
  <si>
    <t>16-5</t>
  </si>
  <si>
    <t>予防接種　…………………………………………………………………</t>
    <phoneticPr fontId="4"/>
  </si>
  <si>
    <t>12-5</t>
  </si>
  <si>
    <t>一般会計歳出予算及び決算　…………………………………………………………………</t>
    <phoneticPr fontId="4"/>
  </si>
  <si>
    <t>16-4</t>
  </si>
  <si>
    <t>狂犬病予防　…………………………………………………………………</t>
    <phoneticPr fontId="4"/>
  </si>
  <si>
    <t>12-4</t>
  </si>
  <si>
    <t>一般会計歳入予算及び決算　…………………………………………………………………</t>
    <phoneticPr fontId="4"/>
  </si>
  <si>
    <t>16-3</t>
  </si>
  <si>
    <t>環境衛生施設数　…………………………………………………………………</t>
    <phoneticPr fontId="4"/>
  </si>
  <si>
    <t>12-3</t>
  </si>
  <si>
    <t>歳入歳出決算　…………………………………………………………………</t>
    <phoneticPr fontId="4"/>
  </si>
  <si>
    <t>16-2</t>
  </si>
  <si>
    <t>医療機関病床数　…………………………………………………………………</t>
    <phoneticPr fontId="4"/>
  </si>
  <si>
    <t>12-2</t>
  </si>
  <si>
    <t>市税　…………………………………………………………………</t>
    <phoneticPr fontId="4"/>
  </si>
  <si>
    <t>16-1</t>
    <phoneticPr fontId="4"/>
  </si>
  <si>
    <t>医療施設数　…………………………………………………………………</t>
    <phoneticPr fontId="4"/>
  </si>
  <si>
    <t>12-1</t>
    <phoneticPr fontId="4"/>
  </si>
  <si>
    <t>16　財　　　政　　…………………………………</t>
    <phoneticPr fontId="4"/>
  </si>
  <si>
    <t>12　保健・衛生　　………………………………</t>
    <phoneticPr fontId="4"/>
  </si>
  <si>
    <t>(令和4年）</t>
    <rPh sb="4" eb="5">
      <t>ネン</t>
    </rPh>
    <phoneticPr fontId="4"/>
  </si>
  <si>
    <t>mm</t>
    <phoneticPr fontId="4"/>
  </si>
  <si>
    <t>年間降水量</t>
    <rPh sb="0" eb="2">
      <t>ネンカン</t>
    </rPh>
    <rPh sb="2" eb="5">
      <t>コウスイリョウ</t>
    </rPh>
    <phoneticPr fontId="4"/>
  </si>
  <si>
    <t>m/s</t>
    <phoneticPr fontId="4"/>
  </si>
  <si>
    <t>年間平均風速</t>
    <rPh sb="0" eb="2">
      <t>ネンカン</t>
    </rPh>
    <rPh sb="2" eb="4">
      <t>ヘイキン</t>
    </rPh>
    <rPh sb="4" eb="6">
      <t>フウソク</t>
    </rPh>
    <phoneticPr fontId="4"/>
  </si>
  <si>
    <t>％</t>
    <phoneticPr fontId="4"/>
  </si>
  <si>
    <t>年間平均湿度</t>
    <rPh sb="0" eb="2">
      <t>ネンカン</t>
    </rPh>
    <rPh sb="2" eb="4">
      <t>ヘイキン</t>
    </rPh>
    <rPh sb="4" eb="6">
      <t>シツド</t>
    </rPh>
    <phoneticPr fontId="4"/>
  </si>
  <si>
    <t>℃</t>
    <phoneticPr fontId="4"/>
  </si>
  <si>
    <t>年間平均気温</t>
    <rPh sb="0" eb="2">
      <t>ネンカン</t>
    </rPh>
    <rPh sb="2" eb="4">
      <t>ヘイキン</t>
    </rPh>
    <rPh sb="4" eb="6">
      <t>キオン</t>
    </rPh>
    <phoneticPr fontId="4"/>
  </si>
  <si>
    <t>(令和4年1月1日現在）</t>
    <rPh sb="1" eb="2">
      <t>レイ</t>
    </rPh>
    <rPh sb="2" eb="3">
      <t>ワ</t>
    </rPh>
    <rPh sb="4" eb="5">
      <t>ネン</t>
    </rPh>
    <rPh sb="5" eb="6">
      <t>ヘイネン</t>
    </rPh>
    <rPh sb="6" eb="7">
      <t>ガツ</t>
    </rPh>
    <rPh sb="8" eb="9">
      <t>ニチ</t>
    </rPh>
    <rPh sb="9" eb="11">
      <t>ゲンザイ</t>
    </rPh>
    <phoneticPr fontId="4"/>
  </si>
  <si>
    <t>円/㎡</t>
    <rPh sb="0" eb="1">
      <t>エン</t>
    </rPh>
    <phoneticPr fontId="4"/>
  </si>
  <si>
    <t>第1種低層住居専用地域</t>
    <phoneticPr fontId="4"/>
  </si>
  <si>
    <t>(住居系)</t>
    <rPh sb="1" eb="3">
      <t>ジュウキョ</t>
    </rPh>
    <rPh sb="3" eb="4">
      <t>ケイ</t>
    </rPh>
    <phoneticPr fontId="4"/>
  </si>
  <si>
    <t>(令和4年1月1日現在）</t>
    <rPh sb="1" eb="2">
      <t>レイ</t>
    </rPh>
    <rPh sb="4" eb="5">
      <t>ヘイネン</t>
    </rPh>
    <rPh sb="5" eb="6">
      <t>ガツ</t>
    </rPh>
    <rPh sb="7" eb="8">
      <t>ニチ</t>
    </rPh>
    <rPh sb="8" eb="10">
      <t>ゲンザイ</t>
    </rPh>
    <phoneticPr fontId="4"/>
  </si>
  <si>
    <t>商業地域</t>
    <rPh sb="0" eb="2">
      <t>ショウギョウ</t>
    </rPh>
    <rPh sb="2" eb="4">
      <t>チイキ</t>
    </rPh>
    <phoneticPr fontId="4"/>
  </si>
  <si>
    <t>(商業系)</t>
    <rPh sb="1" eb="4">
      <t>ショウギョウケイ</t>
    </rPh>
    <phoneticPr fontId="4"/>
  </si>
  <si>
    <t>地価公示最高価格</t>
    <rPh sb="0" eb="2">
      <t>チカ</t>
    </rPh>
    <rPh sb="2" eb="4">
      <t>コウジ</t>
    </rPh>
    <rPh sb="4" eb="6">
      <t>サイコウ</t>
    </rPh>
    <rPh sb="6" eb="8">
      <t>カカク</t>
    </rPh>
    <phoneticPr fontId="4"/>
  </si>
  <si>
    <t>(令和4年4月1日現在）</t>
    <rPh sb="1" eb="2">
      <t>レイ</t>
    </rPh>
    <rPh sb="2" eb="3">
      <t>ワ</t>
    </rPh>
    <rPh sb="4" eb="5">
      <t>ネン</t>
    </rPh>
    <rPh sb="5" eb="6">
      <t>ヘイネン</t>
    </rPh>
    <rPh sb="6" eb="7">
      <t>ガツ</t>
    </rPh>
    <rPh sb="8" eb="9">
      <t>ニチ</t>
    </rPh>
    <rPh sb="9" eb="11">
      <t>ゲンザイ</t>
    </rPh>
    <phoneticPr fontId="4"/>
  </si>
  <si>
    <t>ｋ㎡</t>
    <phoneticPr fontId="4"/>
  </si>
  <si>
    <t>市街化区域面積</t>
    <rPh sb="0" eb="3">
      <t>シガイカ</t>
    </rPh>
    <rPh sb="3" eb="5">
      <t>クイキ</t>
    </rPh>
    <rPh sb="5" eb="7">
      <t>メンセキ</t>
    </rPh>
    <phoneticPr fontId="4"/>
  </si>
  <si>
    <t>(令和4年4月1日現在）</t>
    <rPh sb="1" eb="3">
      <t>レイワ</t>
    </rPh>
    <rPh sb="4" eb="5">
      <t>ネン</t>
    </rPh>
    <rPh sb="5" eb="6">
      <t>ヘイネン</t>
    </rPh>
    <rPh sb="6" eb="7">
      <t>ガツ</t>
    </rPh>
    <rPh sb="8" eb="9">
      <t>ニチ</t>
    </rPh>
    <rPh sb="9" eb="11">
      <t>ゲンザイ</t>
    </rPh>
    <phoneticPr fontId="4"/>
  </si>
  <si>
    <t>行政区域面積</t>
    <rPh sb="0" eb="2">
      <t>ギョウセイ</t>
    </rPh>
    <rPh sb="2" eb="4">
      <t>クイキ</t>
    </rPh>
    <rPh sb="4" eb="6">
      <t>メンセキ</t>
    </rPh>
    <phoneticPr fontId="4"/>
  </si>
  <si>
    <t>1　土地・気象</t>
    <rPh sb="2" eb="4">
      <t>トチ</t>
    </rPh>
    <rPh sb="5" eb="7">
      <t>キショウ</t>
    </rPh>
    <phoneticPr fontId="4"/>
  </si>
  <si>
    <t>土地・気象　1</t>
    <phoneticPr fontId="4"/>
  </si>
  <si>
    <t>資料　資産税課</t>
    <rPh sb="0" eb="2">
      <t>シリョウ</t>
    </rPh>
    <rPh sb="3" eb="6">
      <t>シサンゼイ</t>
    </rPh>
    <rPh sb="6" eb="7">
      <t>カ</t>
    </rPh>
    <phoneticPr fontId="4"/>
  </si>
  <si>
    <t>-</t>
  </si>
  <si>
    <t>4年</t>
    <rPh sb="1" eb="2">
      <t>ネン</t>
    </rPh>
    <phoneticPr fontId="4"/>
  </si>
  <si>
    <t>3年</t>
    <rPh sb="1" eb="2">
      <t>ネン</t>
    </rPh>
    <phoneticPr fontId="4"/>
  </si>
  <si>
    <t>-</t>
    <phoneticPr fontId="4"/>
  </si>
  <si>
    <t>令和2年</t>
    <rPh sb="0" eb="2">
      <t>レイワ</t>
    </rPh>
    <rPh sb="3" eb="4">
      <t>ネン</t>
    </rPh>
    <phoneticPr fontId="4"/>
  </si>
  <si>
    <t>31年</t>
    <rPh sb="2" eb="3">
      <t>ドシ</t>
    </rPh>
    <phoneticPr fontId="4"/>
  </si>
  <si>
    <t>30年</t>
    <rPh sb="2" eb="3">
      <t>ネン</t>
    </rPh>
    <phoneticPr fontId="4"/>
  </si>
  <si>
    <t>－</t>
  </si>
  <si>
    <t>29年</t>
    <rPh sb="2" eb="3">
      <t>ネン</t>
    </rPh>
    <phoneticPr fontId="4"/>
  </si>
  <si>
    <t>28年</t>
    <rPh sb="2" eb="3">
      <t>ネン</t>
    </rPh>
    <phoneticPr fontId="4"/>
  </si>
  <si>
    <t>27年</t>
    <rPh sb="2" eb="3">
      <t>ネン</t>
    </rPh>
    <phoneticPr fontId="4"/>
  </si>
  <si>
    <t>26年</t>
    <rPh sb="2" eb="3">
      <t>ネン</t>
    </rPh>
    <phoneticPr fontId="4"/>
  </si>
  <si>
    <t>平成25年</t>
    <rPh sb="0" eb="2">
      <t>ヘイセイ</t>
    </rPh>
    <rPh sb="4" eb="5">
      <t>ネン</t>
    </rPh>
    <phoneticPr fontId="4"/>
  </si>
  <si>
    <t>その他</t>
    <phoneticPr fontId="4"/>
  </si>
  <si>
    <t>雑種地</t>
    <phoneticPr fontId="4"/>
  </si>
  <si>
    <t>宅　 地</t>
    <phoneticPr fontId="4"/>
  </si>
  <si>
    <t>原　 野</t>
    <phoneticPr fontId="4"/>
  </si>
  <si>
    <t>山　 林</t>
    <phoneticPr fontId="4"/>
  </si>
  <si>
    <t xml:space="preserve"> 畑</t>
    <phoneticPr fontId="4"/>
  </si>
  <si>
    <t xml:space="preserve"> 田</t>
    <phoneticPr fontId="4"/>
  </si>
  <si>
    <t>総　 数</t>
    <phoneticPr fontId="4"/>
  </si>
  <si>
    <t>区　分</t>
    <rPh sb="0" eb="3">
      <t>クブン</t>
    </rPh>
    <phoneticPr fontId="4"/>
  </si>
  <si>
    <t>各年１月１日現在（単位　㎢）</t>
    <phoneticPr fontId="4"/>
  </si>
  <si>
    <t>１－２　土地地目別課税面積</t>
    <phoneticPr fontId="4"/>
  </si>
  <si>
    <t>資料　企画政策課</t>
  </si>
  <si>
    <t>35ﾟ55'11"</t>
    <phoneticPr fontId="4"/>
  </si>
  <si>
    <t>139ﾟ54'46"</t>
    <phoneticPr fontId="4"/>
  </si>
  <si>
    <t>　流山市大字東深井字北海道地先</t>
    <rPh sb="4" eb="6">
      <t>オオアザ</t>
    </rPh>
    <rPh sb="9" eb="10">
      <t>アザ</t>
    </rPh>
    <phoneticPr fontId="4"/>
  </si>
  <si>
    <t>極　　　北</t>
    <rPh sb="0" eb="1">
      <t>キョク</t>
    </rPh>
    <rPh sb="4" eb="5">
      <t>キタ</t>
    </rPh>
    <phoneticPr fontId="4"/>
  </si>
  <si>
    <t>35ﾟ49'40"</t>
    <phoneticPr fontId="4"/>
  </si>
  <si>
    <t>139ﾟ54'01"</t>
    <phoneticPr fontId="4"/>
  </si>
  <si>
    <t>　流山市木字神明地先</t>
    <rPh sb="5" eb="6">
      <t>アザ</t>
    </rPh>
    <phoneticPr fontId="4"/>
  </si>
  <si>
    <t>極　　　南</t>
    <rPh sb="0" eb="1">
      <t>キョク</t>
    </rPh>
    <rPh sb="4" eb="5">
      <t>ミナミ</t>
    </rPh>
    <phoneticPr fontId="4"/>
  </si>
  <si>
    <t>35ﾟ54'47"</t>
    <phoneticPr fontId="4"/>
  </si>
  <si>
    <t>139ﾟ52'29"</t>
    <phoneticPr fontId="4"/>
  </si>
  <si>
    <t>　流山市深井新田地先（江戸川）</t>
    <phoneticPr fontId="4"/>
  </si>
  <si>
    <t>極　　　西</t>
    <rPh sb="0" eb="1">
      <t>キョク</t>
    </rPh>
    <rPh sb="4" eb="5">
      <t>ニシ</t>
    </rPh>
    <phoneticPr fontId="4"/>
  </si>
  <si>
    <t>35ﾟ50'18"</t>
    <phoneticPr fontId="4"/>
  </si>
  <si>
    <t>139ﾟ57'16"</t>
    <phoneticPr fontId="4"/>
  </si>
  <si>
    <t>　流山市向小金４丁目地先</t>
    <phoneticPr fontId="4"/>
  </si>
  <si>
    <t>極　　　東</t>
    <rPh sb="0" eb="1">
      <t>キョク</t>
    </rPh>
    <rPh sb="4" eb="5">
      <t>ヒガシ</t>
    </rPh>
    <phoneticPr fontId="4"/>
  </si>
  <si>
    <t>35ﾟ51'35"</t>
    <phoneticPr fontId="4"/>
  </si>
  <si>
    <t>139ﾟ53'57"</t>
    <phoneticPr fontId="4"/>
  </si>
  <si>
    <t>　流山市平和台１丁目１番地の１</t>
    <phoneticPr fontId="4"/>
  </si>
  <si>
    <t>流山市役所</t>
    <phoneticPr fontId="4"/>
  </si>
  <si>
    <t>北　緯</t>
    <phoneticPr fontId="4"/>
  </si>
  <si>
    <t>東　経</t>
    <phoneticPr fontId="4"/>
  </si>
  <si>
    <t>所　在　地</t>
    <phoneticPr fontId="4"/>
  </si>
  <si>
    <t>区　分</t>
    <phoneticPr fontId="4"/>
  </si>
  <si>
    <t xml:space="preserve"> 千葉県の北西部、都心から25キロ圏に位置する流山市は、東西7.96㎞、 南北10.36㎞のほぼ長方形で、東経139度52分～139度57分、北緯35度49分～35度55分の間にあり、経度において 5分、緯度において 6分の間に展開し、その境域は周囲約41㎞、 面積35.32㎢を占め、地形は東北部台地であり、標高15～20ｍ内外、低位部は5～6ｍである。また土質は江戸川沿岸の第4期新層を除き火山灰土で、気候風土に恵まれ首都圏近郊地帯にありながら、豊かな自然を有している。</t>
    <rPh sb="5" eb="7">
      <t>ホクセイ</t>
    </rPh>
    <rPh sb="225" eb="226">
      <t>ユタ</t>
    </rPh>
    <rPh sb="228" eb="230">
      <t>シゼン</t>
    </rPh>
    <phoneticPr fontId="4"/>
  </si>
  <si>
    <t>（２）地勢</t>
    <rPh sb="3" eb="5">
      <t>チセイ</t>
    </rPh>
    <phoneticPr fontId="4"/>
  </si>
  <si>
    <t>（１）位置</t>
    <rPh sb="3" eb="5">
      <t>イチ</t>
    </rPh>
    <phoneticPr fontId="4"/>
  </si>
  <si>
    <t>　１－１　位置及び地勢</t>
    <phoneticPr fontId="4"/>
  </si>
  <si>
    <t>2　土地・気象</t>
    <phoneticPr fontId="4"/>
  </si>
  <si>
    <t>資料　資産税課</t>
    <phoneticPr fontId="4"/>
  </si>
  <si>
    <t>その他</t>
  </si>
  <si>
    <t>雑種地</t>
  </si>
  <si>
    <t>宅　地</t>
  </si>
  <si>
    <t>原　野</t>
  </si>
  <si>
    <t>山　林</t>
  </si>
  <si>
    <t>畑</t>
  </si>
  <si>
    <t>田</t>
  </si>
  <si>
    <t>総　数</t>
  </si>
  <si>
    <t>　　　　　　　　　　　　　　　　　　　　　　　　　　　　各年１月１日現在（単位　千円）</t>
    <phoneticPr fontId="4"/>
  </si>
  <si>
    <t>（２）法定免税点未満</t>
    <phoneticPr fontId="4"/>
  </si>
  <si>
    <t>宅　地</t>
    <phoneticPr fontId="4"/>
  </si>
  <si>
    <t>原　野</t>
    <phoneticPr fontId="4"/>
  </si>
  <si>
    <t>山　林</t>
    <phoneticPr fontId="4"/>
  </si>
  <si>
    <t>畑</t>
    <phoneticPr fontId="4"/>
  </si>
  <si>
    <t>田</t>
    <phoneticPr fontId="4"/>
  </si>
  <si>
    <t>総　数</t>
    <phoneticPr fontId="4"/>
  </si>
  <si>
    <t>（１）法定免税点以上</t>
  </si>
  <si>
    <t xml:space="preserve"> １－３　土地地目別評価額</t>
    <phoneticPr fontId="4"/>
  </si>
  <si>
    <t>土地・気象　3</t>
  </si>
  <si>
    <t>商業地域</t>
    <phoneticPr fontId="4"/>
  </si>
  <si>
    <t>おおたかの森東１丁目５番１</t>
    <rPh sb="5" eb="6">
      <t>モリ</t>
    </rPh>
    <rPh sb="6" eb="7">
      <t>ヒガシ</t>
    </rPh>
    <rPh sb="8" eb="10">
      <t>チョウメ</t>
    </rPh>
    <rPh sb="11" eb="12">
      <t>バン</t>
    </rPh>
    <phoneticPr fontId="4"/>
  </si>
  <si>
    <t>5-5</t>
    <phoneticPr fontId="4"/>
  </si>
  <si>
    <t>南流山2丁目2番3外</t>
    <rPh sb="0" eb="3">
      <t>ミナミナガレヤマ</t>
    </rPh>
    <rPh sb="4" eb="6">
      <t>チョウメ</t>
    </rPh>
    <rPh sb="7" eb="8">
      <t>バン</t>
    </rPh>
    <rPh sb="9" eb="10">
      <t>ホカ</t>
    </rPh>
    <phoneticPr fontId="4"/>
  </si>
  <si>
    <t>5-4</t>
  </si>
  <si>
    <t>近隣商業地域</t>
    <phoneticPr fontId="4"/>
  </si>
  <si>
    <t>平和台４丁目３６番１０外</t>
    <phoneticPr fontId="4"/>
  </si>
  <si>
    <t>西初石３丁目９８番１７</t>
    <phoneticPr fontId="4"/>
  </si>
  <si>
    <t>江戸川台東２丁目１０番</t>
    <phoneticPr fontId="4"/>
  </si>
  <si>
    <t>流山２丁目２９７番２外</t>
    <rPh sb="0" eb="2">
      <t>ナガレヤマ</t>
    </rPh>
    <rPh sb="3" eb="5">
      <t>チョウメ</t>
    </rPh>
    <rPh sb="8" eb="9">
      <t>バン</t>
    </rPh>
    <rPh sb="10" eb="11">
      <t>ホカ</t>
    </rPh>
    <phoneticPr fontId="4"/>
  </si>
  <si>
    <t>第1種中高層住居専用地域</t>
    <phoneticPr fontId="4"/>
  </si>
  <si>
    <t>西初石２丁目９２４番１</t>
    <rPh sb="0" eb="3">
      <t>ニシハツイシ</t>
    </rPh>
    <rPh sb="4" eb="6">
      <t>チョウメ</t>
    </rPh>
    <rPh sb="9" eb="10">
      <t>バン</t>
    </rPh>
    <phoneticPr fontId="4"/>
  </si>
  <si>
    <t>第1種低層住居専用地域</t>
  </si>
  <si>
    <t>野々下５丁目１０７０番８</t>
  </si>
  <si>
    <t>江戸川台西２丁目１４４番</t>
    <phoneticPr fontId="4"/>
  </si>
  <si>
    <t>東初石２丁目７７番１</t>
    <phoneticPr fontId="4"/>
  </si>
  <si>
    <t>江戸川台東４丁目３２０番</t>
    <phoneticPr fontId="4"/>
  </si>
  <si>
    <t>第1種住居地域</t>
    <phoneticPr fontId="4"/>
  </si>
  <si>
    <t>向小金１丁目２３７番２４</t>
    <phoneticPr fontId="4"/>
  </si>
  <si>
    <t>松ケ丘５丁目７１１番３９</t>
    <phoneticPr fontId="4"/>
  </si>
  <si>
    <t>若葉台５８番３１０</t>
    <phoneticPr fontId="4"/>
  </si>
  <si>
    <t>平和台５丁目３７番５</t>
    <phoneticPr fontId="4"/>
  </si>
  <si>
    <t>おおたかの森南１丁目９番１６</t>
    <rPh sb="5" eb="6">
      <t>モリ</t>
    </rPh>
    <rPh sb="6" eb="7">
      <t>ミナミ</t>
    </rPh>
    <rPh sb="8" eb="10">
      <t>チョウメ</t>
    </rPh>
    <rPh sb="11" eb="12">
      <t>バン</t>
    </rPh>
    <phoneticPr fontId="4"/>
  </si>
  <si>
    <t>松ケ丘５丁目７１１番２９</t>
    <phoneticPr fontId="4"/>
  </si>
  <si>
    <t>平和台５丁目３６番１８</t>
    <rPh sb="8" eb="9">
      <t>バン</t>
    </rPh>
    <phoneticPr fontId="4"/>
  </si>
  <si>
    <t>おおたかの森南１丁目187番37</t>
    <rPh sb="5" eb="6">
      <t>モリ</t>
    </rPh>
    <rPh sb="6" eb="7">
      <t>ミナミ</t>
    </rPh>
    <rPh sb="8" eb="10">
      <t>チョウメ</t>
    </rPh>
    <rPh sb="13" eb="14">
      <t>バン</t>
    </rPh>
    <phoneticPr fontId="4"/>
  </si>
  <si>
    <t>東深井字大橋６６３番８０</t>
    <phoneticPr fontId="4"/>
  </si>
  <si>
    <t>西平井字羽中１１５２番２外</t>
    <phoneticPr fontId="4"/>
  </si>
  <si>
    <t>第１種中高層住居専用地域</t>
  </si>
  <si>
    <t>南流山６丁目２７番９外</t>
    <phoneticPr fontId="4"/>
  </si>
  <si>
    <t>松ケ丘２丁目３３０番２０</t>
    <phoneticPr fontId="4"/>
  </si>
  <si>
    <t>江戸川台西２丁目９６番</t>
    <phoneticPr fontId="4"/>
  </si>
  <si>
    <t>鰭ケ崎字宮後１３３８番２外</t>
    <phoneticPr fontId="4"/>
  </si>
  <si>
    <t>美田６９番２８３</t>
    <phoneticPr fontId="4"/>
  </si>
  <si>
    <t>南流山８丁目８番７</t>
    <phoneticPr fontId="4"/>
  </si>
  <si>
    <t>東深井字長沢１１１３番８０</t>
    <phoneticPr fontId="4"/>
  </si>
  <si>
    <t>南流山２丁目１６番５</t>
    <phoneticPr fontId="4"/>
  </si>
  <si>
    <t>向小金１丁目４４９番２２外</t>
    <rPh sb="9" eb="10">
      <t>バン</t>
    </rPh>
    <rPh sb="12" eb="13">
      <t>ガイ</t>
    </rPh>
    <phoneticPr fontId="4"/>
  </si>
  <si>
    <t>江戸川台東１丁目２０６番</t>
    <phoneticPr fontId="4"/>
  </si>
  <si>
    <t>第1種低層住居専用地域</t>
    <rPh sb="3" eb="4">
      <t>テイ</t>
    </rPh>
    <phoneticPr fontId="4"/>
  </si>
  <si>
    <t>宮園３丁目３番２５</t>
    <phoneticPr fontId="4"/>
  </si>
  <si>
    <t>東初石２丁目１６０番２</t>
    <phoneticPr fontId="4"/>
  </si>
  <si>
    <t>野々下５丁目９８３番３９</t>
  </si>
  <si>
    <t>市街化調整区域</t>
    <phoneticPr fontId="4"/>
  </si>
  <si>
    <t>上貝塚字稲荷内５７番２</t>
    <rPh sb="0" eb="1">
      <t>ウエ</t>
    </rPh>
    <rPh sb="1" eb="3">
      <t>カイヅカ</t>
    </rPh>
    <rPh sb="3" eb="4">
      <t>アザ</t>
    </rPh>
    <rPh sb="4" eb="6">
      <t>イナリ</t>
    </rPh>
    <rPh sb="6" eb="7">
      <t>ウチ</t>
    </rPh>
    <rPh sb="9" eb="10">
      <t>バン</t>
    </rPh>
    <phoneticPr fontId="4"/>
  </si>
  <si>
    <t>西深井字八ノ割６４０番４</t>
    <phoneticPr fontId="4"/>
  </si>
  <si>
    <t>平和台２丁目５番１６</t>
    <rPh sb="0" eb="3">
      <t>ヘイワダイ</t>
    </rPh>
    <rPh sb="4" eb="6">
      <t>チョウメ</t>
    </rPh>
    <rPh sb="7" eb="8">
      <t>バン</t>
    </rPh>
    <phoneticPr fontId="4"/>
  </si>
  <si>
    <t>加４丁目１番１１外</t>
    <phoneticPr fontId="4"/>
  </si>
  <si>
    <t>西初石４丁目３６９番２９</t>
    <phoneticPr fontId="4"/>
  </si>
  <si>
    <t>西平井字谷新田４７６番４</t>
    <phoneticPr fontId="4"/>
  </si>
  <si>
    <t>平成27年</t>
    <rPh sb="0" eb="2">
      <t>ヘイセイ</t>
    </rPh>
    <rPh sb="4" eb="5">
      <t>ネン</t>
    </rPh>
    <phoneticPr fontId="4"/>
  </si>
  <si>
    <t>平成26年</t>
    <rPh sb="0" eb="2">
      <t>ヘイセイ</t>
    </rPh>
    <rPh sb="4" eb="5">
      <t>ネン</t>
    </rPh>
    <phoneticPr fontId="4"/>
  </si>
  <si>
    <t xml:space="preserve"> 都市計画法の制限</t>
  </si>
  <si>
    <t>標準地の所在・地番</t>
    <phoneticPr fontId="4"/>
  </si>
  <si>
    <t>番号</t>
    <rPh sb="0" eb="2">
      <t>バンゴウ</t>
    </rPh>
    <phoneticPr fontId="4"/>
  </si>
  <si>
    <t>１－４　地価</t>
    <phoneticPr fontId="4"/>
  </si>
  <si>
    <t>4　土地・気象</t>
    <phoneticPr fontId="4"/>
  </si>
  <si>
    <t xml:space="preserve"> 資料　都市計画課(国土交通省地価公示価格)</t>
    <phoneticPr fontId="4"/>
  </si>
  <si>
    <t>令和4年</t>
    <rPh sb="0" eb="2">
      <t>レイワ</t>
    </rPh>
    <rPh sb="3" eb="4">
      <t>ネン</t>
    </rPh>
    <phoneticPr fontId="4"/>
  </si>
  <si>
    <t>令和3年</t>
    <rPh sb="0" eb="2">
      <t>レイワ</t>
    </rPh>
    <rPh sb="3" eb="4">
      <t>ネン</t>
    </rPh>
    <phoneticPr fontId="4"/>
  </si>
  <si>
    <t>平成31年</t>
    <rPh sb="0" eb="2">
      <t>ヘイセイ</t>
    </rPh>
    <rPh sb="4" eb="5">
      <t>ネン</t>
    </rPh>
    <phoneticPr fontId="4"/>
  </si>
  <si>
    <t>平成30年</t>
    <rPh sb="0" eb="2">
      <t>ヘイセイ</t>
    </rPh>
    <rPh sb="4" eb="5">
      <t>ネン</t>
    </rPh>
    <phoneticPr fontId="4"/>
  </si>
  <si>
    <t>平成29年</t>
    <rPh sb="0" eb="2">
      <t>ヘイセイ</t>
    </rPh>
    <rPh sb="4" eb="5">
      <t>ネン</t>
    </rPh>
    <phoneticPr fontId="4"/>
  </si>
  <si>
    <t>平成28年</t>
    <rPh sb="0" eb="2">
      <t>ヘイセイ</t>
    </rPh>
    <rPh sb="4" eb="5">
      <t>ネン</t>
    </rPh>
    <phoneticPr fontId="4"/>
  </si>
  <si>
    <t>各年1月1日現在（単位　1㎡あたり円）</t>
    <phoneticPr fontId="4"/>
  </si>
  <si>
    <t>公示価格</t>
    <phoneticPr fontId="4"/>
  </si>
  <si>
    <t>土地・気象　5</t>
  </si>
  <si>
    <t>資料　消防本部</t>
    <phoneticPr fontId="4"/>
  </si>
  <si>
    <t>(注)平成31年1月から令和元年12月までを表す。</t>
    <rPh sb="1" eb="2">
      <t>チュウ</t>
    </rPh>
    <rPh sb="3" eb="5">
      <t>ヘイセイ</t>
    </rPh>
    <rPh sb="7" eb="8">
      <t>ネン</t>
    </rPh>
    <rPh sb="9" eb="10">
      <t>ガツ</t>
    </rPh>
    <rPh sb="12" eb="14">
      <t>レイワ</t>
    </rPh>
    <rPh sb="14" eb="16">
      <t>ガンネン</t>
    </rPh>
    <rPh sb="18" eb="19">
      <t>ガツ</t>
    </rPh>
    <rPh sb="22" eb="23">
      <t>アラワ</t>
    </rPh>
    <phoneticPr fontId="4"/>
  </si>
  <si>
    <t>令和元年(注)</t>
    <rPh sb="0" eb="1">
      <t>レイ</t>
    </rPh>
    <rPh sb="1" eb="2">
      <t>ワ</t>
    </rPh>
    <rPh sb="2" eb="4">
      <t>ガンネン</t>
    </rPh>
    <rPh sb="5" eb="6">
      <t>チュウ</t>
    </rPh>
    <phoneticPr fontId="4"/>
  </si>
  <si>
    <t>　 30年</t>
    <rPh sb="4" eb="5">
      <t>ネン</t>
    </rPh>
    <phoneticPr fontId="4"/>
  </si>
  <si>
    <t>　 29年</t>
    <rPh sb="4" eb="5">
      <t>ネン</t>
    </rPh>
    <phoneticPr fontId="4"/>
  </si>
  <si>
    <t>　 28年</t>
    <rPh sb="4" eb="5">
      <t>ネン</t>
    </rPh>
    <phoneticPr fontId="4"/>
  </si>
  <si>
    <t>　 27年</t>
    <rPh sb="4" eb="5">
      <t>ネン</t>
    </rPh>
    <phoneticPr fontId="4"/>
  </si>
  <si>
    <t>　 26年</t>
    <rPh sb="4" eb="5">
      <t>ネン</t>
    </rPh>
    <phoneticPr fontId="4"/>
  </si>
  <si>
    <t>　平成25年</t>
    <rPh sb="1" eb="3">
      <t>ヘイセイ</t>
    </rPh>
    <rPh sb="5" eb="6">
      <t>ネン</t>
    </rPh>
    <phoneticPr fontId="4"/>
  </si>
  <si>
    <t>平均</t>
    <phoneticPr fontId="4"/>
  </si>
  <si>
    <t>12月</t>
    <phoneticPr fontId="4"/>
  </si>
  <si>
    <t>11月</t>
    <phoneticPr fontId="4"/>
  </si>
  <si>
    <t>10月</t>
    <phoneticPr fontId="4"/>
  </si>
  <si>
    <t>9月</t>
    <phoneticPr fontId="4"/>
  </si>
  <si>
    <t>8月</t>
    <phoneticPr fontId="4"/>
  </si>
  <si>
    <t>7月</t>
    <phoneticPr fontId="4"/>
  </si>
  <si>
    <t>6月</t>
    <phoneticPr fontId="4"/>
  </si>
  <si>
    <t>5月</t>
    <phoneticPr fontId="4"/>
  </si>
  <si>
    <t>4月</t>
    <phoneticPr fontId="4"/>
  </si>
  <si>
    <t>3月</t>
    <phoneticPr fontId="4"/>
  </si>
  <si>
    <t>2月</t>
    <phoneticPr fontId="4"/>
  </si>
  <si>
    <t>1月</t>
    <phoneticPr fontId="4"/>
  </si>
  <si>
    <t>(単位　mm)</t>
    <phoneticPr fontId="4"/>
  </si>
  <si>
    <t>　　　　　　　　　　　　　　　　　　　　　　　　　　　　　　　　　　　　　　　　</t>
    <phoneticPr fontId="4"/>
  </si>
  <si>
    <t>１－６　月別降水量</t>
    <phoneticPr fontId="4"/>
  </si>
  <si>
    <t>資料　消防本部</t>
  </si>
  <si>
    <t>（注）平成31年1月から令和元年12月までを表す。</t>
    <phoneticPr fontId="4"/>
  </si>
  <si>
    <t>NW</t>
  </si>
  <si>
    <t>12月</t>
  </si>
  <si>
    <t>11月</t>
  </si>
  <si>
    <t>10月</t>
  </si>
  <si>
    <t>ENE</t>
  </si>
  <si>
    <t>9月</t>
  </si>
  <si>
    <t>S</t>
  </si>
  <si>
    <t>8月</t>
  </si>
  <si>
    <t>7月</t>
  </si>
  <si>
    <t>SSE</t>
  </si>
  <si>
    <t>6月</t>
  </si>
  <si>
    <t>4月</t>
  </si>
  <si>
    <t>3月</t>
  </si>
  <si>
    <t>2月</t>
    <rPh sb="1" eb="2">
      <t>ガツ</t>
    </rPh>
    <phoneticPr fontId="4"/>
  </si>
  <si>
    <t>令和4年1月</t>
    <rPh sb="0" eb="2">
      <t>レイワ</t>
    </rPh>
    <rPh sb="3" eb="4">
      <t>ネン</t>
    </rPh>
    <rPh sb="5" eb="6">
      <t>ガツ</t>
    </rPh>
    <phoneticPr fontId="4"/>
  </si>
  <si>
    <t>71(3)</t>
  </si>
  <si>
    <t>NNW</t>
  </si>
  <si>
    <t>51(2)</t>
  </si>
  <si>
    <t>58(2)</t>
  </si>
  <si>
    <t>49(2)</t>
  </si>
  <si>
    <t>40(2)</t>
  </si>
  <si>
    <t>33(1)</t>
  </si>
  <si>
    <t>雨(雪)</t>
  </si>
  <si>
    <t>曇</t>
    <phoneticPr fontId="4"/>
  </si>
  <si>
    <t>晴</t>
    <phoneticPr fontId="4"/>
  </si>
  <si>
    <t>最多
風向</t>
    <rPh sb="3" eb="5">
      <t>フウコウ</t>
    </rPh>
    <phoneticPr fontId="4"/>
  </si>
  <si>
    <t>最低</t>
    <phoneticPr fontId="4"/>
  </si>
  <si>
    <t>最高</t>
    <phoneticPr fontId="4"/>
  </si>
  <si>
    <t>降水量(㎜)</t>
    <phoneticPr fontId="4"/>
  </si>
  <si>
    <t>天気日数(日)</t>
    <rPh sb="5" eb="6">
      <t>ヒ</t>
    </rPh>
    <phoneticPr fontId="4"/>
  </si>
  <si>
    <t>風速(ｍ/ｓ)</t>
    <phoneticPr fontId="4"/>
  </si>
  <si>
    <t>湿度(％)</t>
    <phoneticPr fontId="4"/>
  </si>
  <si>
    <t>気温(℃)</t>
    <phoneticPr fontId="4"/>
  </si>
  <si>
    <t>１－５　気象</t>
    <phoneticPr fontId="4"/>
  </si>
  <si>
    <t>6　土地・気象</t>
  </si>
  <si>
    <t>(令和3年）</t>
    <rPh sb="1" eb="2">
      <t>レイ</t>
    </rPh>
    <rPh sb="2" eb="3">
      <t>ワ</t>
    </rPh>
    <rPh sb="4" eb="5">
      <t>ネン</t>
    </rPh>
    <rPh sb="5" eb="6">
      <t>ヘイネン</t>
    </rPh>
    <phoneticPr fontId="4"/>
  </si>
  <si>
    <t>件</t>
    <rPh sb="0" eb="1">
      <t>ケン</t>
    </rPh>
    <phoneticPr fontId="4"/>
  </si>
  <si>
    <t>１日当たりの離婚件数</t>
    <rPh sb="2" eb="3">
      <t>ア</t>
    </rPh>
    <phoneticPr fontId="4"/>
  </si>
  <si>
    <t>１日当たりの結婚件数　</t>
    <rPh sb="2" eb="3">
      <t>ア</t>
    </rPh>
    <rPh sb="8" eb="9">
      <t>ケン</t>
    </rPh>
    <phoneticPr fontId="4"/>
  </si>
  <si>
    <t>(令和4年）</t>
    <rPh sb="1" eb="2">
      <t>レイ</t>
    </rPh>
    <rPh sb="2" eb="3">
      <t>ワ</t>
    </rPh>
    <rPh sb="4" eb="5">
      <t>ネン</t>
    </rPh>
    <rPh sb="5" eb="6">
      <t>ヘイネン</t>
    </rPh>
    <phoneticPr fontId="4"/>
  </si>
  <si>
    <t>年間人口社会増加率</t>
    <phoneticPr fontId="4"/>
  </si>
  <si>
    <t>人</t>
    <rPh sb="0" eb="1">
      <t>ニン</t>
    </rPh>
    <phoneticPr fontId="4"/>
  </si>
  <si>
    <t>１日当たりの転出者数</t>
    <rPh sb="2" eb="3">
      <t>ア</t>
    </rPh>
    <phoneticPr fontId="4"/>
  </si>
  <si>
    <t>１日当たりの転入者数</t>
    <rPh sb="2" eb="3">
      <t>ア</t>
    </rPh>
    <phoneticPr fontId="4"/>
  </si>
  <si>
    <t>年間人口自然増加率</t>
    <phoneticPr fontId="4"/>
  </si>
  <si>
    <t>１日当たりの死亡者数</t>
    <rPh sb="2" eb="3">
      <t>ア</t>
    </rPh>
    <phoneticPr fontId="4"/>
  </si>
  <si>
    <t>１日当たりの出生者数　</t>
    <rPh sb="2" eb="3">
      <t>ア</t>
    </rPh>
    <phoneticPr fontId="4"/>
  </si>
  <si>
    <t>(令和4年4月1日現在)</t>
    <rPh sb="1" eb="2">
      <t>レイ</t>
    </rPh>
    <rPh sb="2" eb="3">
      <t>ワ</t>
    </rPh>
    <rPh sb="4" eb="5">
      <t>ネン</t>
    </rPh>
    <rPh sb="5" eb="6">
      <t>ヘイネン</t>
    </rPh>
    <rPh sb="6" eb="7">
      <t>ガツ</t>
    </rPh>
    <rPh sb="8" eb="9">
      <t>ニチ</t>
    </rPh>
    <rPh sb="9" eb="11">
      <t>ゲンザイ</t>
    </rPh>
    <phoneticPr fontId="4"/>
  </si>
  <si>
    <t>世帯人口</t>
    <rPh sb="0" eb="2">
      <t>セタイ</t>
    </rPh>
    <rPh sb="2" eb="4">
      <t>ジンコウ</t>
    </rPh>
    <phoneticPr fontId="4"/>
  </si>
  <si>
    <t>人 / ㎢</t>
    <rPh sb="0" eb="1">
      <t>ニン</t>
    </rPh>
    <phoneticPr fontId="4"/>
  </si>
  <si>
    <t>人口密度</t>
    <rPh sb="0" eb="2">
      <t>ジンコウ</t>
    </rPh>
    <rPh sb="2" eb="4">
      <t>ミツド</t>
    </rPh>
    <phoneticPr fontId="4"/>
  </si>
  <si>
    <t>２　人　　口</t>
    <rPh sb="2" eb="3">
      <t>ジン</t>
    </rPh>
    <rPh sb="5" eb="6">
      <t>クチ</t>
    </rPh>
    <phoneticPr fontId="4"/>
  </si>
  <si>
    <t>人口　7</t>
    <phoneticPr fontId="4"/>
  </si>
  <si>
    <t>https://www.city.nagareyama.chiba.jp/information/1008422/1008423/1008457.html</t>
    <phoneticPr fontId="4"/>
  </si>
  <si>
    <t>流山市の常住人口</t>
    <rPh sb="0" eb="3">
      <t>ナガレヤマシ</t>
    </rPh>
    <rPh sb="4" eb="6">
      <t>ジョウジュウ</t>
    </rPh>
    <rPh sb="6" eb="8">
      <t>ジンコウ</t>
    </rPh>
    <phoneticPr fontId="4"/>
  </si>
  <si>
    <t>https://www.city.nagareyama.chiba.jp/information/1008422/1008423/1008455.html</t>
    <phoneticPr fontId="4"/>
  </si>
  <si>
    <r>
      <rPr>
        <b/>
        <sz val="12"/>
        <rFont val="ＭＳ Ｐ明朝"/>
        <family val="1"/>
        <charset val="128"/>
      </rPr>
      <t>町丁字別・年齢別（５歳階級・１歳階級）・男女別人口　【各年４月１日、１０月１日】
　</t>
    </r>
    <r>
      <rPr>
        <sz val="12"/>
        <rFont val="ＭＳ Ｐ明朝"/>
        <family val="1"/>
        <charset val="128"/>
      </rPr>
      <t>各年４月１日、１０月１日現在の町丁字別・年齢別（５歳階級・１歳階級）・男女別人口です。掲載は平成２１年からとなります。</t>
    </r>
    <rPh sb="0" eb="2">
      <t>チョウチョウ</t>
    </rPh>
    <rPh sb="2" eb="3">
      <t>アザ</t>
    </rPh>
    <rPh sb="3" eb="4">
      <t>ベツ</t>
    </rPh>
    <rPh sb="5" eb="7">
      <t>ネンレイ</t>
    </rPh>
    <rPh sb="7" eb="8">
      <t>ベツ</t>
    </rPh>
    <rPh sb="10" eb="11">
      <t>サイ</t>
    </rPh>
    <rPh sb="11" eb="13">
      <t>カイキュウ</t>
    </rPh>
    <rPh sb="15" eb="16">
      <t>サイ</t>
    </rPh>
    <rPh sb="16" eb="18">
      <t>カイキュウ</t>
    </rPh>
    <rPh sb="20" eb="22">
      <t>ダンジョ</t>
    </rPh>
    <rPh sb="22" eb="23">
      <t>ベツ</t>
    </rPh>
    <rPh sb="23" eb="25">
      <t>ジンコウ</t>
    </rPh>
    <rPh sb="27" eb="29">
      <t>カクネン</t>
    </rPh>
    <rPh sb="30" eb="31">
      <t>ガツ</t>
    </rPh>
    <rPh sb="32" eb="33">
      <t>ニチ</t>
    </rPh>
    <rPh sb="36" eb="37">
      <t>ガツ</t>
    </rPh>
    <rPh sb="38" eb="39">
      <t>ニチ</t>
    </rPh>
    <rPh sb="42" eb="44">
      <t>カクネン</t>
    </rPh>
    <rPh sb="45" eb="46">
      <t>ガツ</t>
    </rPh>
    <rPh sb="47" eb="48">
      <t>ニチ</t>
    </rPh>
    <rPh sb="51" eb="52">
      <t>ガツ</t>
    </rPh>
    <rPh sb="53" eb="54">
      <t>ニチ</t>
    </rPh>
    <rPh sb="54" eb="56">
      <t>ゲンザイ</t>
    </rPh>
    <rPh sb="57" eb="59">
      <t>チョウチョウ</t>
    </rPh>
    <rPh sb="59" eb="60">
      <t>アザ</t>
    </rPh>
    <rPh sb="60" eb="61">
      <t>ベツ</t>
    </rPh>
    <rPh sb="62" eb="64">
      <t>ネンレイ</t>
    </rPh>
    <rPh sb="64" eb="65">
      <t>ベツ</t>
    </rPh>
    <rPh sb="67" eb="68">
      <t>サイ</t>
    </rPh>
    <rPh sb="68" eb="70">
      <t>カイキュウ</t>
    </rPh>
    <rPh sb="72" eb="73">
      <t>サイ</t>
    </rPh>
    <rPh sb="73" eb="75">
      <t>カイキュウ</t>
    </rPh>
    <rPh sb="77" eb="79">
      <t>ダンジョ</t>
    </rPh>
    <rPh sb="79" eb="80">
      <t>ベツ</t>
    </rPh>
    <rPh sb="80" eb="82">
      <t>ジンコウ</t>
    </rPh>
    <rPh sb="85" eb="87">
      <t>ケイサイ</t>
    </rPh>
    <rPh sb="88" eb="90">
      <t>ヘイセイ</t>
    </rPh>
    <rPh sb="92" eb="93">
      <t>ネン</t>
    </rPh>
    <phoneticPr fontId="4"/>
  </si>
  <si>
    <t>https://www.city.nagareyama.chiba.jp/information/1008422/1008423/1008454.html</t>
    <phoneticPr fontId="4"/>
  </si>
  <si>
    <r>
      <rPr>
        <b/>
        <sz val="12"/>
        <rFont val="ＭＳ Ｐ明朝"/>
        <family val="1"/>
        <charset val="128"/>
      </rPr>
      <t>町丁字別・男女別人口（世帯数含む）　【各月１日】
　</t>
    </r>
    <r>
      <rPr>
        <sz val="12"/>
        <rFont val="ＭＳ Ｐ明朝"/>
        <family val="1"/>
        <charset val="128"/>
      </rPr>
      <t>毎月の１日現在の町丁字別・男女別人口です。掲載は平成２３年からとなります。
　また、世帯数についてもこちらでご覧になれます。</t>
    </r>
    <rPh sb="0" eb="2">
      <t>チョウチョウ</t>
    </rPh>
    <rPh sb="2" eb="3">
      <t>アザ</t>
    </rPh>
    <rPh sb="3" eb="4">
      <t>ベツ</t>
    </rPh>
    <rPh sb="5" eb="7">
      <t>ダンジョ</t>
    </rPh>
    <rPh sb="7" eb="8">
      <t>ベツ</t>
    </rPh>
    <rPh sb="8" eb="10">
      <t>ジンコウ</t>
    </rPh>
    <rPh sb="11" eb="13">
      <t>セタイ</t>
    </rPh>
    <rPh sb="13" eb="14">
      <t>スウ</t>
    </rPh>
    <rPh sb="14" eb="15">
      <t>フク</t>
    </rPh>
    <rPh sb="19" eb="21">
      <t>カクツキ</t>
    </rPh>
    <rPh sb="22" eb="23">
      <t>ニチ</t>
    </rPh>
    <rPh sb="26" eb="28">
      <t>マイツキ</t>
    </rPh>
    <rPh sb="30" eb="31">
      <t>ニチ</t>
    </rPh>
    <rPh sb="31" eb="33">
      <t>ゲンザイ</t>
    </rPh>
    <rPh sb="34" eb="36">
      <t>チョウチョウ</t>
    </rPh>
    <rPh sb="36" eb="37">
      <t>アザ</t>
    </rPh>
    <rPh sb="37" eb="38">
      <t>ベツ</t>
    </rPh>
    <rPh sb="39" eb="41">
      <t>ダンジョ</t>
    </rPh>
    <rPh sb="41" eb="42">
      <t>ベツ</t>
    </rPh>
    <rPh sb="42" eb="44">
      <t>ジンコウ</t>
    </rPh>
    <rPh sb="47" eb="49">
      <t>ケイサイ</t>
    </rPh>
    <rPh sb="50" eb="52">
      <t>ヘイセイ</t>
    </rPh>
    <rPh sb="54" eb="55">
      <t>ネン</t>
    </rPh>
    <rPh sb="68" eb="71">
      <t>セタイスウ</t>
    </rPh>
    <rPh sb="81" eb="82">
      <t>ラン</t>
    </rPh>
    <phoneticPr fontId="4"/>
  </si>
  <si>
    <t>https://www.city.nagareyama.chiba.jp/information/1008422/1008423/1008453.html</t>
    <phoneticPr fontId="4"/>
  </si>
  <si>
    <r>
      <rPr>
        <b/>
        <sz val="12"/>
        <rFont val="ＭＳ Ｐ明朝"/>
        <family val="1"/>
        <charset val="128"/>
      </rPr>
      <t>年齢別・男女別人口（住民基本台帳による）　【各年４月１日】</t>
    </r>
    <r>
      <rPr>
        <sz val="12"/>
        <rFont val="ＭＳ Ｐ明朝"/>
        <family val="1"/>
        <charset val="128"/>
      </rPr>
      <t xml:space="preserve">
　各年４月１日現在の年齢別（５歳階級・１歳階級）、男女別人口です。掲載は平成２３年からとなります。
　また、年齢別（１歳階級別）人口の推移表もご覧になれます。こちらの掲載は平成２年からとなります。</t>
    </r>
    <rPh sb="0" eb="2">
      <t>ネンレイ</t>
    </rPh>
    <rPh sb="2" eb="3">
      <t>ベツ</t>
    </rPh>
    <rPh sb="4" eb="6">
      <t>ダンジョ</t>
    </rPh>
    <rPh sb="6" eb="7">
      <t>ベツ</t>
    </rPh>
    <rPh sb="7" eb="9">
      <t>ジンコウ</t>
    </rPh>
    <rPh sb="10" eb="12">
      <t>ジュウミン</t>
    </rPh>
    <rPh sb="12" eb="14">
      <t>キホン</t>
    </rPh>
    <rPh sb="14" eb="16">
      <t>ダイチョウ</t>
    </rPh>
    <rPh sb="22" eb="24">
      <t>カクネン</t>
    </rPh>
    <rPh sb="25" eb="26">
      <t>ガツ</t>
    </rPh>
    <rPh sb="27" eb="28">
      <t>ニチ</t>
    </rPh>
    <rPh sb="31" eb="33">
      <t>カクネン</t>
    </rPh>
    <rPh sb="34" eb="35">
      <t>ガツ</t>
    </rPh>
    <rPh sb="36" eb="37">
      <t>ニチ</t>
    </rPh>
    <rPh sb="37" eb="39">
      <t>ゲンザイ</t>
    </rPh>
    <rPh sb="40" eb="42">
      <t>ネンレイ</t>
    </rPh>
    <rPh sb="42" eb="43">
      <t>ベツ</t>
    </rPh>
    <rPh sb="45" eb="46">
      <t>サイ</t>
    </rPh>
    <rPh sb="46" eb="48">
      <t>カイキュウ</t>
    </rPh>
    <rPh sb="50" eb="51">
      <t>サイ</t>
    </rPh>
    <rPh sb="51" eb="53">
      <t>カイキュウ</t>
    </rPh>
    <rPh sb="55" eb="57">
      <t>ダンジョ</t>
    </rPh>
    <rPh sb="57" eb="58">
      <t>ベツ</t>
    </rPh>
    <rPh sb="58" eb="60">
      <t>ジンコウ</t>
    </rPh>
    <rPh sb="63" eb="65">
      <t>ケイサイ</t>
    </rPh>
    <rPh sb="66" eb="68">
      <t>ヘイセイ</t>
    </rPh>
    <rPh sb="70" eb="71">
      <t>ネン</t>
    </rPh>
    <rPh sb="84" eb="86">
      <t>ネンレイ</t>
    </rPh>
    <rPh sb="86" eb="87">
      <t>ベツ</t>
    </rPh>
    <rPh sb="89" eb="90">
      <t>サイ</t>
    </rPh>
    <rPh sb="90" eb="92">
      <t>カイキュウ</t>
    </rPh>
    <rPh sb="92" eb="93">
      <t>ベツ</t>
    </rPh>
    <rPh sb="94" eb="96">
      <t>ジンコウ</t>
    </rPh>
    <rPh sb="97" eb="99">
      <t>スイイ</t>
    </rPh>
    <rPh sb="99" eb="100">
      <t>ヒョウ</t>
    </rPh>
    <rPh sb="102" eb="103">
      <t>ラン</t>
    </rPh>
    <rPh sb="113" eb="115">
      <t>ケイサイ</t>
    </rPh>
    <rPh sb="116" eb="118">
      <t>ヘイセイ</t>
    </rPh>
    <rPh sb="119" eb="120">
      <t>ネン</t>
    </rPh>
    <phoneticPr fontId="4"/>
  </si>
  <si>
    <t>人口に関するデータについては、オープンデータとしてホームページ上に掲載しております。</t>
    <rPh sb="0" eb="2">
      <t>ジンコウ</t>
    </rPh>
    <rPh sb="3" eb="4">
      <t>カン</t>
    </rPh>
    <rPh sb="31" eb="32">
      <t>ジョウ</t>
    </rPh>
    <rPh sb="33" eb="35">
      <t>ケイサイ</t>
    </rPh>
    <phoneticPr fontId="4"/>
  </si>
  <si>
    <t>8　人口</t>
    <phoneticPr fontId="4"/>
  </si>
  <si>
    <t>資料　市民課</t>
    <phoneticPr fontId="4"/>
  </si>
  <si>
    <t>31年</t>
    <rPh sb="2" eb="3">
      <t>ネン</t>
    </rPh>
    <phoneticPr fontId="4"/>
  </si>
  <si>
    <t>25年</t>
    <rPh sb="2" eb="3">
      <t>ネン</t>
    </rPh>
    <phoneticPr fontId="4"/>
  </si>
  <si>
    <t>24年</t>
    <rPh sb="2" eb="3">
      <t>ネン</t>
    </rPh>
    <phoneticPr fontId="4"/>
  </si>
  <si>
    <t>23年</t>
    <rPh sb="2" eb="3">
      <t>ネン</t>
    </rPh>
    <phoneticPr fontId="4"/>
  </si>
  <si>
    <t>22年</t>
    <rPh sb="2" eb="3">
      <t>ネン</t>
    </rPh>
    <phoneticPr fontId="4"/>
  </si>
  <si>
    <t>21年</t>
    <rPh sb="2" eb="3">
      <t>ネン</t>
    </rPh>
    <phoneticPr fontId="4"/>
  </si>
  <si>
    <t>20年</t>
    <rPh sb="2" eb="3">
      <t>ネン</t>
    </rPh>
    <phoneticPr fontId="4"/>
  </si>
  <si>
    <t>19年</t>
    <rPh sb="2" eb="3">
      <t>ネン</t>
    </rPh>
    <phoneticPr fontId="4"/>
  </si>
  <si>
    <t>18年</t>
    <rPh sb="2" eb="3">
      <t>ネン</t>
    </rPh>
    <phoneticPr fontId="4"/>
  </si>
  <si>
    <t>17年</t>
    <rPh sb="2" eb="3">
      <t>ネン</t>
    </rPh>
    <phoneticPr fontId="4"/>
  </si>
  <si>
    <t>16年</t>
    <rPh sb="2" eb="3">
      <t>ネン</t>
    </rPh>
    <phoneticPr fontId="4"/>
  </si>
  <si>
    <t>15年</t>
    <rPh sb="2" eb="3">
      <t>ネン</t>
    </rPh>
    <phoneticPr fontId="4"/>
  </si>
  <si>
    <t>14年</t>
    <rPh sb="2" eb="3">
      <t>ネン</t>
    </rPh>
    <phoneticPr fontId="4"/>
  </si>
  <si>
    <t>13年</t>
    <rPh sb="2" eb="3">
      <t>ネン</t>
    </rPh>
    <phoneticPr fontId="4"/>
  </si>
  <si>
    <t>12年</t>
    <rPh sb="2" eb="3">
      <t>ネン</t>
    </rPh>
    <phoneticPr fontId="4"/>
  </si>
  <si>
    <t>11年</t>
    <rPh sb="2" eb="3">
      <t>ネン</t>
    </rPh>
    <phoneticPr fontId="4"/>
  </si>
  <si>
    <t>10年</t>
    <rPh sb="2" eb="3">
      <t>ネン</t>
    </rPh>
    <phoneticPr fontId="4"/>
  </si>
  <si>
    <t>9年</t>
    <rPh sb="1" eb="2">
      <t>ネン</t>
    </rPh>
    <phoneticPr fontId="4"/>
  </si>
  <si>
    <t>8年</t>
    <rPh sb="1" eb="2">
      <t>ネン</t>
    </rPh>
    <phoneticPr fontId="4"/>
  </si>
  <si>
    <t>7年</t>
    <rPh sb="1" eb="2">
      <t>ネン</t>
    </rPh>
    <phoneticPr fontId="4"/>
  </si>
  <si>
    <t>6年</t>
    <rPh sb="1" eb="2">
      <t>ネン</t>
    </rPh>
    <phoneticPr fontId="4"/>
  </si>
  <si>
    <t>5年</t>
    <rPh sb="1" eb="2">
      <t>ネン</t>
    </rPh>
    <phoneticPr fontId="4"/>
  </si>
  <si>
    <t>2年</t>
    <rPh sb="1" eb="2">
      <t>ネン</t>
    </rPh>
    <phoneticPr fontId="4"/>
  </si>
  <si>
    <t>平成元年</t>
    <rPh sb="0" eb="2">
      <t>ヘイセイ</t>
    </rPh>
    <rPh sb="2" eb="4">
      <t>ガンネン</t>
    </rPh>
    <phoneticPr fontId="4"/>
  </si>
  <si>
    <t>63年</t>
    <rPh sb="2" eb="3">
      <t>ネン</t>
    </rPh>
    <phoneticPr fontId="4"/>
  </si>
  <si>
    <t>62年</t>
    <rPh sb="2" eb="3">
      <t>ネン</t>
    </rPh>
    <phoneticPr fontId="4"/>
  </si>
  <si>
    <t>61年</t>
    <rPh sb="2" eb="3">
      <t>ネン</t>
    </rPh>
    <phoneticPr fontId="4"/>
  </si>
  <si>
    <t>60年</t>
    <rPh sb="2" eb="3">
      <t>ネン</t>
    </rPh>
    <phoneticPr fontId="4"/>
  </si>
  <si>
    <t>59年</t>
    <rPh sb="2" eb="3">
      <t>ネン</t>
    </rPh>
    <phoneticPr fontId="4"/>
  </si>
  <si>
    <t>58年</t>
    <rPh sb="2" eb="3">
      <t>ネン</t>
    </rPh>
    <phoneticPr fontId="4"/>
  </si>
  <si>
    <t>57年</t>
    <rPh sb="2" eb="3">
      <t>ネン</t>
    </rPh>
    <phoneticPr fontId="4"/>
  </si>
  <si>
    <t>56年</t>
    <rPh sb="2" eb="3">
      <t>ネン</t>
    </rPh>
    <phoneticPr fontId="4"/>
  </si>
  <si>
    <t>55年</t>
    <rPh sb="2" eb="3">
      <t>ネン</t>
    </rPh>
    <phoneticPr fontId="4"/>
  </si>
  <si>
    <t>54年</t>
    <rPh sb="2" eb="3">
      <t>ネン</t>
    </rPh>
    <phoneticPr fontId="4"/>
  </si>
  <si>
    <t>53年</t>
    <rPh sb="2" eb="3">
      <t>ネン</t>
    </rPh>
    <phoneticPr fontId="4"/>
  </si>
  <si>
    <t>52年</t>
    <rPh sb="2" eb="3">
      <t>ネン</t>
    </rPh>
    <phoneticPr fontId="4"/>
  </si>
  <si>
    <t>51年</t>
    <rPh sb="2" eb="3">
      <t>ネン</t>
    </rPh>
    <phoneticPr fontId="4"/>
  </si>
  <si>
    <t>50年</t>
    <rPh sb="2" eb="3">
      <t>ネン</t>
    </rPh>
    <phoneticPr fontId="4"/>
  </si>
  <si>
    <t>49年</t>
    <rPh sb="2" eb="3">
      <t>ネン</t>
    </rPh>
    <phoneticPr fontId="4"/>
  </si>
  <si>
    <t>昭和48年</t>
    <rPh sb="0" eb="2">
      <t>ショウワ</t>
    </rPh>
    <rPh sb="4" eb="5">
      <t>ネン</t>
    </rPh>
    <phoneticPr fontId="4"/>
  </si>
  <si>
    <t>１世帯当たり
人員</t>
    <rPh sb="3" eb="4">
      <t>ア</t>
    </rPh>
    <rPh sb="7" eb="9">
      <t>ジンイン</t>
    </rPh>
    <phoneticPr fontId="4"/>
  </si>
  <si>
    <t>人口密度
（人/㎢）</t>
    <rPh sb="0" eb="2">
      <t>ジンコウ</t>
    </rPh>
    <rPh sb="2" eb="4">
      <t>ミツド</t>
    </rPh>
    <phoneticPr fontId="4"/>
  </si>
  <si>
    <t>対前年
増減比</t>
    <rPh sb="0" eb="1">
      <t>タイ</t>
    </rPh>
    <rPh sb="1" eb="3">
      <t>ゼンネン</t>
    </rPh>
    <rPh sb="4" eb="6">
      <t>ゾウゲン</t>
    </rPh>
    <rPh sb="6" eb="7">
      <t>ヒ</t>
    </rPh>
    <phoneticPr fontId="4"/>
  </si>
  <si>
    <t xml:space="preserve"> 対前年
増減数</t>
    <rPh sb="1" eb="2">
      <t>タイ</t>
    </rPh>
    <rPh sb="2" eb="4">
      <t>ゼンネン</t>
    </rPh>
    <phoneticPr fontId="4"/>
  </si>
  <si>
    <t>女</t>
    <rPh sb="0" eb="1">
      <t>オンナ</t>
    </rPh>
    <phoneticPr fontId="4"/>
  </si>
  <si>
    <t>男</t>
    <phoneticPr fontId="4"/>
  </si>
  <si>
    <t>総数</t>
    <phoneticPr fontId="4"/>
  </si>
  <si>
    <t>人　　　　　　　　口</t>
    <phoneticPr fontId="4"/>
  </si>
  <si>
    <t>世帯数</t>
    <rPh sb="0" eb="3">
      <t>セタイスウ</t>
    </rPh>
    <phoneticPr fontId="4"/>
  </si>
  <si>
    <t>区　分</t>
    <rPh sb="0" eb="1">
      <t>ク</t>
    </rPh>
    <rPh sb="2" eb="3">
      <t>ブン</t>
    </rPh>
    <phoneticPr fontId="4"/>
  </si>
  <si>
    <t>各年４月１日現在</t>
    <rPh sb="0" eb="2">
      <t>カクネン</t>
    </rPh>
    <rPh sb="3" eb="4">
      <t>ガツ</t>
    </rPh>
    <rPh sb="5" eb="6">
      <t>ニチ</t>
    </rPh>
    <rPh sb="6" eb="8">
      <t>ゲンザイ</t>
    </rPh>
    <phoneticPr fontId="4"/>
  </si>
  <si>
    <t>２－１　人口と世帯（住民基本台帳）</t>
    <rPh sb="4" eb="5">
      <t>ジン</t>
    </rPh>
    <rPh sb="5" eb="6">
      <t>クチ</t>
    </rPh>
    <rPh sb="7" eb="9">
      <t>セタイ</t>
    </rPh>
    <rPh sb="10" eb="12">
      <t>ジュウミン</t>
    </rPh>
    <rPh sb="12" eb="14">
      <t>キホン</t>
    </rPh>
    <rPh sb="14" eb="16">
      <t>ダイチョウ</t>
    </rPh>
    <phoneticPr fontId="4"/>
  </si>
  <si>
    <t>人口　9</t>
    <rPh sb="0" eb="2">
      <t>ジンコウ</t>
    </rPh>
    <phoneticPr fontId="4"/>
  </si>
  <si>
    <t>資料　企画政策課（千葉県衛生統計年報）</t>
    <phoneticPr fontId="4"/>
  </si>
  <si>
    <t>(注)平成31年1月から令和元年12月までを表す。</t>
  </si>
  <si>
    <t>2年</t>
    <rPh sb="1" eb="2">
      <t>ドシ</t>
    </rPh>
    <phoneticPr fontId="4"/>
  </si>
  <si>
    <t>令和元年(注)</t>
    <rPh sb="0" eb="2">
      <t>レイワ</t>
    </rPh>
    <rPh sb="2" eb="4">
      <t>ガンネン</t>
    </rPh>
    <rPh sb="5" eb="6">
      <t>チュウ</t>
    </rPh>
    <phoneticPr fontId="4"/>
  </si>
  <si>
    <t>合計特殊
出生率(％)</t>
    <phoneticPr fontId="4"/>
  </si>
  <si>
    <t>離婚</t>
    <phoneticPr fontId="4"/>
  </si>
  <si>
    <t>婚姻</t>
    <phoneticPr fontId="4"/>
  </si>
  <si>
    <t>（３）婚姻、離婚、合計特殊出生率</t>
    <rPh sb="3" eb="5">
      <t>コンイン</t>
    </rPh>
    <rPh sb="6" eb="8">
      <t>リコン</t>
    </rPh>
    <rPh sb="9" eb="11">
      <t>ゴウケイ</t>
    </rPh>
    <rPh sb="11" eb="13">
      <t>トクシュ</t>
    </rPh>
    <rPh sb="13" eb="15">
      <t>シュッショウ</t>
    </rPh>
    <rPh sb="15" eb="16">
      <t>リツ</t>
    </rPh>
    <phoneticPr fontId="4"/>
  </si>
  <si>
    <t xml:space="preserve"> 男</t>
    <rPh sb="1" eb="2">
      <t>オトコ</t>
    </rPh>
    <phoneticPr fontId="4"/>
  </si>
  <si>
    <t xml:space="preserve"> 総　数</t>
    <phoneticPr fontId="4"/>
  </si>
  <si>
    <t xml:space="preserve"> 総 数</t>
  </si>
  <si>
    <t>社会増減数</t>
    <rPh sb="0" eb="2">
      <t>シャカイ</t>
    </rPh>
    <rPh sb="3" eb="4">
      <t>ゲン</t>
    </rPh>
    <phoneticPr fontId="4"/>
  </si>
  <si>
    <t>転出等</t>
    <rPh sb="0" eb="2">
      <t>テンシュツ</t>
    </rPh>
    <rPh sb="2" eb="3">
      <t>トウ</t>
    </rPh>
    <phoneticPr fontId="4"/>
  </si>
  <si>
    <t>転入等</t>
    <rPh sb="0" eb="2">
      <t>テンニュウ</t>
    </rPh>
    <rPh sb="2" eb="3">
      <t>トウ</t>
    </rPh>
    <phoneticPr fontId="4"/>
  </si>
  <si>
    <t>（２）社会動態</t>
  </si>
  <si>
    <t>自然増減数</t>
    <rPh sb="3" eb="4">
      <t>ゲン</t>
    </rPh>
    <phoneticPr fontId="4"/>
  </si>
  <si>
    <t>死　亡</t>
    <rPh sb="0" eb="1">
      <t>シ</t>
    </rPh>
    <rPh sb="2" eb="3">
      <t>ボウ</t>
    </rPh>
    <phoneticPr fontId="4"/>
  </si>
  <si>
    <t>出　生</t>
    <rPh sb="0" eb="1">
      <t>デ</t>
    </rPh>
    <rPh sb="2" eb="3">
      <t>ショウ</t>
    </rPh>
    <phoneticPr fontId="4"/>
  </si>
  <si>
    <t>（１）自然動態</t>
    <phoneticPr fontId="4"/>
  </si>
  <si>
    <t>２－３　人口動態</t>
    <phoneticPr fontId="4"/>
  </si>
  <si>
    <t>資料　市民課</t>
  </si>
  <si>
    <t>その他</t>
    <rPh sb="2" eb="3">
      <t>タ</t>
    </rPh>
    <phoneticPr fontId="4"/>
  </si>
  <si>
    <t>ベトナム</t>
    <phoneticPr fontId="4"/>
  </si>
  <si>
    <t>ペルー</t>
    <phoneticPr fontId="4"/>
  </si>
  <si>
    <t>タ　イ</t>
    <phoneticPr fontId="4"/>
  </si>
  <si>
    <t>米国</t>
    <rPh sb="0" eb="2">
      <t>ベイコク</t>
    </rPh>
    <phoneticPr fontId="4"/>
  </si>
  <si>
    <t>ブラジル</t>
    <phoneticPr fontId="4"/>
  </si>
  <si>
    <t>韓国及び
朝鮮</t>
    <rPh sb="2" eb="3">
      <t>オヨ</t>
    </rPh>
    <phoneticPr fontId="4"/>
  </si>
  <si>
    <t>フィリピン</t>
    <phoneticPr fontId="4"/>
  </si>
  <si>
    <t>中国</t>
    <phoneticPr fontId="4"/>
  </si>
  <si>
    <t>総　数</t>
    <rPh sb="0" eb="1">
      <t>ソウ</t>
    </rPh>
    <rPh sb="2" eb="3">
      <t>カズ</t>
    </rPh>
    <phoneticPr fontId="4"/>
  </si>
  <si>
    <t>各年4月1日現在</t>
    <phoneticPr fontId="4"/>
  </si>
  <si>
    <t>２－２　外国人国籍別人口</t>
    <rPh sb="4" eb="6">
      <t>ガイコク</t>
    </rPh>
    <rPh sb="6" eb="7">
      <t>ジン</t>
    </rPh>
    <rPh sb="7" eb="9">
      <t>コクセキ</t>
    </rPh>
    <rPh sb="9" eb="10">
      <t>ベツ</t>
    </rPh>
    <rPh sb="10" eb="12">
      <t>ジンコウ</t>
    </rPh>
    <phoneticPr fontId="4"/>
  </si>
  <si>
    <t>10　人口</t>
    <phoneticPr fontId="4"/>
  </si>
  <si>
    <t>資料　企画政策課（住民基本台帳人口移動報告）</t>
    <rPh sb="3" eb="5">
      <t>キカク</t>
    </rPh>
    <rPh sb="5" eb="7">
      <t>セイサク</t>
    </rPh>
    <rPh sb="7" eb="8">
      <t>カ</t>
    </rPh>
    <rPh sb="9" eb="11">
      <t>ジュウミン</t>
    </rPh>
    <rPh sb="11" eb="13">
      <t>キホン</t>
    </rPh>
    <rPh sb="13" eb="15">
      <t>ダイチョウ</t>
    </rPh>
    <rPh sb="15" eb="17">
      <t>ジンコウ</t>
    </rPh>
    <rPh sb="17" eb="19">
      <t>イドウ</t>
    </rPh>
    <rPh sb="19" eb="21">
      <t>ホウコク</t>
    </rPh>
    <phoneticPr fontId="4"/>
  </si>
  <si>
    <t>千葉市</t>
    <rPh sb="0" eb="3">
      <t>チバシ</t>
    </rPh>
    <phoneticPr fontId="4"/>
  </si>
  <si>
    <t>10位</t>
    <rPh sb="2" eb="3">
      <t>イ</t>
    </rPh>
    <phoneticPr fontId="4"/>
  </si>
  <si>
    <t>我孫子市</t>
    <rPh sb="0" eb="4">
      <t>アビコシ</t>
    </rPh>
    <phoneticPr fontId="4"/>
  </si>
  <si>
    <t>9位</t>
    <rPh sb="1" eb="2">
      <t>イ</t>
    </rPh>
    <phoneticPr fontId="4"/>
  </si>
  <si>
    <t>船橋市</t>
    <rPh sb="0" eb="3">
      <t>フナバシシ</t>
    </rPh>
    <phoneticPr fontId="4"/>
  </si>
  <si>
    <t>8位</t>
    <rPh sb="1" eb="2">
      <t>イ</t>
    </rPh>
    <phoneticPr fontId="4"/>
  </si>
  <si>
    <t>さいたま市</t>
    <rPh sb="4" eb="5">
      <t>シ</t>
    </rPh>
    <phoneticPr fontId="4"/>
  </si>
  <si>
    <t>7位</t>
    <rPh sb="1" eb="2">
      <t>イ</t>
    </rPh>
    <phoneticPr fontId="4"/>
  </si>
  <si>
    <t>足立区</t>
    <rPh sb="0" eb="3">
      <t>アダチク</t>
    </rPh>
    <phoneticPr fontId="4"/>
  </si>
  <si>
    <t>6位</t>
    <rPh sb="1" eb="2">
      <t>イ</t>
    </rPh>
    <phoneticPr fontId="4"/>
  </si>
  <si>
    <t>つくば市</t>
    <rPh sb="3" eb="4">
      <t>シ</t>
    </rPh>
    <phoneticPr fontId="4"/>
  </si>
  <si>
    <t>5位</t>
    <rPh sb="1" eb="2">
      <t>イ</t>
    </rPh>
    <phoneticPr fontId="4"/>
  </si>
  <si>
    <t>横浜市</t>
    <rPh sb="0" eb="3">
      <t>ヨコハマシ</t>
    </rPh>
    <phoneticPr fontId="4"/>
  </si>
  <si>
    <t>4位</t>
    <rPh sb="1" eb="2">
      <t>イ</t>
    </rPh>
    <phoneticPr fontId="4"/>
  </si>
  <si>
    <t>野田市</t>
    <rPh sb="0" eb="3">
      <t>ノダシ</t>
    </rPh>
    <phoneticPr fontId="4"/>
  </si>
  <si>
    <t>3位</t>
    <rPh sb="1" eb="2">
      <t>イ</t>
    </rPh>
    <phoneticPr fontId="4"/>
  </si>
  <si>
    <t>松戸市</t>
    <rPh sb="0" eb="3">
      <t>マツドシ</t>
    </rPh>
    <phoneticPr fontId="4"/>
  </si>
  <si>
    <t>2位</t>
    <rPh sb="1" eb="2">
      <t>イ</t>
    </rPh>
    <phoneticPr fontId="4"/>
  </si>
  <si>
    <t>柏市</t>
    <rPh sb="0" eb="2">
      <t>カシワシ</t>
    </rPh>
    <phoneticPr fontId="4"/>
  </si>
  <si>
    <t>1位</t>
    <rPh sb="1" eb="2">
      <t>イ</t>
    </rPh>
    <phoneticPr fontId="4"/>
  </si>
  <si>
    <t>総数</t>
    <rPh sb="0" eb="2">
      <t>ソウスウ</t>
    </rPh>
    <phoneticPr fontId="4"/>
  </si>
  <si>
    <t>不詳/
その他</t>
    <rPh sb="0" eb="2">
      <t>フショウ</t>
    </rPh>
    <rPh sb="6" eb="7">
      <t>タ</t>
    </rPh>
    <phoneticPr fontId="4"/>
  </si>
  <si>
    <t>60歳以上</t>
    <phoneticPr fontId="50"/>
  </si>
  <si>
    <t>50～59歳</t>
    <rPh sb="5" eb="6">
      <t>サイ</t>
    </rPh>
    <phoneticPr fontId="4"/>
  </si>
  <si>
    <t>40～49歳</t>
    <rPh sb="5" eb="6">
      <t>サイ</t>
    </rPh>
    <phoneticPr fontId="4"/>
  </si>
  <si>
    <t>30～39歳</t>
    <rPh sb="5" eb="6">
      <t>サイ</t>
    </rPh>
    <phoneticPr fontId="4"/>
  </si>
  <si>
    <t>20～29歳</t>
    <rPh sb="5" eb="6">
      <t>サイ</t>
    </rPh>
    <phoneticPr fontId="4"/>
  </si>
  <si>
    <t>10～19歳</t>
    <rPh sb="5" eb="6">
      <t>サイ</t>
    </rPh>
    <phoneticPr fontId="4"/>
  </si>
  <si>
    <t>0～9歳</t>
    <rPh sb="3" eb="4">
      <t>サイ</t>
    </rPh>
    <phoneticPr fontId="4"/>
  </si>
  <si>
    <t>割合</t>
    <rPh sb="0" eb="2">
      <t>ワリアイ</t>
    </rPh>
    <phoneticPr fontId="4"/>
  </si>
  <si>
    <t>市区</t>
    <rPh sb="0" eb="2">
      <t>シク</t>
    </rPh>
    <phoneticPr fontId="4"/>
  </si>
  <si>
    <t>転出数内訳（令和3年)</t>
    <rPh sb="0" eb="2">
      <t>テンシュツ</t>
    </rPh>
    <rPh sb="2" eb="3">
      <t>スウ</t>
    </rPh>
    <rPh sb="3" eb="5">
      <t>ウチワケ</t>
    </rPh>
    <rPh sb="6" eb="8">
      <t>レイワ</t>
    </rPh>
    <rPh sb="9" eb="10">
      <t>ネン</t>
    </rPh>
    <rPh sb="10" eb="11">
      <t>ヘイネン</t>
    </rPh>
    <phoneticPr fontId="4"/>
  </si>
  <si>
    <t>葛飾区</t>
    <rPh sb="0" eb="3">
      <t>カツシカク</t>
    </rPh>
    <phoneticPr fontId="4"/>
  </si>
  <si>
    <t>江戸川区</t>
    <rPh sb="0" eb="3">
      <t>エドガワ</t>
    </rPh>
    <rPh sb="3" eb="4">
      <t>ク</t>
    </rPh>
    <phoneticPr fontId="4"/>
  </si>
  <si>
    <t>江東区</t>
    <rPh sb="0" eb="3">
      <t>コウトウク</t>
    </rPh>
    <phoneticPr fontId="4"/>
  </si>
  <si>
    <t>市川市</t>
    <rPh sb="0" eb="3">
      <t>イチカワシ</t>
    </rPh>
    <phoneticPr fontId="4"/>
  </si>
  <si>
    <t>転入数内訳(令和3年)</t>
    <rPh sb="0" eb="2">
      <t>テンニュウ</t>
    </rPh>
    <rPh sb="2" eb="3">
      <t>スウ</t>
    </rPh>
    <rPh sb="3" eb="5">
      <t>ウチワケ</t>
    </rPh>
    <rPh sb="6" eb="8">
      <t>レイワ</t>
    </rPh>
    <rPh sb="9" eb="10">
      <t>ネン</t>
    </rPh>
    <rPh sb="10" eb="11">
      <t>ヘイネン</t>
    </rPh>
    <phoneticPr fontId="4"/>
  </si>
  <si>
    <t>(注)平成31年1月から令和元年12月までを表す。</t>
    <phoneticPr fontId="4"/>
  </si>
  <si>
    <t>　3年</t>
    <rPh sb="2" eb="3">
      <t>ドシ</t>
    </rPh>
    <phoneticPr fontId="4"/>
  </si>
  <si>
    <t>　2年</t>
    <rPh sb="2" eb="3">
      <t>ドシ</t>
    </rPh>
    <phoneticPr fontId="4"/>
  </si>
  <si>
    <t>　30年</t>
    <rPh sb="3" eb="4">
      <t>ドシ</t>
    </rPh>
    <phoneticPr fontId="4"/>
  </si>
  <si>
    <t>　平成29年</t>
    <rPh sb="1" eb="3">
      <t>ヘイセイ</t>
    </rPh>
    <rPh sb="5" eb="6">
      <t>ドシ</t>
    </rPh>
    <phoneticPr fontId="4"/>
  </si>
  <si>
    <t>　　　全体（転入数－転出数）</t>
    <rPh sb="3" eb="5">
      <t>ゼンタイ</t>
    </rPh>
    <rPh sb="6" eb="8">
      <t>テンニュウ</t>
    </rPh>
    <rPh sb="8" eb="9">
      <t>スウ</t>
    </rPh>
    <rPh sb="10" eb="12">
      <t>テンシュツ</t>
    </rPh>
    <rPh sb="12" eb="13">
      <t>スウ</t>
    </rPh>
    <phoneticPr fontId="4"/>
  </si>
  <si>
    <t>（４）流山市の転入転出者・転入元市町村名</t>
    <rPh sb="3" eb="6">
      <t>ナガレヤマシ</t>
    </rPh>
    <rPh sb="7" eb="9">
      <t>テンニュウ</t>
    </rPh>
    <rPh sb="9" eb="11">
      <t>テンシュツ</t>
    </rPh>
    <rPh sb="11" eb="12">
      <t>シャ</t>
    </rPh>
    <rPh sb="13" eb="15">
      <t>テンニュウ</t>
    </rPh>
    <rPh sb="15" eb="16">
      <t>モト</t>
    </rPh>
    <rPh sb="16" eb="19">
      <t>シチョウソン</t>
    </rPh>
    <rPh sb="19" eb="20">
      <t>メイ</t>
    </rPh>
    <phoneticPr fontId="4"/>
  </si>
  <si>
    <t>人口　11</t>
    <phoneticPr fontId="4"/>
  </si>
  <si>
    <t>　　　　　　　　　　　　　　　　　　　　　　　　　　　　　　　　　　　　　　　　　</t>
    <phoneticPr fontId="4"/>
  </si>
  <si>
    <t>資料　市民課</t>
    <rPh sb="3" eb="6">
      <t>シミンカ</t>
    </rPh>
    <phoneticPr fontId="4"/>
  </si>
  <si>
    <t>こうのす台</t>
  </si>
  <si>
    <t>南流山３丁目</t>
  </si>
  <si>
    <t>若葉台</t>
  </si>
  <si>
    <t>南流山２丁目</t>
  </si>
  <si>
    <t>大字大畔</t>
  </si>
  <si>
    <t>南流山１丁目</t>
  </si>
  <si>
    <t>大字下花輪</t>
  </si>
  <si>
    <t>大字木</t>
  </si>
  <si>
    <t>大字上貝塚</t>
  </si>
  <si>
    <t>鰭ケ崎</t>
  </si>
  <si>
    <t>大字谷</t>
  </si>
  <si>
    <t>鰭ケ崎二丁目</t>
    <rPh sb="0" eb="3">
      <t>ヒレガサキ</t>
    </rPh>
    <rPh sb="3" eb="4">
      <t>ニ</t>
    </rPh>
    <rPh sb="4" eb="6">
      <t>チョウメ</t>
    </rPh>
    <phoneticPr fontId="4"/>
  </si>
  <si>
    <t>大字桐ケ谷</t>
  </si>
  <si>
    <t>鰭ケ崎一丁目</t>
    <rPh sb="0" eb="3">
      <t>ヒレガサキ</t>
    </rPh>
    <rPh sb="3" eb="4">
      <t>イチ</t>
    </rPh>
    <rPh sb="4" eb="6">
      <t>チョウメ</t>
    </rPh>
    <phoneticPr fontId="4"/>
  </si>
  <si>
    <t>大字南</t>
  </si>
  <si>
    <t>大字鰭ケ崎</t>
  </si>
  <si>
    <t>大字上新宿新田</t>
  </si>
  <si>
    <t>西平井三丁目</t>
    <rPh sb="0" eb="1">
      <t>ニシ</t>
    </rPh>
    <rPh sb="1" eb="3">
      <t>ヒライ</t>
    </rPh>
    <rPh sb="3" eb="4">
      <t>サン</t>
    </rPh>
    <rPh sb="4" eb="6">
      <t>チョウメ</t>
    </rPh>
    <phoneticPr fontId="4"/>
  </si>
  <si>
    <t>大字上新宿</t>
  </si>
  <si>
    <t>西平井二丁目</t>
    <rPh sb="0" eb="1">
      <t>ニシ</t>
    </rPh>
    <rPh sb="1" eb="3">
      <t>ヒライ</t>
    </rPh>
    <rPh sb="3" eb="4">
      <t>ニ</t>
    </rPh>
    <rPh sb="4" eb="6">
      <t>チョウメ</t>
    </rPh>
    <phoneticPr fontId="4"/>
  </si>
  <si>
    <t>大字小屋</t>
  </si>
  <si>
    <t>西平井一丁目</t>
    <rPh sb="0" eb="1">
      <t>ニシ</t>
    </rPh>
    <rPh sb="1" eb="3">
      <t>ヒライ</t>
    </rPh>
    <rPh sb="3" eb="4">
      <t>イチ</t>
    </rPh>
    <rPh sb="4" eb="6">
      <t>チョウメ</t>
    </rPh>
    <phoneticPr fontId="4"/>
  </si>
  <si>
    <t>大字北</t>
  </si>
  <si>
    <t>大字西平井</t>
  </si>
  <si>
    <t>大字中野久木</t>
  </si>
  <si>
    <t>三輪野山五丁目</t>
    <rPh sb="4" eb="5">
      <t>ゴ</t>
    </rPh>
    <phoneticPr fontId="4"/>
  </si>
  <si>
    <t>美原４丁目</t>
  </si>
  <si>
    <t>三輪野山四丁目</t>
    <rPh sb="4" eb="5">
      <t>ヨン</t>
    </rPh>
    <phoneticPr fontId="4"/>
  </si>
  <si>
    <t>美原３丁目</t>
  </si>
  <si>
    <t>三輪野山三丁目</t>
    <rPh sb="4" eb="5">
      <t>サン</t>
    </rPh>
    <phoneticPr fontId="4"/>
  </si>
  <si>
    <t>美原２丁目</t>
  </si>
  <si>
    <t>三輪野山二丁目</t>
    <rPh sb="4" eb="5">
      <t>ニ</t>
    </rPh>
    <phoneticPr fontId="4"/>
  </si>
  <si>
    <t>美原１丁目</t>
  </si>
  <si>
    <t>三輪野山一丁目</t>
    <rPh sb="4" eb="5">
      <t>イチ</t>
    </rPh>
    <phoneticPr fontId="4"/>
  </si>
  <si>
    <t>大字平方</t>
  </si>
  <si>
    <t>大字三輪野山</t>
  </si>
  <si>
    <t>大字東深井</t>
  </si>
  <si>
    <t>加六丁目</t>
    <rPh sb="1" eb="2">
      <t>ロク</t>
    </rPh>
    <phoneticPr fontId="4"/>
  </si>
  <si>
    <t>大字西深井</t>
  </si>
  <si>
    <t>加五丁目</t>
    <rPh sb="1" eb="2">
      <t>ゴ</t>
    </rPh>
    <phoneticPr fontId="4"/>
  </si>
  <si>
    <t>大字平方村新田</t>
  </si>
  <si>
    <t>加四丁目</t>
    <rPh sb="1" eb="2">
      <t>ヨン</t>
    </rPh>
    <phoneticPr fontId="4"/>
  </si>
  <si>
    <t>大字深井新田</t>
  </si>
  <si>
    <t>加三丁目</t>
    <rPh sb="1" eb="2">
      <t>サン</t>
    </rPh>
    <phoneticPr fontId="4"/>
  </si>
  <si>
    <t>宮園３丁目</t>
  </si>
  <si>
    <t>加二丁目</t>
    <rPh sb="1" eb="2">
      <t>ニ</t>
    </rPh>
    <phoneticPr fontId="4"/>
  </si>
  <si>
    <t>宮園２丁目</t>
  </si>
  <si>
    <t>加一丁目</t>
    <rPh sb="1" eb="2">
      <t>イチ</t>
    </rPh>
    <phoneticPr fontId="4"/>
  </si>
  <si>
    <t>宮園１丁目</t>
  </si>
  <si>
    <t>大字加</t>
  </si>
  <si>
    <t>平和台５丁目</t>
  </si>
  <si>
    <t>流山９丁目</t>
  </si>
  <si>
    <t>平和台４丁目</t>
  </si>
  <si>
    <t>流山８丁目</t>
  </si>
  <si>
    <t>平和台３丁目</t>
  </si>
  <si>
    <t>流山７丁目</t>
  </si>
  <si>
    <t>平和台２丁目</t>
  </si>
  <si>
    <t>流山６丁目</t>
  </si>
  <si>
    <t>平和台１丁目</t>
  </si>
  <si>
    <t>流山５丁目</t>
  </si>
  <si>
    <t>南流山８丁目</t>
  </si>
  <si>
    <t>流山４丁目</t>
  </si>
  <si>
    <t>南流山７丁目</t>
  </si>
  <si>
    <t>流山３丁目</t>
  </si>
  <si>
    <t>南流山６丁目</t>
  </si>
  <si>
    <t>流山２丁目</t>
  </si>
  <si>
    <t>南流山５丁目</t>
  </si>
  <si>
    <t>流山１丁目</t>
  </si>
  <si>
    <t>南流山４丁目</t>
    <phoneticPr fontId="4"/>
  </si>
  <si>
    <t>大字流山</t>
  </si>
  <si>
    <t>世帯人員</t>
    <rPh sb="0" eb="2">
      <t>セタイ</t>
    </rPh>
    <rPh sb="2" eb="4">
      <t>ジンイン</t>
    </rPh>
    <phoneticPr fontId="4"/>
  </si>
  <si>
    <t>女</t>
  </si>
  <si>
    <t>男</t>
  </si>
  <si>
    <t>世 帯</t>
    <phoneticPr fontId="4"/>
  </si>
  <si>
    <t>字　　名</t>
  </si>
  <si>
    <t>令和4年4月1日現在</t>
    <rPh sb="0" eb="2">
      <t>レイワ</t>
    </rPh>
    <rPh sb="3" eb="4">
      <t>ネン</t>
    </rPh>
    <phoneticPr fontId="4"/>
  </si>
  <si>
    <t>２－４　字別人口と世帯（住民基本台帳）</t>
    <rPh sb="12" eb="14">
      <t>ジュウミン</t>
    </rPh>
    <rPh sb="14" eb="16">
      <t>キホン</t>
    </rPh>
    <rPh sb="16" eb="18">
      <t>ダイチョウ</t>
    </rPh>
    <phoneticPr fontId="4"/>
  </si>
  <si>
    <t>12　人口</t>
    <phoneticPr fontId="4"/>
  </si>
  <si>
    <t>野々下６丁目</t>
  </si>
  <si>
    <t>おおたかの森西四丁目</t>
    <rPh sb="5" eb="6">
      <t>モリ</t>
    </rPh>
    <rPh sb="6" eb="7">
      <t>ニシ</t>
    </rPh>
    <rPh sb="7" eb="8">
      <t>ヨン</t>
    </rPh>
    <rPh sb="8" eb="10">
      <t>チョウメ</t>
    </rPh>
    <phoneticPr fontId="4"/>
  </si>
  <si>
    <t>野々下５丁目</t>
  </si>
  <si>
    <t>おおたかの森西三丁目</t>
    <rPh sb="5" eb="6">
      <t>モリ</t>
    </rPh>
    <rPh sb="6" eb="7">
      <t>ニシ</t>
    </rPh>
    <rPh sb="7" eb="8">
      <t>サン</t>
    </rPh>
    <rPh sb="8" eb="10">
      <t>チョウメ</t>
    </rPh>
    <phoneticPr fontId="4"/>
  </si>
  <si>
    <t>野々下４丁目</t>
  </si>
  <si>
    <t>おおたかの森西二丁目</t>
    <rPh sb="5" eb="6">
      <t>モリ</t>
    </rPh>
    <rPh sb="6" eb="7">
      <t>ニシ</t>
    </rPh>
    <rPh sb="7" eb="8">
      <t>ニ</t>
    </rPh>
    <rPh sb="8" eb="10">
      <t>チョウメ</t>
    </rPh>
    <phoneticPr fontId="4"/>
  </si>
  <si>
    <t>野々下３丁目</t>
  </si>
  <si>
    <t>おおたかの森西一丁目</t>
    <rPh sb="5" eb="6">
      <t>モリ</t>
    </rPh>
    <rPh sb="6" eb="7">
      <t>ニシ</t>
    </rPh>
    <rPh sb="7" eb="8">
      <t>イチ</t>
    </rPh>
    <rPh sb="8" eb="10">
      <t>チョウメ</t>
    </rPh>
    <phoneticPr fontId="4"/>
  </si>
  <si>
    <t>野々下２丁目</t>
  </si>
  <si>
    <t>おおたかの森東四丁目</t>
    <rPh sb="5" eb="6">
      <t>モリ</t>
    </rPh>
    <rPh sb="6" eb="7">
      <t>ヒガシ</t>
    </rPh>
    <rPh sb="7" eb="8">
      <t>ヨン</t>
    </rPh>
    <rPh sb="8" eb="10">
      <t>チョウメ</t>
    </rPh>
    <phoneticPr fontId="4"/>
  </si>
  <si>
    <t>野々下１丁目</t>
  </si>
  <si>
    <t>おおたかの森東三丁目</t>
    <rPh sb="5" eb="6">
      <t>モリ</t>
    </rPh>
    <rPh sb="6" eb="7">
      <t>ヒガシ</t>
    </rPh>
    <rPh sb="7" eb="8">
      <t>サン</t>
    </rPh>
    <rPh sb="8" eb="10">
      <t>チョウメ</t>
    </rPh>
    <phoneticPr fontId="4"/>
  </si>
  <si>
    <t>市野谷</t>
  </si>
  <si>
    <t>おおたかの森東二丁目</t>
    <rPh sb="5" eb="6">
      <t>モリ</t>
    </rPh>
    <rPh sb="6" eb="7">
      <t>ヒガシ</t>
    </rPh>
    <rPh sb="7" eb="8">
      <t>ニ</t>
    </rPh>
    <rPh sb="8" eb="10">
      <t>チョウメ</t>
    </rPh>
    <phoneticPr fontId="4"/>
  </si>
  <si>
    <t>後平井</t>
  </si>
  <si>
    <t>おおたかの森東一丁目</t>
    <rPh sb="5" eb="6">
      <t>モリ</t>
    </rPh>
    <rPh sb="6" eb="7">
      <t>ヒガシ</t>
    </rPh>
    <rPh sb="7" eb="8">
      <t>イチ</t>
    </rPh>
    <rPh sb="8" eb="10">
      <t>チョウメ</t>
    </rPh>
    <phoneticPr fontId="4"/>
  </si>
  <si>
    <t>前平井</t>
  </si>
  <si>
    <t>おおたかの森南三丁目</t>
    <rPh sb="5" eb="6">
      <t>モリ</t>
    </rPh>
    <rPh sb="6" eb="7">
      <t>ミナミ</t>
    </rPh>
    <rPh sb="7" eb="8">
      <t>サン</t>
    </rPh>
    <rPh sb="8" eb="10">
      <t>チョウメ</t>
    </rPh>
    <phoneticPr fontId="4"/>
  </si>
  <si>
    <t>古間木</t>
  </si>
  <si>
    <t>おおたかの森南二丁目</t>
    <rPh sb="5" eb="6">
      <t>モリ</t>
    </rPh>
    <rPh sb="6" eb="7">
      <t>ミナミ</t>
    </rPh>
    <rPh sb="7" eb="8">
      <t>ニ</t>
    </rPh>
    <rPh sb="8" eb="10">
      <t>チョウメ</t>
    </rPh>
    <phoneticPr fontId="4"/>
  </si>
  <si>
    <t>芝崎</t>
  </si>
  <si>
    <t>おおたかの森南一丁目</t>
    <rPh sb="5" eb="6">
      <t>モリ</t>
    </rPh>
    <rPh sb="6" eb="7">
      <t>ミナミ</t>
    </rPh>
    <rPh sb="7" eb="8">
      <t>イチ</t>
    </rPh>
    <rPh sb="8" eb="10">
      <t>チョウメ</t>
    </rPh>
    <phoneticPr fontId="4"/>
  </si>
  <si>
    <t>中</t>
  </si>
  <si>
    <t>おおたかの森北三丁目</t>
    <rPh sb="5" eb="6">
      <t>モリ</t>
    </rPh>
    <rPh sb="6" eb="7">
      <t>キタ</t>
    </rPh>
    <rPh sb="7" eb="8">
      <t>サン</t>
    </rPh>
    <rPh sb="8" eb="10">
      <t>チョウメ</t>
    </rPh>
    <phoneticPr fontId="4"/>
  </si>
  <si>
    <t>思井一丁目</t>
    <rPh sb="0" eb="2">
      <t>オモイ</t>
    </rPh>
    <rPh sb="2" eb="3">
      <t>イチ</t>
    </rPh>
    <rPh sb="3" eb="5">
      <t>チョウメ</t>
    </rPh>
    <phoneticPr fontId="4"/>
  </si>
  <si>
    <t>おおたかの森北二丁目</t>
    <rPh sb="5" eb="6">
      <t>モリ</t>
    </rPh>
    <rPh sb="6" eb="7">
      <t>キタ</t>
    </rPh>
    <rPh sb="7" eb="8">
      <t>ニ</t>
    </rPh>
    <rPh sb="8" eb="10">
      <t>チョウメ</t>
    </rPh>
    <phoneticPr fontId="4"/>
  </si>
  <si>
    <t>思井</t>
  </si>
  <si>
    <t>おおたかの森北一丁目</t>
    <rPh sb="5" eb="6">
      <t>モリ</t>
    </rPh>
    <rPh sb="6" eb="7">
      <t>キタ</t>
    </rPh>
    <rPh sb="7" eb="8">
      <t>イチ</t>
    </rPh>
    <rPh sb="8" eb="10">
      <t>チョウメ</t>
    </rPh>
    <phoneticPr fontId="4"/>
  </si>
  <si>
    <t>西初石５丁目</t>
  </si>
  <si>
    <t>西松ケ丘１丁目</t>
    <rPh sb="0" eb="1">
      <t>ニシ</t>
    </rPh>
    <rPh sb="1" eb="4">
      <t>マツガオカ</t>
    </rPh>
    <rPh sb="5" eb="7">
      <t>チョウメ</t>
    </rPh>
    <phoneticPr fontId="4"/>
  </si>
  <si>
    <t>西初石４丁目</t>
  </si>
  <si>
    <t>松ケ丘６丁目</t>
  </si>
  <si>
    <t>西初石３丁目</t>
  </si>
  <si>
    <t>松ケ丘５丁目</t>
  </si>
  <si>
    <t>西初石２丁目</t>
  </si>
  <si>
    <t>松ケ丘４丁目</t>
  </si>
  <si>
    <t>西初石１丁目</t>
  </si>
  <si>
    <t>松ケ丘３丁目</t>
  </si>
  <si>
    <t>東初石４丁目</t>
  </si>
  <si>
    <t>松ケ丘２丁目</t>
  </si>
  <si>
    <t>東初石３丁目</t>
  </si>
  <si>
    <t>松ケ丘１丁目</t>
  </si>
  <si>
    <t>東初石２丁目</t>
  </si>
  <si>
    <t>名都借</t>
  </si>
  <si>
    <t>東初石１丁目</t>
  </si>
  <si>
    <t>向小金４丁目</t>
  </si>
  <si>
    <t>江戸川台西４丁目</t>
  </si>
  <si>
    <t>向小金３丁目</t>
  </si>
  <si>
    <t>江戸川台西３丁目</t>
  </si>
  <si>
    <t>向小金２丁目</t>
  </si>
  <si>
    <t>江戸川台西２丁目</t>
  </si>
  <si>
    <t>向小金１丁目</t>
  </si>
  <si>
    <t>江戸川台西１丁目</t>
  </si>
  <si>
    <t>前ケ崎</t>
  </si>
  <si>
    <t>江戸川台東４丁目</t>
  </si>
  <si>
    <t>美田</t>
  </si>
  <si>
    <t>江戸川台東３丁目</t>
  </si>
  <si>
    <t>青田</t>
  </si>
  <si>
    <t>江戸川台東２丁目</t>
  </si>
  <si>
    <t>駒木台</t>
  </si>
  <si>
    <t>江戸川台東１丁目</t>
  </si>
  <si>
    <t>駒木</t>
  </si>
  <si>
    <t>富士見台２丁目</t>
  </si>
  <si>
    <t>長崎２丁目</t>
  </si>
  <si>
    <t>富士見台１丁目</t>
  </si>
  <si>
    <t>長崎１丁目</t>
    <phoneticPr fontId="4"/>
  </si>
  <si>
    <t>富士見台</t>
    <phoneticPr fontId="4"/>
  </si>
  <si>
    <t>世 帯</t>
  </si>
  <si>
    <t>　　　　　　　　　　　　　　　　　　　　　　　　　　　　　　　　　　　　　　　　　　　　　　</t>
    <phoneticPr fontId="4"/>
  </si>
  <si>
    <t>人口　13</t>
    <phoneticPr fontId="4"/>
  </si>
  <si>
    <t>女</t>
    <phoneticPr fontId="4"/>
  </si>
  <si>
    <t>年</t>
  </si>
  <si>
    <t>計</t>
    <rPh sb="0" eb="1">
      <t>ケイ</t>
    </rPh>
    <phoneticPr fontId="4"/>
  </si>
  <si>
    <t>人口</t>
    <rPh sb="0" eb="2">
      <t>ジンコウ</t>
    </rPh>
    <phoneticPr fontId="4"/>
  </si>
  <si>
    <t>世帯数</t>
    <phoneticPr fontId="4"/>
  </si>
  <si>
    <t>元年</t>
    <rPh sb="0" eb="1">
      <t>ガン</t>
    </rPh>
    <phoneticPr fontId="4"/>
  </si>
  <si>
    <t>令和</t>
    <rPh sb="0" eb="2">
      <t>レイワ</t>
    </rPh>
    <phoneticPr fontId="4"/>
  </si>
  <si>
    <t>(注)</t>
    <rPh sb="1" eb="2">
      <t>チュウ</t>
    </rPh>
    <phoneticPr fontId="4"/>
  </si>
  <si>
    <t xml:space="preserve"> 5　 月</t>
  </si>
  <si>
    <t xml:space="preserve"> 4　 月</t>
  </si>
  <si>
    <t xml:space="preserve"> 3　 月</t>
  </si>
  <si>
    <t xml:space="preserve"> 2　 月</t>
  </si>
  <si>
    <t xml:space="preserve"> 1　 月</t>
    <phoneticPr fontId="4"/>
  </si>
  <si>
    <t>　　　　　　　　　　　　　　　　　　　　　　　　　　　　　　　　　　　　　　　　　　　　　　　　　　　　　　　　　　　　　　　　　　　　　　</t>
    <phoneticPr fontId="4"/>
  </si>
  <si>
    <t>２－５　月別世帯数及び人口</t>
    <rPh sb="4" eb="6">
      <t>ツキベツ</t>
    </rPh>
    <rPh sb="6" eb="9">
      <t>セタイスウ</t>
    </rPh>
    <rPh sb="9" eb="10">
      <t>オヨ</t>
    </rPh>
    <rPh sb="11" eb="12">
      <t>ジン</t>
    </rPh>
    <rPh sb="12" eb="13">
      <t>クチ</t>
    </rPh>
    <phoneticPr fontId="4"/>
  </si>
  <si>
    <t>14  人口</t>
    <rPh sb="4" eb="5">
      <t>ジン</t>
    </rPh>
    <rPh sb="5" eb="6">
      <t>クチ</t>
    </rPh>
    <phoneticPr fontId="4"/>
  </si>
  <si>
    <t xml:space="preserve"> 12　 月</t>
  </si>
  <si>
    <t xml:space="preserve"> 11　 月</t>
  </si>
  <si>
    <t xml:space="preserve"> 10　 月</t>
  </si>
  <si>
    <t xml:space="preserve"> 9　 月</t>
  </si>
  <si>
    <t xml:space="preserve"> 8　 月</t>
  </si>
  <si>
    <t xml:space="preserve"> 7　 月</t>
  </si>
  <si>
    <t xml:space="preserve"> 6　 月</t>
    <phoneticPr fontId="4"/>
  </si>
  <si>
    <t>各月1日現在</t>
    <phoneticPr fontId="4"/>
  </si>
  <si>
    <t>（住民基本台帳）</t>
    <rPh sb="1" eb="3">
      <t>ジュウミン</t>
    </rPh>
    <rPh sb="3" eb="5">
      <t>キホン</t>
    </rPh>
    <rPh sb="5" eb="7">
      <t>ダイチョウ</t>
    </rPh>
    <phoneticPr fontId="4"/>
  </si>
  <si>
    <t>　人口　15</t>
    <rPh sb="1" eb="2">
      <t>ジン</t>
    </rPh>
    <rPh sb="2" eb="3">
      <t>クチ</t>
    </rPh>
    <phoneticPr fontId="4"/>
  </si>
  <si>
    <t>南流山４丁目</t>
  </si>
  <si>
    <t>総　数</t>
    <rPh sb="0" eb="1">
      <t>ソウム</t>
    </rPh>
    <rPh sb="2" eb="3">
      <t>カズ</t>
    </rPh>
    <phoneticPr fontId="4"/>
  </si>
  <si>
    <t xml:space="preserve"> 40～44歳</t>
    <rPh sb="6" eb="7">
      <t>サイ</t>
    </rPh>
    <phoneticPr fontId="4"/>
  </si>
  <si>
    <t xml:space="preserve"> 35～39歳</t>
    <rPh sb="6" eb="7">
      <t>サイ</t>
    </rPh>
    <phoneticPr fontId="4"/>
  </si>
  <si>
    <t xml:space="preserve"> 30～34歳</t>
    <rPh sb="6" eb="7">
      <t>サイ</t>
    </rPh>
    <phoneticPr fontId="4"/>
  </si>
  <si>
    <t xml:space="preserve"> 25～29歳</t>
    <rPh sb="6" eb="7">
      <t>サイ</t>
    </rPh>
    <phoneticPr fontId="4"/>
  </si>
  <si>
    <t xml:space="preserve"> 20～24歳</t>
    <rPh sb="6" eb="7">
      <t>サイ</t>
    </rPh>
    <phoneticPr fontId="4"/>
  </si>
  <si>
    <t xml:space="preserve"> 15～19歳</t>
    <rPh sb="6" eb="7">
      <t>サイ</t>
    </rPh>
    <phoneticPr fontId="4"/>
  </si>
  <si>
    <t xml:space="preserve"> 10～14歳</t>
    <rPh sb="6" eb="7">
      <t>サイ</t>
    </rPh>
    <phoneticPr fontId="4"/>
  </si>
  <si>
    <t>　5～9歳</t>
    <rPh sb="4" eb="5">
      <t>サイ</t>
    </rPh>
    <phoneticPr fontId="4"/>
  </si>
  <si>
    <t>　0～4歳</t>
    <rPh sb="4" eb="5">
      <t>サイ</t>
    </rPh>
    <phoneticPr fontId="4"/>
  </si>
  <si>
    <t xml:space="preserve"> 総数</t>
  </si>
  <si>
    <t>地　区</t>
  </si>
  <si>
    <t>２－６　字別・年齢５歳階級別</t>
    <rPh sb="4" eb="5">
      <t>アザ</t>
    </rPh>
    <rPh sb="5" eb="6">
      <t>ベツ</t>
    </rPh>
    <rPh sb="7" eb="9">
      <t>ネンレイ</t>
    </rPh>
    <rPh sb="10" eb="11">
      <t>サイ</t>
    </rPh>
    <rPh sb="11" eb="13">
      <t>カイキュウ</t>
    </rPh>
    <rPh sb="13" eb="14">
      <t>ベツ</t>
    </rPh>
    <phoneticPr fontId="4"/>
  </si>
  <si>
    <t>16　人口</t>
    <phoneticPr fontId="4"/>
  </si>
  <si>
    <t>100歳～</t>
    <rPh sb="3" eb="4">
      <t>サイ</t>
    </rPh>
    <phoneticPr fontId="4"/>
  </si>
  <si>
    <t>95～99歳</t>
    <rPh sb="5" eb="6">
      <t>サイ</t>
    </rPh>
    <phoneticPr fontId="4"/>
  </si>
  <si>
    <t>90～94歳</t>
    <rPh sb="5" eb="6">
      <t>サイ</t>
    </rPh>
    <phoneticPr fontId="4"/>
  </si>
  <si>
    <t>85～89歳</t>
    <rPh sb="5" eb="6">
      <t>サイ</t>
    </rPh>
    <phoneticPr fontId="4"/>
  </si>
  <si>
    <t>80～84歳</t>
    <rPh sb="5" eb="6">
      <t>サイ</t>
    </rPh>
    <phoneticPr fontId="4"/>
  </si>
  <si>
    <t xml:space="preserve"> 75～79歳</t>
  </si>
  <si>
    <t xml:space="preserve"> 70～74歳</t>
    <rPh sb="6" eb="7">
      <t>サイ</t>
    </rPh>
    <phoneticPr fontId="4"/>
  </si>
  <si>
    <t xml:space="preserve"> 65～69歳</t>
    <rPh sb="6" eb="7">
      <t>サイ</t>
    </rPh>
    <phoneticPr fontId="4"/>
  </si>
  <si>
    <t xml:space="preserve"> 60～64歳</t>
    <rPh sb="6" eb="7">
      <t>サイ</t>
    </rPh>
    <phoneticPr fontId="4"/>
  </si>
  <si>
    <t xml:space="preserve"> 55～59歳</t>
    <rPh sb="6" eb="7">
      <t>サイ</t>
    </rPh>
    <phoneticPr fontId="4"/>
  </si>
  <si>
    <t xml:space="preserve"> 50～54歳</t>
    <rPh sb="6" eb="7">
      <t>サイ</t>
    </rPh>
    <phoneticPr fontId="4"/>
  </si>
  <si>
    <t xml:space="preserve"> 45～49歳</t>
    <rPh sb="6" eb="7">
      <t>サイ</t>
    </rPh>
    <phoneticPr fontId="4"/>
  </si>
  <si>
    <t>令和4年4月1日現在</t>
    <rPh sb="0" eb="2">
      <t>レイワ</t>
    </rPh>
    <phoneticPr fontId="4"/>
  </si>
  <si>
    <t>人口（住民基本台帳）</t>
    <rPh sb="0" eb="2">
      <t>ジンコウ</t>
    </rPh>
    <rPh sb="3" eb="5">
      <t>ジュウミン</t>
    </rPh>
    <rPh sb="5" eb="7">
      <t>キホン</t>
    </rPh>
    <rPh sb="7" eb="9">
      <t>ダイチョウ</t>
    </rPh>
    <phoneticPr fontId="4"/>
  </si>
  <si>
    <t>人口　17</t>
    <rPh sb="0" eb="1">
      <t>ヒト</t>
    </rPh>
    <rPh sb="1" eb="2">
      <t>クチ</t>
    </rPh>
    <phoneticPr fontId="4"/>
  </si>
  <si>
    <t>思井一丁目</t>
    <rPh sb="0" eb="2">
      <t>オモイ</t>
    </rPh>
    <rPh sb="2" eb="5">
      <t>イッチョウメ</t>
    </rPh>
    <phoneticPr fontId="4"/>
  </si>
  <si>
    <t>思井</t>
    <rPh sb="0" eb="2">
      <t>オモイ</t>
    </rPh>
    <phoneticPr fontId="4"/>
  </si>
  <si>
    <t>富士見台</t>
  </si>
  <si>
    <t>大字北</t>
    <rPh sb="0" eb="2">
      <t>オオアザ</t>
    </rPh>
    <phoneticPr fontId="4"/>
  </si>
  <si>
    <t>18　人口</t>
    <phoneticPr fontId="4"/>
  </si>
  <si>
    <t xml:space="preserve"> 75～79歳</t>
    <rPh sb="6" eb="7">
      <t>サイ</t>
    </rPh>
    <phoneticPr fontId="4"/>
  </si>
  <si>
    <t>人口（住民基本台帳）（続）</t>
    <rPh sb="0" eb="2">
      <t>ジンコウ</t>
    </rPh>
    <rPh sb="3" eb="5">
      <t>ジュウミン</t>
    </rPh>
    <rPh sb="5" eb="7">
      <t>キホン</t>
    </rPh>
    <rPh sb="7" eb="9">
      <t>ダイチョウ</t>
    </rPh>
    <rPh sb="11" eb="12">
      <t>ゾク</t>
    </rPh>
    <phoneticPr fontId="4"/>
  </si>
  <si>
    <t>人口　19</t>
    <rPh sb="0" eb="1">
      <t>ヒト</t>
    </rPh>
    <rPh sb="1" eb="2">
      <t>クチ</t>
    </rPh>
    <phoneticPr fontId="4"/>
  </si>
  <si>
    <t>おおたかの森西四丁目</t>
    <rPh sb="5" eb="6">
      <t>モリ</t>
    </rPh>
    <rPh sb="6" eb="7">
      <t>ニシ</t>
    </rPh>
    <rPh sb="7" eb="10">
      <t>ヨンチョウメ</t>
    </rPh>
    <phoneticPr fontId="4"/>
  </si>
  <si>
    <t>おおたかの森西三丁目</t>
    <rPh sb="5" eb="6">
      <t>モリ</t>
    </rPh>
    <rPh sb="6" eb="7">
      <t>ニシ</t>
    </rPh>
    <rPh sb="7" eb="10">
      <t>サンチョウメ</t>
    </rPh>
    <phoneticPr fontId="4"/>
  </si>
  <si>
    <t>おおたかの森西二丁目</t>
    <rPh sb="5" eb="6">
      <t>モリ</t>
    </rPh>
    <rPh sb="6" eb="7">
      <t>ニシ</t>
    </rPh>
    <rPh sb="7" eb="10">
      <t>ニチョウメ</t>
    </rPh>
    <phoneticPr fontId="4"/>
  </si>
  <si>
    <t>おおたかの森西一丁目</t>
    <rPh sb="5" eb="6">
      <t>モリ</t>
    </rPh>
    <rPh sb="6" eb="7">
      <t>ニシ</t>
    </rPh>
    <rPh sb="7" eb="10">
      <t>イッチョウメ</t>
    </rPh>
    <phoneticPr fontId="4"/>
  </si>
  <si>
    <t>おおたかの森東四丁目</t>
    <rPh sb="5" eb="6">
      <t>モリ</t>
    </rPh>
    <rPh sb="6" eb="7">
      <t>ヒガシ</t>
    </rPh>
    <rPh sb="7" eb="10">
      <t>ヨンチョウメ</t>
    </rPh>
    <phoneticPr fontId="4"/>
  </si>
  <si>
    <t>おおたかの森東三丁目</t>
    <rPh sb="5" eb="6">
      <t>モリ</t>
    </rPh>
    <rPh sb="6" eb="7">
      <t>ヒガシ</t>
    </rPh>
    <rPh sb="7" eb="10">
      <t>サンチョウメ</t>
    </rPh>
    <phoneticPr fontId="4"/>
  </si>
  <si>
    <t>おおたかの森東二丁目</t>
    <rPh sb="5" eb="6">
      <t>モリ</t>
    </rPh>
    <rPh sb="6" eb="7">
      <t>ヒガシ</t>
    </rPh>
    <rPh sb="7" eb="10">
      <t>ニチョウメ</t>
    </rPh>
    <phoneticPr fontId="4"/>
  </si>
  <si>
    <t>おおたかの森東一丁目</t>
    <rPh sb="5" eb="6">
      <t>モリ</t>
    </rPh>
    <rPh sb="6" eb="7">
      <t>ヒガシ</t>
    </rPh>
    <rPh sb="7" eb="10">
      <t>イッチョウメ</t>
    </rPh>
    <phoneticPr fontId="4"/>
  </si>
  <si>
    <t>おおたかの森南三丁目</t>
    <rPh sb="5" eb="6">
      <t>モリ</t>
    </rPh>
    <rPh sb="6" eb="7">
      <t>ミナミ</t>
    </rPh>
    <rPh sb="7" eb="10">
      <t>サンチョウメ</t>
    </rPh>
    <phoneticPr fontId="4"/>
  </si>
  <si>
    <t>おおたかの森南二丁目</t>
    <rPh sb="5" eb="6">
      <t>モリ</t>
    </rPh>
    <rPh sb="6" eb="7">
      <t>ミナミ</t>
    </rPh>
    <rPh sb="7" eb="10">
      <t>ニチョウメ</t>
    </rPh>
    <phoneticPr fontId="4"/>
  </si>
  <si>
    <t>おおたかの森南一丁目</t>
    <rPh sb="5" eb="6">
      <t>モリ</t>
    </rPh>
    <rPh sb="6" eb="7">
      <t>ミナミ</t>
    </rPh>
    <rPh sb="7" eb="10">
      <t>イッチョウメ</t>
    </rPh>
    <phoneticPr fontId="4"/>
  </si>
  <si>
    <t>おおたかの森北三丁目</t>
    <rPh sb="5" eb="6">
      <t>モリ</t>
    </rPh>
    <rPh sb="6" eb="7">
      <t>キタ</t>
    </rPh>
    <rPh sb="7" eb="10">
      <t>サンチョウメ</t>
    </rPh>
    <phoneticPr fontId="4"/>
  </si>
  <si>
    <t>おおたかの森北二丁目</t>
    <rPh sb="5" eb="6">
      <t>モリ</t>
    </rPh>
    <rPh sb="6" eb="7">
      <t>キタ</t>
    </rPh>
    <rPh sb="7" eb="10">
      <t>ニチョウメ</t>
    </rPh>
    <phoneticPr fontId="4"/>
  </si>
  <si>
    <t>おおたかの森北一丁目</t>
    <rPh sb="5" eb="6">
      <t>モリ</t>
    </rPh>
    <rPh sb="6" eb="7">
      <t>キタ</t>
    </rPh>
    <rPh sb="7" eb="10">
      <t>イッチョウメ</t>
    </rPh>
    <phoneticPr fontId="4"/>
  </si>
  <si>
    <t>西松ケ丘１丁目</t>
  </si>
  <si>
    <t>長崎１丁目</t>
  </si>
  <si>
    <t xml:space="preserve"> </t>
  </si>
  <si>
    <t>20　人口</t>
    <phoneticPr fontId="4"/>
  </si>
  <si>
    <t>資料　企画政策課</t>
    <rPh sb="0" eb="2">
      <t>シリョウ</t>
    </rPh>
    <rPh sb="3" eb="5">
      <t>キカク</t>
    </rPh>
    <rPh sb="5" eb="7">
      <t>セイサク</t>
    </rPh>
    <rPh sb="7" eb="8">
      <t>カ</t>
    </rPh>
    <phoneticPr fontId="4"/>
  </si>
  <si>
    <t>令和4年4月1日現在</t>
    <rPh sb="0" eb="2">
      <t>レイワ</t>
    </rPh>
    <rPh sb="3" eb="4">
      <t>ネン</t>
    </rPh>
    <rPh sb="4" eb="5">
      <t>ヘイネン</t>
    </rPh>
    <rPh sb="5" eb="6">
      <t>ガツ</t>
    </rPh>
    <rPh sb="7" eb="8">
      <t>ニチ</t>
    </rPh>
    <rPh sb="8" eb="10">
      <t>ゲンザイ</t>
    </rPh>
    <phoneticPr fontId="4"/>
  </si>
  <si>
    <t>人口　21</t>
    <rPh sb="0" eb="1">
      <t>ヒト</t>
    </rPh>
    <rPh sb="1" eb="2">
      <t>クチ</t>
    </rPh>
    <phoneticPr fontId="4"/>
  </si>
  <si>
    <t>不詳を含まない。</t>
    <rPh sb="0" eb="2">
      <t>フショウ</t>
    </rPh>
    <rPh sb="3" eb="4">
      <t>フク</t>
    </rPh>
    <phoneticPr fontId="4"/>
  </si>
  <si>
    <t>(令和 2年10月1日現在)</t>
    <rPh sb="1" eb="3">
      <t>レイワ</t>
    </rPh>
    <phoneticPr fontId="4"/>
  </si>
  <si>
    <t>就業率</t>
    <rPh sb="0" eb="2">
      <t>シュウギョウ</t>
    </rPh>
    <rPh sb="2" eb="3">
      <t>リツ</t>
    </rPh>
    <phoneticPr fontId="4"/>
  </si>
  <si>
    <t>(令和 2年10月1日現在)</t>
    <rPh sb="0" eb="1">
      <t>ネン</t>
    </rPh>
    <rPh sb="1" eb="3">
      <t>レイワ</t>
    </rPh>
    <rPh sb="6" eb="7">
      <t>ニチ</t>
    </rPh>
    <rPh sb="7" eb="9">
      <t>ゲンザイ</t>
    </rPh>
    <phoneticPr fontId="4"/>
  </si>
  <si>
    <t>労働力人口</t>
    <rPh sb="0" eb="3">
      <t>ロウドウリョク</t>
    </rPh>
    <rPh sb="3" eb="5">
      <t>ジンコウ</t>
    </rPh>
    <phoneticPr fontId="4"/>
  </si>
  <si>
    <t>　　　　　　 就業率　　　　　　　　　　　６１.４％(〃)</t>
  </si>
  <si>
    <t>(令和 2年10月1日現在)</t>
    <rPh sb="1" eb="3">
      <t>レイワ</t>
    </rPh>
    <rPh sb="5" eb="6">
      <t>ネン</t>
    </rPh>
    <rPh sb="6" eb="7">
      <t>ヘイネン</t>
    </rPh>
    <rPh sb="8" eb="9">
      <t>ガツ</t>
    </rPh>
    <rPh sb="10" eb="11">
      <t>ニチ</t>
    </rPh>
    <rPh sb="11" eb="13">
      <t>ゲンザイ</t>
    </rPh>
    <phoneticPr fontId="4"/>
  </si>
  <si>
    <t>昼間人口</t>
    <rPh sb="0" eb="2">
      <t>チュウカン</t>
    </rPh>
    <rPh sb="2" eb="4">
      <t>ジンコウ</t>
    </rPh>
    <phoneticPr fontId="4"/>
  </si>
  <si>
    <t>　　　　　　 昼間人口　　　　　　　　１００,８４０人(〃)</t>
  </si>
  <si>
    <t>(令和 2年10月1日現在)</t>
    <rPh sb="1" eb="2">
      <t>レイ</t>
    </rPh>
    <rPh sb="2" eb="3">
      <t>ワ</t>
    </rPh>
    <rPh sb="5" eb="6">
      <t>ネン</t>
    </rPh>
    <rPh sb="6" eb="7">
      <t>ヘイネン</t>
    </rPh>
    <rPh sb="8" eb="9">
      <t>ガツ</t>
    </rPh>
    <rPh sb="10" eb="11">
      <t>ニチ</t>
    </rPh>
    <rPh sb="11" eb="13">
      <t>ゲンザイ</t>
    </rPh>
    <phoneticPr fontId="4"/>
  </si>
  <si>
    <t>人口集中地区面積</t>
    <rPh sb="0" eb="2">
      <t>ジンコウ</t>
    </rPh>
    <rPh sb="2" eb="4">
      <t>シュウチュウ</t>
    </rPh>
    <rPh sb="4" eb="6">
      <t>チク</t>
    </rPh>
    <rPh sb="6" eb="8">
      <t>メンセキ</t>
    </rPh>
    <phoneticPr fontId="4"/>
  </si>
  <si>
    <t>　　　　　　 人口集中地区面積　　　　　　　　　　　１４.８〓(〃)</t>
  </si>
  <si>
    <t>人口集中地区人口</t>
    <rPh sb="0" eb="2">
      <t>ジンコウ</t>
    </rPh>
    <rPh sb="2" eb="4">
      <t>シュウチュウ</t>
    </rPh>
    <rPh sb="4" eb="6">
      <t>チク</t>
    </rPh>
    <rPh sb="6" eb="8">
      <t>ジンコウ</t>
    </rPh>
    <phoneticPr fontId="4"/>
  </si>
  <si>
    <t>　　　　　　 人口集中地区人口　　　　　　　　１２４,７７６人(〃)</t>
  </si>
  <si>
    <t>歳</t>
    <rPh sb="0" eb="1">
      <t>サイ</t>
    </rPh>
    <phoneticPr fontId="4"/>
  </si>
  <si>
    <t>平均年齢</t>
    <rPh sb="0" eb="2">
      <t>ヘイキン</t>
    </rPh>
    <rPh sb="2" eb="4">
      <t>ネンレイ</t>
    </rPh>
    <phoneticPr fontId="4"/>
  </si>
  <si>
    <t>　　　　　　 平均年齢　　　　　　　　　　　３７.６才(〃)</t>
  </si>
  <si>
    <t>老年人口(65歳以上)</t>
    <rPh sb="0" eb="2">
      <t>ロウネン</t>
    </rPh>
    <rPh sb="2" eb="4">
      <t>ジンコウ</t>
    </rPh>
    <rPh sb="3" eb="4">
      <t>ロウジン</t>
    </rPh>
    <rPh sb="7" eb="10">
      <t>サイイジョウ</t>
    </rPh>
    <phoneticPr fontId="4"/>
  </si>
  <si>
    <t>　　　　　　 老年人口　　　　　　　　　１４,８０６人(〃)</t>
  </si>
  <si>
    <t>生産年齢人口(15歳～64歳)</t>
    <rPh sb="0" eb="2">
      <t>セイサン</t>
    </rPh>
    <rPh sb="2" eb="4">
      <t>ネンレイ</t>
    </rPh>
    <rPh sb="4" eb="6">
      <t>ジンコウ</t>
    </rPh>
    <rPh sb="9" eb="10">
      <t>サイ</t>
    </rPh>
    <rPh sb="13" eb="14">
      <t>サイ</t>
    </rPh>
    <phoneticPr fontId="4"/>
  </si>
  <si>
    <t>　　　　　　 年少人口　　　　　　　　　２２,８０１人(〃)</t>
  </si>
  <si>
    <t>年少人口(0歳～14歳)</t>
    <rPh sb="0" eb="2">
      <t>ネンショウ</t>
    </rPh>
    <rPh sb="2" eb="4">
      <t>ジンコウ</t>
    </rPh>
    <rPh sb="6" eb="7">
      <t>サイ</t>
    </rPh>
    <rPh sb="10" eb="11">
      <t>サイ</t>
    </rPh>
    <phoneticPr fontId="4"/>
  </si>
  <si>
    <t>　　　　　　 労働力人口　　　　　　　　　７５,９１２人(〃)</t>
  </si>
  <si>
    <t>世帯</t>
    <rPh sb="0" eb="2">
      <t>セタイ</t>
    </rPh>
    <phoneticPr fontId="4"/>
  </si>
  <si>
    <t>　　　　　　 世帯数　　　　　　　　４８,９０９世帯(〃)</t>
  </si>
  <si>
    <t>　　　　　　 人口　　　　　　 １４６,２４５人/〓(平成7年10月1日現在)</t>
  </si>
  <si>
    <t>３　国勢調査</t>
    <rPh sb="2" eb="4">
      <t>コクセイ</t>
    </rPh>
    <rPh sb="4" eb="6">
      <t>チョウサ</t>
    </rPh>
    <phoneticPr fontId="4"/>
  </si>
  <si>
    <t>国勢調査　22</t>
    <phoneticPr fontId="4"/>
  </si>
  <si>
    <t>大　網　白　里　市</t>
    <phoneticPr fontId="4"/>
  </si>
  <si>
    <t>い　　す　　み　市</t>
    <phoneticPr fontId="4"/>
  </si>
  <si>
    <t>山　　　武　　　市</t>
    <phoneticPr fontId="4"/>
  </si>
  <si>
    <t>香　　　取　　　市</t>
    <phoneticPr fontId="4"/>
  </si>
  <si>
    <t>匝　　　瑳　　　市</t>
    <phoneticPr fontId="4"/>
  </si>
  <si>
    <t>南　　房　　総　市</t>
    <rPh sb="0" eb="1">
      <t>ミナミ</t>
    </rPh>
    <rPh sb="3" eb="4">
      <t>フサ</t>
    </rPh>
    <rPh sb="6" eb="7">
      <t>フサ</t>
    </rPh>
    <rPh sb="8" eb="9">
      <t>シ</t>
    </rPh>
    <phoneticPr fontId="4"/>
  </si>
  <si>
    <t>富　　　里　　　市</t>
    <phoneticPr fontId="52"/>
  </si>
  <si>
    <t>白　　　井　　　市</t>
    <phoneticPr fontId="52"/>
  </si>
  <si>
    <t>印　　　西　　　市</t>
    <phoneticPr fontId="52"/>
  </si>
  <si>
    <t>八　　　街　　　市</t>
    <phoneticPr fontId="52"/>
  </si>
  <si>
    <t>袖　  ケ　 浦　 市</t>
    <phoneticPr fontId="52"/>
  </si>
  <si>
    <t>四　  街　 道　 市</t>
    <phoneticPr fontId="52"/>
  </si>
  <si>
    <t>浦　　　安　　　市</t>
    <phoneticPr fontId="52"/>
  </si>
  <si>
    <t>富　　　津　　　市</t>
    <phoneticPr fontId="52"/>
  </si>
  <si>
    <t>君　　　津　　　市</t>
    <phoneticPr fontId="52"/>
  </si>
  <si>
    <t>鎌　  ケ　 谷　 市</t>
    <phoneticPr fontId="52"/>
  </si>
  <si>
    <t>鴨　　　川　　　市</t>
    <phoneticPr fontId="52"/>
  </si>
  <si>
    <t>我　  孫　 子　 市</t>
    <phoneticPr fontId="52"/>
  </si>
  <si>
    <t>八　  千　 代　 市</t>
    <phoneticPr fontId="52"/>
  </si>
  <si>
    <t>流　　　山　　　市</t>
    <phoneticPr fontId="52"/>
  </si>
  <si>
    <t>市　　　原　　　市</t>
    <phoneticPr fontId="52"/>
  </si>
  <si>
    <t>勝　　　浦　　　市</t>
    <phoneticPr fontId="52"/>
  </si>
  <si>
    <t>柏　　　　　　　市</t>
    <phoneticPr fontId="52"/>
  </si>
  <si>
    <t>習　  志　 野　 市</t>
    <phoneticPr fontId="52"/>
  </si>
  <si>
    <t>旭　　　　　　　市</t>
    <phoneticPr fontId="52"/>
  </si>
  <si>
    <t>東　　　金　　　市</t>
    <phoneticPr fontId="52"/>
  </si>
  <si>
    <t>佐　　　倉　　　市</t>
    <phoneticPr fontId="52"/>
  </si>
  <si>
    <t>成　　　田　　　市</t>
    <phoneticPr fontId="52"/>
  </si>
  <si>
    <t>茂　　　原　　　市</t>
    <phoneticPr fontId="52"/>
  </si>
  <si>
    <t>野　　　田　　　市</t>
    <phoneticPr fontId="52"/>
  </si>
  <si>
    <t>松　　　戸　　　市</t>
    <phoneticPr fontId="52"/>
  </si>
  <si>
    <t>木　  更　 津　 市</t>
    <phoneticPr fontId="52"/>
  </si>
  <si>
    <t>館　　　山　　　市</t>
    <phoneticPr fontId="52"/>
  </si>
  <si>
    <t>船　　　橋　　　市</t>
    <phoneticPr fontId="52"/>
  </si>
  <si>
    <t>市　　　川　　　市</t>
    <phoneticPr fontId="52"/>
  </si>
  <si>
    <t>銚　　　子　　　市</t>
    <phoneticPr fontId="52"/>
  </si>
  <si>
    <t>美浜区</t>
    <phoneticPr fontId="52"/>
  </si>
  <si>
    <t>緑区</t>
    <phoneticPr fontId="52"/>
  </si>
  <si>
    <t>若葉区</t>
    <phoneticPr fontId="52"/>
  </si>
  <si>
    <t>稲毛区</t>
    <phoneticPr fontId="52"/>
  </si>
  <si>
    <t>花見川区</t>
    <phoneticPr fontId="52"/>
  </si>
  <si>
    <t>中央区</t>
    <phoneticPr fontId="52"/>
  </si>
  <si>
    <t>千　　　葉　　　市</t>
    <phoneticPr fontId="52"/>
  </si>
  <si>
    <t>郡　　　　　　　部</t>
    <phoneticPr fontId="52"/>
  </si>
  <si>
    <t>市　　　　　　　部</t>
    <phoneticPr fontId="52"/>
  </si>
  <si>
    <t>千　　　葉　　　県</t>
    <phoneticPr fontId="52"/>
  </si>
  <si>
    <t>男</t>
    <rPh sb="0" eb="1">
      <t>オトコ</t>
    </rPh>
    <phoneticPr fontId="4"/>
  </si>
  <si>
    <t xml:space="preserve">人口密度
(人/ｋ㎡) </t>
    <rPh sb="0" eb="2">
      <t>ジンコウ</t>
    </rPh>
    <rPh sb="2" eb="4">
      <t>ミツド</t>
    </rPh>
    <rPh sb="6" eb="7">
      <t>ニン</t>
    </rPh>
    <phoneticPr fontId="4"/>
  </si>
  <si>
    <t>人　口</t>
    <rPh sb="0" eb="1">
      <t>ジンコウ</t>
    </rPh>
    <rPh sb="2" eb="3">
      <t>クチ</t>
    </rPh>
    <phoneticPr fontId="4"/>
  </si>
  <si>
    <t>面積
(ｋ㎡）</t>
    <rPh sb="0" eb="2">
      <t>メンセキ</t>
    </rPh>
    <phoneticPr fontId="4"/>
  </si>
  <si>
    <t>市　　名</t>
    <phoneticPr fontId="4"/>
  </si>
  <si>
    <t>令和2年10月1日現在</t>
    <rPh sb="0" eb="2">
      <t>レイワ</t>
    </rPh>
    <phoneticPr fontId="4"/>
  </si>
  <si>
    <t>３－１　各市の人口</t>
    <phoneticPr fontId="4"/>
  </si>
  <si>
    <t>23　国勢調査</t>
    <phoneticPr fontId="4"/>
  </si>
  <si>
    <t>(注)「役員」を含む。　　　　　　　　　　　　　　　　　　　　　　　　　　　　　　　　　　　　　　　　</t>
    <rPh sb="1" eb="2">
      <t>チュウ</t>
    </rPh>
    <rPh sb="4" eb="6">
      <t>ヤクイン</t>
    </rPh>
    <rPh sb="8" eb="9">
      <t>フク</t>
    </rPh>
    <phoneticPr fontId="4"/>
  </si>
  <si>
    <t>分類不能の産業</t>
    <phoneticPr fontId="4"/>
  </si>
  <si>
    <t>公        務　  　　　　　　</t>
    <phoneticPr fontId="4"/>
  </si>
  <si>
    <t>サ－ビス業　  　　　　　　</t>
    <phoneticPr fontId="4"/>
  </si>
  <si>
    <t>電気・ガス・水道業　 　　</t>
    <phoneticPr fontId="4"/>
  </si>
  <si>
    <t xml:space="preserve">複合サービス事業　　　 </t>
    <rPh sb="0" eb="2">
      <t>フクゴウ</t>
    </rPh>
    <rPh sb="6" eb="8">
      <t>ジギョウ</t>
    </rPh>
    <phoneticPr fontId="4"/>
  </si>
  <si>
    <t>教育・学習支援業　　　　</t>
    <rPh sb="0" eb="2">
      <t>キョウイク</t>
    </rPh>
    <rPh sb="3" eb="5">
      <t>ガクシュウ</t>
    </rPh>
    <rPh sb="5" eb="7">
      <t>シエン</t>
    </rPh>
    <rPh sb="7" eb="8">
      <t>ギョウ</t>
    </rPh>
    <phoneticPr fontId="4"/>
  </si>
  <si>
    <t xml:space="preserve">医療・福祉　　　　　　　　 </t>
    <rPh sb="0" eb="2">
      <t>イリョウ</t>
    </rPh>
    <rPh sb="3" eb="5">
      <t>フクシ</t>
    </rPh>
    <phoneticPr fontId="4"/>
  </si>
  <si>
    <t>飲食店・宿泊業　　　　 　</t>
    <rPh sb="0" eb="2">
      <t>インショク</t>
    </rPh>
    <rPh sb="2" eb="3">
      <t>テン</t>
    </rPh>
    <rPh sb="4" eb="6">
      <t>シュクハク</t>
    </rPh>
    <rPh sb="6" eb="7">
      <t>ギョウ</t>
    </rPh>
    <phoneticPr fontId="4"/>
  </si>
  <si>
    <t>運輸業　　　　　　　　　　　</t>
    <rPh sb="0" eb="3">
      <t>ウンユギョウ</t>
    </rPh>
    <phoneticPr fontId="4"/>
  </si>
  <si>
    <t>情報通信業　　　　　　　　</t>
    <rPh sb="0" eb="2">
      <t>ジョウホウ</t>
    </rPh>
    <rPh sb="2" eb="5">
      <t>ツウシンギョウ</t>
    </rPh>
    <phoneticPr fontId="4"/>
  </si>
  <si>
    <t>運輸・通信業　　　　　　　</t>
    <phoneticPr fontId="4"/>
  </si>
  <si>
    <t>不 動 産 業　　　　　　　　</t>
    <phoneticPr fontId="4"/>
  </si>
  <si>
    <t>金融・保険業　　　　　　　</t>
    <phoneticPr fontId="4"/>
  </si>
  <si>
    <t>卸売・小売業　　　　　　　</t>
    <phoneticPr fontId="4"/>
  </si>
  <si>
    <t>第３次産業</t>
    <rPh sb="0" eb="1">
      <t>ダイ</t>
    </rPh>
    <rPh sb="2" eb="3">
      <t>ジ</t>
    </rPh>
    <rPh sb="3" eb="5">
      <t>サンギョウ</t>
    </rPh>
    <phoneticPr fontId="4"/>
  </si>
  <si>
    <t>製  造  業　　　　　　　　　</t>
    <rPh sb="0" eb="1">
      <t>セイ</t>
    </rPh>
    <rPh sb="3" eb="4">
      <t>ヅクリ</t>
    </rPh>
    <rPh sb="6" eb="7">
      <t>ギョウ</t>
    </rPh>
    <phoneticPr fontId="4"/>
  </si>
  <si>
    <t>建  設  業　　　　　　　　　</t>
    <rPh sb="0" eb="1">
      <t>ダテ</t>
    </rPh>
    <rPh sb="3" eb="4">
      <t>セツ</t>
    </rPh>
    <rPh sb="6" eb="7">
      <t>ギョウ</t>
    </rPh>
    <phoneticPr fontId="4"/>
  </si>
  <si>
    <t>鉱　　　業　　　　　　　　　</t>
    <rPh sb="0" eb="1">
      <t>コウ</t>
    </rPh>
    <rPh sb="4" eb="5">
      <t>ギョウ</t>
    </rPh>
    <phoneticPr fontId="4"/>
  </si>
  <si>
    <t>第２次産業</t>
    <rPh sb="0" eb="1">
      <t>ダイ</t>
    </rPh>
    <rPh sb="2" eb="3">
      <t>ジ</t>
    </rPh>
    <rPh sb="3" eb="5">
      <t>サンギョウ</t>
    </rPh>
    <phoneticPr fontId="4"/>
  </si>
  <si>
    <t>漁　　　業　　　　　　　　　</t>
    <rPh sb="0" eb="1">
      <t>リョウ</t>
    </rPh>
    <rPh sb="4" eb="5">
      <t>ギョウ</t>
    </rPh>
    <phoneticPr fontId="4"/>
  </si>
  <si>
    <t>林　　　業　　　　　　　　　</t>
    <phoneticPr fontId="4"/>
  </si>
  <si>
    <t>農　　　業　　　　　　　　　</t>
    <phoneticPr fontId="4"/>
  </si>
  <si>
    <t>第１次産業</t>
    <phoneticPr fontId="4"/>
  </si>
  <si>
    <t>平成22年</t>
    <rPh sb="0" eb="2">
      <t>ヘイセイ</t>
    </rPh>
    <rPh sb="4" eb="5">
      <t>ネン</t>
    </rPh>
    <phoneticPr fontId="4"/>
  </si>
  <si>
    <t>区　　　分</t>
    <phoneticPr fontId="4"/>
  </si>
  <si>
    <t>各年10月1日現在</t>
    <phoneticPr fontId="4"/>
  </si>
  <si>
    <t>３－３　産業別就業者数</t>
    <phoneticPr fontId="4"/>
  </si>
  <si>
    <t>年</t>
    <rPh sb="0" eb="1">
      <t>ネン</t>
    </rPh>
    <phoneticPr fontId="4"/>
  </si>
  <si>
    <t>昭和</t>
    <rPh sb="0" eb="2">
      <t>ショウワ</t>
    </rPh>
    <phoneticPr fontId="4"/>
  </si>
  <si>
    <t>大正</t>
    <rPh sb="0" eb="2">
      <t>タイショウ</t>
    </rPh>
    <phoneticPr fontId="4"/>
  </si>
  <si>
    <t>新川村</t>
    <rPh sb="0" eb="2">
      <t>シンカワ</t>
    </rPh>
    <rPh sb="2" eb="3">
      <t>ムラ</t>
    </rPh>
    <phoneticPr fontId="4"/>
  </si>
  <si>
    <t>八木村</t>
    <rPh sb="0" eb="2">
      <t>ヤギ</t>
    </rPh>
    <rPh sb="2" eb="3">
      <t>ムラ</t>
    </rPh>
    <phoneticPr fontId="4"/>
  </si>
  <si>
    <t>流山町</t>
    <rPh sb="0" eb="1">
      <t>ナガレ</t>
    </rPh>
    <rPh sb="1" eb="3">
      <t>ヤママチ</t>
    </rPh>
    <phoneticPr fontId="4"/>
  </si>
  <si>
    <t>(参考)旧町村別国勢調査人口</t>
    <rPh sb="1" eb="3">
      <t>サンコウ</t>
    </rPh>
    <rPh sb="4" eb="5">
      <t>キュウ</t>
    </rPh>
    <rPh sb="5" eb="7">
      <t>チョウソン</t>
    </rPh>
    <rPh sb="7" eb="8">
      <t>ベツ</t>
    </rPh>
    <rPh sb="8" eb="10">
      <t>コクセイ</t>
    </rPh>
    <rPh sb="10" eb="12">
      <t>チョウサ</t>
    </rPh>
    <rPh sb="12" eb="14">
      <t>ジンコウ</t>
    </rPh>
    <phoneticPr fontId="4"/>
  </si>
  <si>
    <t>(注)昭和26年4月1日に、旧流山町と旧新川村、旧八木村の3町村が合併。</t>
    <phoneticPr fontId="4"/>
  </si>
  <si>
    <t>第21回国勢調査</t>
    <rPh sb="4" eb="6">
      <t>コクセイ</t>
    </rPh>
    <rPh sb="6" eb="8">
      <t>チョウサ</t>
    </rPh>
    <phoneticPr fontId="4"/>
  </si>
  <si>
    <t>第20回国勢調査</t>
    <rPh sb="4" eb="6">
      <t>コクセイ</t>
    </rPh>
    <rPh sb="6" eb="8">
      <t>チョウサ</t>
    </rPh>
    <phoneticPr fontId="4"/>
  </si>
  <si>
    <t>第19回国勢調査</t>
    <rPh sb="4" eb="6">
      <t>コクセイ</t>
    </rPh>
    <rPh sb="6" eb="8">
      <t>チョウサ</t>
    </rPh>
    <phoneticPr fontId="4"/>
  </si>
  <si>
    <t>第18回国勢調査</t>
    <rPh sb="4" eb="6">
      <t>コクセイ</t>
    </rPh>
    <rPh sb="6" eb="8">
      <t>チョウサ</t>
    </rPh>
    <phoneticPr fontId="4"/>
  </si>
  <si>
    <t>第17回国勢調査</t>
    <rPh sb="4" eb="6">
      <t>コクセイ</t>
    </rPh>
    <rPh sb="6" eb="8">
      <t>チョウサ</t>
    </rPh>
    <phoneticPr fontId="4"/>
  </si>
  <si>
    <t>第16回国勢調査</t>
    <rPh sb="4" eb="6">
      <t>コクセイ</t>
    </rPh>
    <rPh sb="6" eb="8">
      <t>チョウサ</t>
    </rPh>
    <phoneticPr fontId="4"/>
  </si>
  <si>
    <t>第15回国勢調査</t>
    <rPh sb="4" eb="6">
      <t>コクセイ</t>
    </rPh>
    <rPh sb="6" eb="8">
      <t>チョウサ</t>
    </rPh>
    <phoneticPr fontId="4"/>
  </si>
  <si>
    <t>平成</t>
    <rPh sb="0" eb="2">
      <t>ヘイセイ</t>
    </rPh>
    <phoneticPr fontId="4"/>
  </si>
  <si>
    <t>第14回国勢調査</t>
    <rPh sb="4" eb="6">
      <t>コクセイ</t>
    </rPh>
    <rPh sb="6" eb="8">
      <t>チョウサ</t>
    </rPh>
    <phoneticPr fontId="4"/>
  </si>
  <si>
    <t>第13回国勢調査</t>
    <rPh sb="4" eb="6">
      <t>コクセイ</t>
    </rPh>
    <rPh sb="6" eb="8">
      <t>チョウサ</t>
    </rPh>
    <phoneticPr fontId="4"/>
  </si>
  <si>
    <t>第12回国勢調査</t>
    <rPh sb="4" eb="6">
      <t>コクセイ</t>
    </rPh>
    <rPh sb="6" eb="8">
      <t>チョウサ</t>
    </rPh>
    <phoneticPr fontId="4"/>
  </si>
  <si>
    <t>第11回国勢調査</t>
    <rPh sb="4" eb="6">
      <t>コクセイ</t>
    </rPh>
    <rPh sb="6" eb="8">
      <t>チョウサ</t>
    </rPh>
    <phoneticPr fontId="4"/>
  </si>
  <si>
    <t>第10回国勢調査</t>
    <rPh sb="4" eb="6">
      <t>コクセイ</t>
    </rPh>
    <rPh sb="6" eb="8">
      <t>チョウサ</t>
    </rPh>
    <phoneticPr fontId="4"/>
  </si>
  <si>
    <t>第9回国勢調査</t>
    <rPh sb="3" eb="5">
      <t>コクセイ</t>
    </rPh>
    <rPh sb="5" eb="7">
      <t>チョウサ</t>
    </rPh>
    <phoneticPr fontId="4"/>
  </si>
  <si>
    <t>第8回国勢調査</t>
    <rPh sb="3" eb="5">
      <t>コクセイ</t>
    </rPh>
    <rPh sb="5" eb="7">
      <t>チョウサ</t>
    </rPh>
    <phoneticPr fontId="4"/>
  </si>
  <si>
    <t>第7回国勢調査</t>
    <rPh sb="3" eb="5">
      <t>コクセイ</t>
    </rPh>
    <rPh sb="5" eb="7">
      <t>チョウサ</t>
    </rPh>
    <phoneticPr fontId="4"/>
  </si>
  <si>
    <t>第6回国勢調査</t>
    <rPh sb="3" eb="5">
      <t>コクセイ</t>
    </rPh>
    <rPh sb="5" eb="7">
      <t>チョウサ</t>
    </rPh>
    <phoneticPr fontId="4"/>
  </si>
  <si>
    <t>…</t>
  </si>
  <si>
    <t>第5回国勢調査</t>
    <rPh sb="3" eb="5">
      <t>コクセイ</t>
    </rPh>
    <rPh sb="5" eb="7">
      <t>チョウサ</t>
    </rPh>
    <phoneticPr fontId="4"/>
  </si>
  <si>
    <t>第4回国勢調査</t>
    <rPh sb="3" eb="5">
      <t>コクセイ</t>
    </rPh>
    <rPh sb="5" eb="7">
      <t>チョウサ</t>
    </rPh>
    <phoneticPr fontId="4"/>
  </si>
  <si>
    <t>第3回国勢調査</t>
    <rPh sb="3" eb="5">
      <t>コクセイ</t>
    </rPh>
    <rPh sb="5" eb="7">
      <t>チョウサ</t>
    </rPh>
    <phoneticPr fontId="4"/>
  </si>
  <si>
    <t>第2回国勢調査</t>
    <rPh sb="3" eb="5">
      <t>コクセイ</t>
    </rPh>
    <rPh sb="5" eb="7">
      <t>チョウサ</t>
    </rPh>
    <phoneticPr fontId="4"/>
  </si>
  <si>
    <t>第1回国勢調査</t>
  </si>
  <si>
    <t xml:space="preserve">- </t>
    <phoneticPr fontId="4"/>
  </si>
  <si>
    <t>備　　　考</t>
    <phoneticPr fontId="4"/>
  </si>
  <si>
    <t>面積(㎢)</t>
    <phoneticPr fontId="4"/>
  </si>
  <si>
    <t>増加率(％)</t>
  </si>
  <si>
    <t>世帯人員</t>
    <rPh sb="2" eb="4">
      <t>ジンイン</t>
    </rPh>
    <phoneticPr fontId="4"/>
  </si>
  <si>
    <t>人　　口</t>
    <phoneticPr fontId="4"/>
  </si>
  <si>
    <t>　　　　　　　　　　　　　　　　　　　　　　　　　　　　　　各年10月1日現在</t>
    <phoneticPr fontId="4"/>
  </si>
  <si>
    <t>３－２　国勢調査人口</t>
    <phoneticPr fontId="4"/>
  </si>
  <si>
    <t>国勢調査　24</t>
    <phoneticPr fontId="4"/>
  </si>
  <si>
    <t>公 務(他に分類されないもの)</t>
    <phoneticPr fontId="4"/>
  </si>
  <si>
    <t xml:space="preserve">サービス業（他に分類されないもの）    </t>
    <phoneticPr fontId="4"/>
  </si>
  <si>
    <t>複合サービス事業</t>
    <phoneticPr fontId="4"/>
  </si>
  <si>
    <t>教育、学習支援業</t>
    <phoneticPr fontId="4"/>
  </si>
  <si>
    <t>医療、福祉</t>
    <phoneticPr fontId="4"/>
  </si>
  <si>
    <t>飲食店、宿泊業</t>
    <phoneticPr fontId="4"/>
  </si>
  <si>
    <t>不動産業</t>
    <phoneticPr fontId="4"/>
  </si>
  <si>
    <t>金融・保険業</t>
    <phoneticPr fontId="4"/>
  </si>
  <si>
    <t>卸売 ・小売業</t>
    <phoneticPr fontId="4"/>
  </si>
  <si>
    <t xml:space="preserve">運輸業    </t>
    <phoneticPr fontId="4"/>
  </si>
  <si>
    <t xml:space="preserve">情報通信業    </t>
    <phoneticPr fontId="4"/>
  </si>
  <si>
    <t xml:space="preserve">電気･ガス･熱供給・水道業 </t>
    <phoneticPr fontId="4"/>
  </si>
  <si>
    <t>製造業</t>
    <phoneticPr fontId="4"/>
  </si>
  <si>
    <t>建設業</t>
    <phoneticPr fontId="4"/>
  </si>
  <si>
    <t>鉱業</t>
    <phoneticPr fontId="4"/>
  </si>
  <si>
    <t>漁業</t>
    <phoneticPr fontId="4"/>
  </si>
  <si>
    <t>林業</t>
    <phoneticPr fontId="4"/>
  </si>
  <si>
    <t>農業</t>
    <phoneticPr fontId="4"/>
  </si>
  <si>
    <t>総　　数</t>
    <rPh sb="0" eb="4">
      <t>ソウスウ</t>
    </rPh>
    <phoneticPr fontId="4"/>
  </si>
  <si>
    <t xml:space="preserve"> 以上</t>
  </si>
  <si>
    <t xml:space="preserve"> 64歳</t>
    <phoneticPr fontId="4"/>
  </si>
  <si>
    <t>　59歳</t>
  </si>
  <si>
    <t>　54歳</t>
  </si>
  <si>
    <t>　49歳</t>
  </si>
  <si>
    <t>　44歳</t>
  </si>
  <si>
    <t>　39歳</t>
  </si>
  <si>
    <t xml:space="preserve"> 34歳</t>
  </si>
  <si>
    <t>　29歳</t>
  </si>
  <si>
    <t>24歳</t>
  </si>
  <si>
    <t>　19歳</t>
  </si>
  <si>
    <t>65歳</t>
    <phoneticPr fontId="4"/>
  </si>
  <si>
    <t>60～</t>
  </si>
  <si>
    <t>55～</t>
  </si>
  <si>
    <t>50～</t>
  </si>
  <si>
    <t>45～</t>
  </si>
  <si>
    <t>40～</t>
  </si>
  <si>
    <t>35～</t>
  </si>
  <si>
    <t>30～</t>
  </si>
  <si>
    <t>25～</t>
  </si>
  <si>
    <t>20～</t>
  </si>
  <si>
    <t>15～</t>
  </si>
  <si>
    <t xml:space="preserve"> 総 数</t>
    <phoneticPr fontId="4"/>
  </si>
  <si>
    <t>産業分類</t>
    <phoneticPr fontId="4"/>
  </si>
  <si>
    <t>　　　　　　　　　　　　　　　　　　　　　　　　　　　　　　　　　　　　　　　令和2年10月1日現在</t>
    <rPh sb="39" eb="41">
      <t>レイワ</t>
    </rPh>
    <phoneticPr fontId="4"/>
  </si>
  <si>
    <t>３－４　産業別年齢５歳階級・男女別就業者数</t>
    <phoneticPr fontId="4"/>
  </si>
  <si>
    <t>25　国勢調査</t>
    <phoneticPr fontId="4"/>
  </si>
  <si>
    <t>世帯人員</t>
  </si>
  <si>
    <t xml:space="preserve"> 世帯数</t>
  </si>
  <si>
    <t>総　数</t>
    <rPh sb="0" eb="3">
      <t>ソウスウ</t>
    </rPh>
    <phoneticPr fontId="4"/>
  </si>
  <si>
    <t>10人以上</t>
    <rPh sb="2" eb="3">
      <t>ニン</t>
    </rPh>
    <rPh sb="3" eb="5">
      <t>イジョウ</t>
    </rPh>
    <phoneticPr fontId="4"/>
  </si>
  <si>
    <t>9人</t>
    <rPh sb="1" eb="2">
      <t>ニン</t>
    </rPh>
    <phoneticPr fontId="4"/>
  </si>
  <si>
    <t>8人</t>
    <rPh sb="1" eb="2">
      <t>ニン</t>
    </rPh>
    <phoneticPr fontId="4"/>
  </si>
  <si>
    <t>7人</t>
    <rPh sb="1" eb="2">
      <t>ニン</t>
    </rPh>
    <phoneticPr fontId="4"/>
  </si>
  <si>
    <t>6人</t>
    <rPh sb="1" eb="2">
      <t>ニン</t>
    </rPh>
    <phoneticPr fontId="4"/>
  </si>
  <si>
    <t>不詳</t>
    <rPh sb="0" eb="2">
      <t>フショウ</t>
    </rPh>
    <phoneticPr fontId="4"/>
  </si>
  <si>
    <t>施設等の世帯</t>
    <rPh sb="0" eb="2">
      <t>シセツ</t>
    </rPh>
    <rPh sb="2" eb="3">
      <t>ナド</t>
    </rPh>
    <rPh sb="4" eb="6">
      <t>セタイ</t>
    </rPh>
    <phoneticPr fontId="4"/>
  </si>
  <si>
    <t>一般世帯</t>
    <rPh sb="0" eb="2">
      <t>イッパン</t>
    </rPh>
    <rPh sb="2" eb="4">
      <t>セタイ</t>
    </rPh>
    <phoneticPr fontId="4"/>
  </si>
  <si>
    <t>区　　分</t>
    <phoneticPr fontId="4"/>
  </si>
  <si>
    <t>世帯人員</t>
    <rPh sb="0" eb="2">
      <t>セタイ</t>
    </rPh>
    <rPh sb="2" eb="3">
      <t>ニン</t>
    </rPh>
    <phoneticPr fontId="4"/>
  </si>
  <si>
    <t>5人</t>
    <rPh sb="1" eb="2">
      <t>ニン</t>
    </rPh>
    <phoneticPr fontId="4"/>
  </si>
  <si>
    <t>4人</t>
    <phoneticPr fontId="4"/>
  </si>
  <si>
    <t>3人</t>
    <phoneticPr fontId="4"/>
  </si>
  <si>
    <t>2人</t>
    <phoneticPr fontId="4"/>
  </si>
  <si>
    <t>1人</t>
    <phoneticPr fontId="4"/>
  </si>
  <si>
    <t>世帯人員</t>
    <phoneticPr fontId="4"/>
  </si>
  <si>
    <t>　　　　　　　　　　　　　　　　　　　　　　　　　　　　　　　　　　　　　各年10月1日現在</t>
    <rPh sb="37" eb="39">
      <t>カクネン</t>
    </rPh>
    <phoneticPr fontId="4"/>
  </si>
  <si>
    <t>３－７　世帯の種類、世帯人員別世帯数及び世帯人員</t>
    <phoneticPr fontId="4"/>
  </si>
  <si>
    <t xml:space="preserve"> -</t>
    <phoneticPr fontId="4"/>
  </si>
  <si>
    <t>平成2年</t>
    <rPh sb="0" eb="2">
      <t>ヘイセイ</t>
    </rPh>
    <rPh sb="3" eb="4">
      <t>ネン</t>
    </rPh>
    <phoneticPr fontId="4"/>
  </si>
  <si>
    <t>昭和55年</t>
    <rPh sb="0" eb="2">
      <t>ショウワ</t>
    </rPh>
    <rPh sb="4" eb="5">
      <t>ネン</t>
    </rPh>
    <phoneticPr fontId="4"/>
  </si>
  <si>
    <t>対総面積比（％）</t>
    <rPh sb="0" eb="1">
      <t>タイ</t>
    </rPh>
    <rPh sb="1" eb="4">
      <t>ソウメンセキ</t>
    </rPh>
    <rPh sb="4" eb="5">
      <t>ヒ</t>
    </rPh>
    <phoneticPr fontId="4"/>
  </si>
  <si>
    <t>地区面積</t>
    <rPh sb="0" eb="2">
      <t>チク</t>
    </rPh>
    <rPh sb="2" eb="4">
      <t>メンセキ</t>
    </rPh>
    <phoneticPr fontId="4"/>
  </si>
  <si>
    <t>対総人口比（％）</t>
    <rPh sb="0" eb="1">
      <t>タイ</t>
    </rPh>
    <rPh sb="1" eb="2">
      <t>ソウ</t>
    </rPh>
    <rPh sb="2" eb="5">
      <t>ジンコウヒ</t>
    </rPh>
    <phoneticPr fontId="4"/>
  </si>
  <si>
    <t>人口密度
(人/ｋ㎡)</t>
    <rPh sb="0" eb="2">
      <t>ジンコウ</t>
    </rPh>
    <rPh sb="2" eb="4">
      <t>ミツド</t>
    </rPh>
    <rPh sb="6" eb="7">
      <t>ニン</t>
    </rPh>
    <phoneticPr fontId="4"/>
  </si>
  <si>
    <t>面積(ｋ㎡）</t>
    <rPh sb="0" eb="2">
      <t>メンセキ</t>
    </rPh>
    <phoneticPr fontId="4"/>
  </si>
  <si>
    <t>人　　　　　口</t>
    <phoneticPr fontId="4"/>
  </si>
  <si>
    <t>　　　　　　　　　　　　　　　　　　　　　　　　　　　　　　　　　　各年10月1日現在</t>
    <phoneticPr fontId="4"/>
  </si>
  <si>
    <t>３－６　人口集中地区人口、面積及び人口密度</t>
    <phoneticPr fontId="4"/>
  </si>
  <si>
    <t>(注)「役員」を含む。</t>
    <rPh sb="1" eb="2">
      <t>チュウ</t>
    </rPh>
    <phoneticPr fontId="4"/>
  </si>
  <si>
    <t>分類不能の産業</t>
    <rPh sb="0" eb="2">
      <t>ブンルイ</t>
    </rPh>
    <rPh sb="2" eb="4">
      <t>フノウ</t>
    </rPh>
    <rPh sb="5" eb="7">
      <t>サンギョウ</t>
    </rPh>
    <phoneticPr fontId="4"/>
  </si>
  <si>
    <t>第3次産業</t>
  </si>
  <si>
    <t>第2次産業</t>
  </si>
  <si>
    <t>第1次産業</t>
    <phoneticPr fontId="4"/>
  </si>
  <si>
    <t>総        数</t>
    <phoneticPr fontId="4"/>
  </si>
  <si>
    <t>計</t>
  </si>
  <si>
    <t>３－５　産業別就業者構成比</t>
    <phoneticPr fontId="4"/>
  </si>
  <si>
    <t>国勢調査　26</t>
    <phoneticPr fontId="4"/>
  </si>
  <si>
    <t>(注)不詳を含まない。</t>
    <rPh sb="1" eb="2">
      <t>チュウ</t>
    </rPh>
    <rPh sb="3" eb="5">
      <t>フショウ</t>
    </rPh>
    <phoneticPr fontId="4"/>
  </si>
  <si>
    <t>流入就業者数</t>
    <phoneticPr fontId="4"/>
  </si>
  <si>
    <t>就業者数</t>
    <phoneticPr fontId="4"/>
  </si>
  <si>
    <t>就業人口</t>
    <phoneticPr fontId="4"/>
  </si>
  <si>
    <t>労働力依存率
（％）</t>
    <phoneticPr fontId="4"/>
  </si>
  <si>
    <t>他市町村からの</t>
    <phoneticPr fontId="4"/>
  </si>
  <si>
    <t>市常住の</t>
    <phoneticPr fontId="4"/>
  </si>
  <si>
    <t>市内の昼間</t>
    <phoneticPr fontId="4"/>
  </si>
  <si>
    <t>３－９　市内の産業人口</t>
    <phoneticPr fontId="4"/>
  </si>
  <si>
    <t>（常住人口）</t>
    <phoneticPr fontId="4"/>
  </si>
  <si>
    <t>流入人口</t>
    <phoneticPr fontId="4"/>
  </si>
  <si>
    <t>流出人口</t>
    <phoneticPr fontId="4"/>
  </si>
  <si>
    <t>昼間人口</t>
    <phoneticPr fontId="4"/>
  </si>
  <si>
    <t>夜間人口</t>
    <phoneticPr fontId="4"/>
  </si>
  <si>
    <t>３－８　常住・昼間人口の動態</t>
    <phoneticPr fontId="4"/>
  </si>
  <si>
    <t>27　国勢調査</t>
    <phoneticPr fontId="4"/>
  </si>
  <si>
    <t>(注2)従業地「不詳」で、当地に常住している者を含む。</t>
    <rPh sb="1" eb="2">
      <t>チュウ</t>
    </rPh>
    <phoneticPr fontId="4"/>
  </si>
  <si>
    <t>(注1)従業地「不詳」を含む。</t>
    <rPh sb="1" eb="2">
      <t>チュウ</t>
    </rPh>
    <phoneticPr fontId="4"/>
  </si>
  <si>
    <t>　　　うち他県に常住</t>
    <rPh sb="8" eb="10">
      <t>ジョウジュウ</t>
    </rPh>
    <phoneticPr fontId="4"/>
  </si>
  <si>
    <t>　　　うち県内他市区町村に常住</t>
    <rPh sb="7" eb="8">
      <t>タ</t>
    </rPh>
    <rPh sb="8" eb="10">
      <t>シク</t>
    </rPh>
    <rPh sb="10" eb="12">
      <t>チョウソン</t>
    </rPh>
    <rPh sb="13" eb="15">
      <t>ジョウジュウ</t>
    </rPh>
    <phoneticPr fontId="4"/>
  </si>
  <si>
    <t>本市で従業する就業者総数(注2)</t>
    <rPh sb="13" eb="14">
      <t>チュウ</t>
    </rPh>
    <phoneticPr fontId="4"/>
  </si>
  <si>
    <t>　　従業地不詳</t>
    <rPh sb="5" eb="6">
      <t>フ</t>
    </rPh>
    <rPh sb="6" eb="7">
      <t>ショウ</t>
    </rPh>
    <phoneticPr fontId="4"/>
  </si>
  <si>
    <t>　　他県で従業</t>
    <rPh sb="5" eb="7">
      <t>ジュウギョウ</t>
    </rPh>
    <phoneticPr fontId="4"/>
  </si>
  <si>
    <t>　　県内他市区町村で従業</t>
    <rPh sb="4" eb="5">
      <t>タ</t>
    </rPh>
    <rPh sb="5" eb="7">
      <t>シク</t>
    </rPh>
    <rPh sb="7" eb="9">
      <t>チョウソン</t>
    </rPh>
    <rPh sb="10" eb="12">
      <t>ジュウギョウ</t>
    </rPh>
    <phoneticPr fontId="4"/>
  </si>
  <si>
    <t>　　他市区町村で従業(注1)</t>
    <rPh sb="11" eb="12">
      <t>チュウ</t>
    </rPh>
    <phoneticPr fontId="4"/>
  </si>
  <si>
    <t>　　　うち自宅外で従業</t>
    <rPh sb="5" eb="7">
      <t>ジタク</t>
    </rPh>
    <rPh sb="7" eb="8">
      <t>ソト</t>
    </rPh>
    <rPh sb="9" eb="11">
      <t>ジュウギョウ</t>
    </rPh>
    <phoneticPr fontId="4"/>
  </si>
  <si>
    <t>　　　うち自宅で従業</t>
    <rPh sb="5" eb="7">
      <t>ジタク</t>
    </rPh>
    <rPh sb="8" eb="10">
      <t>ジュウギョウ</t>
    </rPh>
    <phoneticPr fontId="4"/>
  </si>
  <si>
    <t>　　本市で就業</t>
    <phoneticPr fontId="4"/>
  </si>
  <si>
    <t>本市に常住する就業者総数</t>
    <rPh sb="11" eb="12">
      <t>カズ</t>
    </rPh>
    <phoneticPr fontId="4"/>
  </si>
  <si>
    <t>分類不能の産業</t>
    <rPh sb="0" eb="1">
      <t>ブン</t>
    </rPh>
    <rPh sb="1" eb="2">
      <t>タグイ</t>
    </rPh>
    <rPh sb="2" eb="4">
      <t>フノウ</t>
    </rPh>
    <rPh sb="5" eb="7">
      <t>サンギョウ</t>
    </rPh>
    <phoneticPr fontId="4"/>
  </si>
  <si>
    <t>公務(他に分類されないもの)</t>
    <rPh sb="0" eb="1">
      <t>コウ</t>
    </rPh>
    <rPh sb="1" eb="2">
      <t>ツトム</t>
    </rPh>
    <rPh sb="3" eb="4">
      <t>タ</t>
    </rPh>
    <rPh sb="5" eb="7">
      <t>ブンルイ</t>
    </rPh>
    <phoneticPr fontId="4"/>
  </si>
  <si>
    <t>サービス業(他に分類されないもの)</t>
    <rPh sb="4" eb="5">
      <t>ギョウ</t>
    </rPh>
    <rPh sb="6" eb="7">
      <t>タ</t>
    </rPh>
    <rPh sb="8" eb="10">
      <t>ブンルイ</t>
    </rPh>
    <phoneticPr fontId="4"/>
  </si>
  <si>
    <t>複合サービス事業</t>
    <rPh sb="0" eb="1">
      <t>フク</t>
    </rPh>
    <rPh sb="1" eb="2">
      <t>ゴウ</t>
    </rPh>
    <rPh sb="6" eb="8">
      <t>ジギョウ</t>
    </rPh>
    <phoneticPr fontId="4"/>
  </si>
  <si>
    <t xml:space="preserve">  教育、学習支援事業</t>
    <rPh sb="2" eb="3">
      <t>キョウ</t>
    </rPh>
    <rPh sb="3" eb="4">
      <t>イク</t>
    </rPh>
    <rPh sb="5" eb="7">
      <t>ガクシュウ</t>
    </rPh>
    <rPh sb="7" eb="9">
      <t>シエン</t>
    </rPh>
    <rPh sb="9" eb="11">
      <t>ジギョウ</t>
    </rPh>
    <phoneticPr fontId="4"/>
  </si>
  <si>
    <t>従業地・常住地</t>
    <phoneticPr fontId="4"/>
  </si>
  <si>
    <t>医療、福祉</t>
    <rPh sb="0" eb="1">
      <t>イ</t>
    </rPh>
    <rPh sb="1" eb="2">
      <t>リョウ</t>
    </rPh>
    <rPh sb="3" eb="4">
      <t>フク</t>
    </rPh>
    <rPh sb="4" eb="5">
      <t>シ</t>
    </rPh>
    <phoneticPr fontId="4"/>
  </si>
  <si>
    <t xml:space="preserve">  飲食店、
宿泊業</t>
    <rPh sb="2" eb="4">
      <t>インショク</t>
    </rPh>
    <rPh sb="4" eb="5">
      <t>テン</t>
    </rPh>
    <rPh sb="7" eb="9">
      <t>シュクハク</t>
    </rPh>
    <rPh sb="9" eb="10">
      <t>ギョウ</t>
    </rPh>
    <phoneticPr fontId="4"/>
  </si>
  <si>
    <t>不動産業</t>
    <rPh sb="0" eb="3">
      <t>フドウサン</t>
    </rPh>
    <rPh sb="3" eb="4">
      <t>ギョウ</t>
    </rPh>
    <phoneticPr fontId="4"/>
  </si>
  <si>
    <t>金融・
保険業</t>
    <rPh sb="0" eb="2">
      <t>キンユウ</t>
    </rPh>
    <rPh sb="4" eb="7">
      <t>ホケンギョウ</t>
    </rPh>
    <phoneticPr fontId="4"/>
  </si>
  <si>
    <t>卸売・
小売業</t>
    <rPh sb="0" eb="1">
      <t>オロシ</t>
    </rPh>
    <rPh sb="1" eb="2">
      <t>ウ</t>
    </rPh>
    <rPh sb="4" eb="7">
      <t>コウリギョウ</t>
    </rPh>
    <phoneticPr fontId="4"/>
  </si>
  <si>
    <t>運輸業</t>
    <rPh sb="0" eb="2">
      <t>ウンユ</t>
    </rPh>
    <phoneticPr fontId="4"/>
  </si>
  <si>
    <t>情報
通信業</t>
    <rPh sb="0" eb="2">
      <t>ジョウホウ</t>
    </rPh>
    <rPh sb="3" eb="6">
      <t>ツウシンギョウ</t>
    </rPh>
    <phoneticPr fontId="4"/>
  </si>
  <si>
    <t>電気・ガス熱供給・水道業</t>
    <phoneticPr fontId="4"/>
  </si>
  <si>
    <t xml:space="preserve"> 鉱　業</t>
    <phoneticPr fontId="4"/>
  </si>
  <si>
    <t xml:space="preserve">  漁　業</t>
    <phoneticPr fontId="4"/>
  </si>
  <si>
    <t>農　業
林  業</t>
    <rPh sb="4" eb="5">
      <t>ハヤシ</t>
    </rPh>
    <rPh sb="7" eb="8">
      <t>ギョウ</t>
    </rPh>
    <phoneticPr fontId="4"/>
  </si>
  <si>
    <t>総  数</t>
    <phoneticPr fontId="4"/>
  </si>
  <si>
    <t>令和2年10月1日現在</t>
    <rPh sb="0" eb="2">
      <t>レイワ</t>
    </rPh>
    <rPh sb="3" eb="4">
      <t>ネン</t>
    </rPh>
    <rPh sb="4" eb="5">
      <t>ヘイネン</t>
    </rPh>
    <rPh sb="6" eb="7">
      <t>ガツ</t>
    </rPh>
    <rPh sb="8" eb="9">
      <t>ニチ</t>
    </rPh>
    <rPh sb="9" eb="11">
      <t>ゲンザイ</t>
    </rPh>
    <phoneticPr fontId="4"/>
  </si>
  <si>
    <t>３－１０　従業地、常住地、産業別１５歳以上就業者数</t>
    <phoneticPr fontId="4"/>
  </si>
  <si>
    <t>国勢調査　28</t>
    <phoneticPr fontId="4"/>
  </si>
  <si>
    <t>群馬県</t>
    <phoneticPr fontId="4"/>
  </si>
  <si>
    <t>栃木県</t>
    <phoneticPr fontId="4"/>
  </si>
  <si>
    <t>利根町</t>
    <rPh sb="0" eb="3">
      <t>トネマチ</t>
    </rPh>
    <phoneticPr fontId="4"/>
  </si>
  <si>
    <t>境町</t>
    <rPh sb="0" eb="1">
      <t>サカイ</t>
    </rPh>
    <rPh sb="1" eb="2">
      <t>マチ</t>
    </rPh>
    <phoneticPr fontId="4"/>
  </si>
  <si>
    <t>阿見町</t>
    <rPh sb="0" eb="2">
      <t>アミ</t>
    </rPh>
    <rPh sb="2" eb="3">
      <t>マチ</t>
    </rPh>
    <phoneticPr fontId="4"/>
  </si>
  <si>
    <t>稲敷市</t>
    <rPh sb="0" eb="2">
      <t>イナシキ</t>
    </rPh>
    <rPh sb="2" eb="3">
      <t>シ</t>
    </rPh>
    <phoneticPr fontId="4"/>
  </si>
  <si>
    <t>坂東市</t>
    <rPh sb="0" eb="2">
      <t>バンドウ</t>
    </rPh>
    <rPh sb="2" eb="3">
      <t>シ</t>
    </rPh>
    <phoneticPr fontId="4"/>
  </si>
  <si>
    <t>守谷市</t>
    <rPh sb="0" eb="2">
      <t>モリヤ</t>
    </rPh>
    <rPh sb="2" eb="3">
      <t>シ</t>
    </rPh>
    <phoneticPr fontId="4"/>
  </si>
  <si>
    <t>つくば市</t>
    <phoneticPr fontId="4"/>
  </si>
  <si>
    <t>牛久市</t>
    <phoneticPr fontId="4"/>
  </si>
  <si>
    <t>取手市</t>
    <phoneticPr fontId="4"/>
  </si>
  <si>
    <t>常総市</t>
    <phoneticPr fontId="4"/>
  </si>
  <si>
    <t>龍ケ崎市</t>
    <rPh sb="0" eb="3">
      <t>リュウガサキ</t>
    </rPh>
    <rPh sb="3" eb="4">
      <t>シ</t>
    </rPh>
    <phoneticPr fontId="4"/>
  </si>
  <si>
    <t>結城市</t>
    <rPh sb="0" eb="3">
      <t>ユウキシ</t>
    </rPh>
    <phoneticPr fontId="4"/>
  </si>
  <si>
    <t>石岡市</t>
    <rPh sb="0" eb="3">
      <t>イシオカシ</t>
    </rPh>
    <phoneticPr fontId="4"/>
  </si>
  <si>
    <t>古河市</t>
    <rPh sb="0" eb="2">
      <t>フルカワ</t>
    </rPh>
    <rPh sb="2" eb="3">
      <t>シ</t>
    </rPh>
    <phoneticPr fontId="4"/>
  </si>
  <si>
    <t>土浦市</t>
    <phoneticPr fontId="4"/>
  </si>
  <si>
    <t>日立市</t>
    <rPh sb="0" eb="3">
      <t>ヒタチシ</t>
    </rPh>
    <phoneticPr fontId="4"/>
  </si>
  <si>
    <t>水戸市</t>
    <rPh sb="0" eb="3">
      <t>ミトシ</t>
    </rPh>
    <phoneticPr fontId="4"/>
  </si>
  <si>
    <t>茨城県</t>
    <phoneticPr fontId="4"/>
  </si>
  <si>
    <t>県外</t>
    <phoneticPr fontId="4"/>
  </si>
  <si>
    <t>栄町</t>
    <rPh sb="0" eb="2">
      <t>サカエチョウ</t>
    </rPh>
    <phoneticPr fontId="4"/>
  </si>
  <si>
    <t>酒々井町</t>
    <rPh sb="0" eb="3">
      <t>ササイ</t>
    </rPh>
    <rPh sb="3" eb="4">
      <t>マチ</t>
    </rPh>
    <phoneticPr fontId="4"/>
  </si>
  <si>
    <t>白井市</t>
    <rPh sb="2" eb="3">
      <t>シ</t>
    </rPh>
    <phoneticPr fontId="4"/>
  </si>
  <si>
    <t>印西市</t>
    <rPh sb="0" eb="3">
      <t>インザイシ</t>
    </rPh>
    <phoneticPr fontId="4"/>
  </si>
  <si>
    <t>八街市</t>
    <rPh sb="0" eb="2">
      <t>ヤチマタ</t>
    </rPh>
    <phoneticPr fontId="4"/>
  </si>
  <si>
    <t>四街道市</t>
    <phoneticPr fontId="4"/>
  </si>
  <si>
    <t>浦安市</t>
    <phoneticPr fontId="4"/>
  </si>
  <si>
    <t>鎌ケ谷市</t>
    <rPh sb="2" eb="3">
      <t>タニ</t>
    </rPh>
    <phoneticPr fontId="4"/>
  </si>
  <si>
    <t>我孫子市</t>
    <phoneticPr fontId="4"/>
  </si>
  <si>
    <t>八千代市</t>
    <phoneticPr fontId="4"/>
  </si>
  <si>
    <t>市原市</t>
    <phoneticPr fontId="4"/>
  </si>
  <si>
    <t>柏市</t>
    <phoneticPr fontId="4"/>
  </si>
  <si>
    <t>習志野市</t>
    <phoneticPr fontId="4"/>
  </si>
  <si>
    <t>東金市</t>
    <rPh sb="0" eb="2">
      <t>トウガネ</t>
    </rPh>
    <phoneticPr fontId="4"/>
  </si>
  <si>
    <t>佐倉市</t>
    <phoneticPr fontId="4"/>
  </si>
  <si>
    <t>成田市</t>
    <phoneticPr fontId="4"/>
  </si>
  <si>
    <t>野田市</t>
    <phoneticPr fontId="4"/>
  </si>
  <si>
    <t>松戸市</t>
    <phoneticPr fontId="4"/>
  </si>
  <si>
    <t>船橋市</t>
    <phoneticPr fontId="4"/>
  </si>
  <si>
    <t>市川市</t>
    <phoneticPr fontId="4"/>
  </si>
  <si>
    <t>千葉市</t>
    <phoneticPr fontId="4"/>
  </si>
  <si>
    <t>県内</t>
    <phoneticPr fontId="4"/>
  </si>
  <si>
    <t>通学者</t>
    <phoneticPr fontId="4"/>
  </si>
  <si>
    <t>就業者</t>
    <phoneticPr fontId="4"/>
  </si>
  <si>
    <t>構成比(％）</t>
    <rPh sb="0" eb="3">
      <t>コウセイヒ</t>
    </rPh>
    <phoneticPr fontId="4"/>
  </si>
  <si>
    <t>流　　　　入</t>
    <rPh sb="0" eb="6">
      <t>リュウニュウ</t>
    </rPh>
    <phoneticPr fontId="4"/>
  </si>
  <si>
    <t>流　　　　出</t>
    <phoneticPr fontId="4"/>
  </si>
  <si>
    <t>　市区町村名</t>
  </si>
  <si>
    <t>　　　　　　　　　　　　　　　　　　　　令和2年10月1日現在</t>
    <rPh sb="20" eb="22">
      <t>レイワ</t>
    </rPh>
    <phoneticPr fontId="4"/>
  </si>
  <si>
    <t>３－１１　就業者、通学者（１５歳以上）の流入、流出状況内訳</t>
    <phoneticPr fontId="4"/>
  </si>
  <si>
    <t>29　国勢調査</t>
    <phoneticPr fontId="4"/>
  </si>
  <si>
    <t>江戸川区</t>
    <rPh sb="0" eb="4">
      <t>エドガワク</t>
    </rPh>
    <phoneticPr fontId="4"/>
  </si>
  <si>
    <t>練馬区</t>
    <rPh sb="0" eb="3">
      <t>ネリマク</t>
    </rPh>
    <phoneticPr fontId="4"/>
  </si>
  <si>
    <t>板橋区</t>
    <rPh sb="0" eb="3">
      <t>イタバシク</t>
    </rPh>
    <phoneticPr fontId="4"/>
  </si>
  <si>
    <t>荒川区</t>
    <rPh sb="0" eb="2">
      <t>アラカワ</t>
    </rPh>
    <rPh sb="2" eb="3">
      <t>ク</t>
    </rPh>
    <phoneticPr fontId="4"/>
  </si>
  <si>
    <t>北区</t>
    <rPh sb="0" eb="2">
      <t>キタク</t>
    </rPh>
    <phoneticPr fontId="4"/>
  </si>
  <si>
    <t>豊島区</t>
    <rPh sb="0" eb="3">
      <t>トシマク</t>
    </rPh>
    <phoneticPr fontId="4"/>
  </si>
  <si>
    <t>杉並区</t>
    <rPh sb="0" eb="3">
      <t>スギナミク</t>
    </rPh>
    <phoneticPr fontId="4"/>
  </si>
  <si>
    <t>中野区</t>
    <rPh sb="0" eb="3">
      <t>ナカノク</t>
    </rPh>
    <phoneticPr fontId="4"/>
  </si>
  <si>
    <t>渋谷区</t>
    <rPh sb="0" eb="3">
      <t>シブヤク</t>
    </rPh>
    <phoneticPr fontId="4"/>
  </si>
  <si>
    <t>世田谷区</t>
    <rPh sb="0" eb="4">
      <t>セタガヤク</t>
    </rPh>
    <phoneticPr fontId="4"/>
  </si>
  <si>
    <t>大田区</t>
    <rPh sb="0" eb="3">
      <t>オオタク</t>
    </rPh>
    <phoneticPr fontId="4"/>
  </si>
  <si>
    <t>目黒区</t>
    <rPh sb="0" eb="3">
      <t>メグロク</t>
    </rPh>
    <phoneticPr fontId="4"/>
  </si>
  <si>
    <t>品川区</t>
    <rPh sb="0" eb="3">
      <t>シナガワク</t>
    </rPh>
    <phoneticPr fontId="4"/>
  </si>
  <si>
    <t>墨田区</t>
    <rPh sb="0" eb="3">
      <t>スミダク</t>
    </rPh>
    <phoneticPr fontId="4"/>
  </si>
  <si>
    <t>台東区</t>
    <rPh sb="0" eb="3">
      <t>タイトウク</t>
    </rPh>
    <phoneticPr fontId="4"/>
  </si>
  <si>
    <t>文京区</t>
    <rPh sb="0" eb="3">
      <t>ブンキョウク</t>
    </rPh>
    <phoneticPr fontId="4"/>
  </si>
  <si>
    <t>新宿区</t>
    <rPh sb="0" eb="3">
      <t>シンジュクク</t>
    </rPh>
    <phoneticPr fontId="4"/>
  </si>
  <si>
    <t>港区</t>
    <rPh sb="0" eb="2">
      <t>ミナトク</t>
    </rPh>
    <phoneticPr fontId="4"/>
  </si>
  <si>
    <t>中央区</t>
    <rPh sb="0" eb="3">
      <t>チュウオウク</t>
    </rPh>
    <phoneticPr fontId="4"/>
  </si>
  <si>
    <t>千代田区</t>
    <rPh sb="0" eb="4">
      <t>チヨダク</t>
    </rPh>
    <phoneticPr fontId="4"/>
  </si>
  <si>
    <t>特別区部</t>
    <rPh sb="0" eb="2">
      <t>トクベツ</t>
    </rPh>
    <rPh sb="2" eb="3">
      <t>ク</t>
    </rPh>
    <rPh sb="3" eb="4">
      <t>ブ</t>
    </rPh>
    <phoneticPr fontId="4"/>
  </si>
  <si>
    <t>東京都</t>
    <rPh sb="0" eb="3">
      <t>トウキョウト</t>
    </rPh>
    <phoneticPr fontId="4"/>
  </si>
  <si>
    <t>松伏町</t>
    <rPh sb="0" eb="1">
      <t>マツ</t>
    </rPh>
    <rPh sb="1" eb="2">
      <t>フ</t>
    </rPh>
    <rPh sb="2" eb="3">
      <t>マチ</t>
    </rPh>
    <phoneticPr fontId="4"/>
  </si>
  <si>
    <t>杉戸町</t>
    <rPh sb="0" eb="3">
      <t>スギトマチ</t>
    </rPh>
    <phoneticPr fontId="4"/>
  </si>
  <si>
    <t>宮代町</t>
    <rPh sb="0" eb="3">
      <t>ミヤシロマチ</t>
    </rPh>
    <phoneticPr fontId="4"/>
  </si>
  <si>
    <t>吉川市</t>
    <rPh sb="0" eb="3">
      <t>ヨシカワシ</t>
    </rPh>
    <phoneticPr fontId="4"/>
  </si>
  <si>
    <t>幸手市</t>
    <rPh sb="0" eb="3">
      <t>サッテシ</t>
    </rPh>
    <phoneticPr fontId="4"/>
  </si>
  <si>
    <t>三郷市</t>
    <phoneticPr fontId="4"/>
  </si>
  <si>
    <t>八潮市</t>
    <phoneticPr fontId="4"/>
  </si>
  <si>
    <t>久喜市</t>
    <rPh sb="0" eb="2">
      <t>クキ</t>
    </rPh>
    <phoneticPr fontId="4"/>
  </si>
  <si>
    <t>新座市</t>
    <phoneticPr fontId="4"/>
  </si>
  <si>
    <t>和光市</t>
    <rPh sb="0" eb="3">
      <t>ワコウシ</t>
    </rPh>
    <phoneticPr fontId="4"/>
  </si>
  <si>
    <t>戸田市</t>
    <phoneticPr fontId="4"/>
  </si>
  <si>
    <t>越谷市</t>
    <rPh sb="0" eb="3">
      <t>コシガヤシ</t>
    </rPh>
    <phoneticPr fontId="4"/>
  </si>
  <si>
    <t>草加市</t>
    <phoneticPr fontId="4"/>
  </si>
  <si>
    <t>上尾市</t>
    <phoneticPr fontId="4"/>
  </si>
  <si>
    <t>狭山市</t>
    <rPh sb="0" eb="3">
      <t>サヤマシ</t>
    </rPh>
    <phoneticPr fontId="4"/>
  </si>
  <si>
    <t>春日部市</t>
    <phoneticPr fontId="4"/>
  </si>
  <si>
    <t>加須市</t>
    <rPh sb="0" eb="3">
      <t>カゾシ</t>
    </rPh>
    <phoneticPr fontId="4"/>
  </si>
  <si>
    <t>所沢市</t>
    <phoneticPr fontId="4"/>
  </si>
  <si>
    <t>川口市</t>
    <rPh sb="0" eb="3">
      <t>カワグチシ</t>
    </rPh>
    <phoneticPr fontId="4"/>
  </si>
  <si>
    <t>川越市</t>
    <rPh sb="0" eb="3">
      <t>カワゴエシ</t>
    </rPh>
    <phoneticPr fontId="4"/>
  </si>
  <si>
    <t>埼玉県</t>
    <phoneticPr fontId="4"/>
  </si>
  <si>
    <t>　　　　　　　　　　　　　　　　　　　　　令和2年10月1日現在</t>
    <rPh sb="21" eb="23">
      <t>レイワ</t>
    </rPh>
    <phoneticPr fontId="4"/>
  </si>
  <si>
    <t>３－１１　就業者、通学者（１５歳以上）の流入、流出状況内訳（続）</t>
    <phoneticPr fontId="4"/>
  </si>
  <si>
    <t>国勢調査　30</t>
    <rPh sb="0" eb="2">
      <t>コクセイ</t>
    </rPh>
    <rPh sb="2" eb="4">
      <t>チョウサ</t>
    </rPh>
    <phoneticPr fontId="4"/>
  </si>
  <si>
    <t>その他の都道府県</t>
    <rPh sb="2" eb="3">
      <t>タ</t>
    </rPh>
    <rPh sb="4" eb="8">
      <t>トドウフケン</t>
    </rPh>
    <phoneticPr fontId="4"/>
  </si>
  <si>
    <t>川崎市</t>
    <rPh sb="0" eb="3">
      <t>カワサキシ</t>
    </rPh>
    <phoneticPr fontId="4"/>
  </si>
  <si>
    <t>神奈川県</t>
    <rPh sb="0" eb="4">
      <t>カナガワケン</t>
    </rPh>
    <phoneticPr fontId="4"/>
  </si>
  <si>
    <t>西東京市</t>
    <rPh sb="0" eb="1">
      <t>ニシ</t>
    </rPh>
    <rPh sb="1" eb="3">
      <t>トウキョウ</t>
    </rPh>
    <rPh sb="3" eb="4">
      <t>シ</t>
    </rPh>
    <phoneticPr fontId="4"/>
  </si>
  <si>
    <t>東村山市</t>
    <rPh sb="0" eb="1">
      <t>ヒガシ</t>
    </rPh>
    <rPh sb="1" eb="3">
      <t>ムラヤマ</t>
    </rPh>
    <phoneticPr fontId="4"/>
  </si>
  <si>
    <t>多摩市</t>
    <phoneticPr fontId="4"/>
  </si>
  <si>
    <t>清瀬市</t>
    <rPh sb="0" eb="3">
      <t>キヨセシ</t>
    </rPh>
    <phoneticPr fontId="4"/>
  </si>
  <si>
    <t>国立市</t>
    <rPh sb="0" eb="3">
      <t>クニタチシ</t>
    </rPh>
    <phoneticPr fontId="4"/>
  </si>
  <si>
    <t>国分寺市</t>
    <phoneticPr fontId="4"/>
  </si>
  <si>
    <t>日野市</t>
    <rPh sb="0" eb="3">
      <t>ヒノシ</t>
    </rPh>
    <phoneticPr fontId="4"/>
  </si>
  <si>
    <t>小平市</t>
    <phoneticPr fontId="4"/>
  </si>
  <si>
    <t>小金井市</t>
    <phoneticPr fontId="4"/>
  </si>
  <si>
    <t>町田市</t>
    <phoneticPr fontId="4"/>
  </si>
  <si>
    <t>調布市</t>
    <phoneticPr fontId="4"/>
  </si>
  <si>
    <t>昭島市</t>
    <phoneticPr fontId="4"/>
  </si>
  <si>
    <t>府中市</t>
    <phoneticPr fontId="4"/>
  </si>
  <si>
    <t>三鷹市</t>
    <phoneticPr fontId="4"/>
  </si>
  <si>
    <t>武蔵野市</t>
    <phoneticPr fontId="4"/>
  </si>
  <si>
    <t>立川市</t>
    <phoneticPr fontId="4"/>
  </si>
  <si>
    <t>八王子市</t>
    <phoneticPr fontId="4"/>
  </si>
  <si>
    <t>市区町村名</t>
    <phoneticPr fontId="4"/>
  </si>
  <si>
    <t>31　国勢調査</t>
    <phoneticPr fontId="4"/>
  </si>
  <si>
    <t>15 階建 以上</t>
    <phoneticPr fontId="4"/>
  </si>
  <si>
    <t>11 ～14 階建</t>
    <phoneticPr fontId="4"/>
  </si>
  <si>
    <t>06 ～10 階建</t>
    <phoneticPr fontId="4"/>
  </si>
  <si>
    <t>03 ～ 5 階建</t>
    <phoneticPr fontId="4"/>
  </si>
  <si>
    <t>01 ・ 2 階建</t>
    <phoneticPr fontId="4"/>
  </si>
  <si>
    <t>共同住宅</t>
    <phoneticPr fontId="4"/>
  </si>
  <si>
    <t>長屋建</t>
    <phoneticPr fontId="4"/>
  </si>
  <si>
    <t>一戸建</t>
    <phoneticPr fontId="4"/>
  </si>
  <si>
    <t>総　　　　数</t>
    <phoneticPr fontId="4"/>
  </si>
  <si>
    <t>住宅に住む一般世帯の
１世帯当たり人員</t>
    <rPh sb="0" eb="2">
      <t>ジュウタク</t>
    </rPh>
    <rPh sb="3" eb="4">
      <t>ス</t>
    </rPh>
    <rPh sb="5" eb="7">
      <t>イッパン</t>
    </rPh>
    <rPh sb="7" eb="9">
      <t>セタイ</t>
    </rPh>
    <phoneticPr fontId="4"/>
  </si>
  <si>
    <t>住宅に住む一般世帯人員</t>
    <rPh sb="5" eb="7">
      <t>イッパン</t>
    </rPh>
    <phoneticPr fontId="4"/>
  </si>
  <si>
    <t>住宅に住む一般世帯数</t>
    <rPh sb="5" eb="7">
      <t>イッパン</t>
    </rPh>
    <phoneticPr fontId="4"/>
  </si>
  <si>
    <t>住宅の建て方</t>
    <phoneticPr fontId="4"/>
  </si>
  <si>
    <t xml:space="preserve">                                                                                            令和2年10月1日現在</t>
    <rPh sb="92" eb="94">
      <t>レイワ</t>
    </rPh>
    <phoneticPr fontId="4"/>
  </si>
  <si>
    <t>　　　　　　一般世帯の１世帯当たり人員</t>
    <rPh sb="6" eb="8">
      <t>イッパン</t>
    </rPh>
    <rPh sb="8" eb="10">
      <t>セタイ</t>
    </rPh>
    <rPh sb="14" eb="15">
      <t>アタ</t>
    </rPh>
    <phoneticPr fontId="4"/>
  </si>
  <si>
    <t>　３－１３　住宅の建て方別住宅に住む一般世帯数、一般世帯人員、</t>
    <rPh sb="18" eb="20">
      <t>イッパン</t>
    </rPh>
    <rPh sb="24" eb="26">
      <t>イッパン</t>
    </rPh>
    <rPh sb="26" eb="28">
      <t>セタイ</t>
    </rPh>
    <rPh sb="28" eb="30">
      <t>ジンイン</t>
    </rPh>
    <phoneticPr fontId="4"/>
  </si>
  <si>
    <t>住宅以外に住む一般世帯</t>
    <phoneticPr fontId="4"/>
  </si>
  <si>
    <t>間借り</t>
    <phoneticPr fontId="4"/>
  </si>
  <si>
    <t>給与住宅</t>
    <phoneticPr fontId="4"/>
  </si>
  <si>
    <t>民営の借家</t>
    <phoneticPr fontId="4"/>
  </si>
  <si>
    <t>公営･都市再生機構･公社の借家</t>
    <rPh sb="3" eb="5">
      <t>トシ</t>
    </rPh>
    <rPh sb="5" eb="7">
      <t>サイセイ</t>
    </rPh>
    <rPh sb="7" eb="9">
      <t>キコウ</t>
    </rPh>
    <phoneticPr fontId="4"/>
  </si>
  <si>
    <t>持ち家</t>
    <phoneticPr fontId="4"/>
  </si>
  <si>
    <t>主世帯</t>
    <phoneticPr fontId="4"/>
  </si>
  <si>
    <t>住宅に住む一般世帯</t>
    <phoneticPr fontId="4"/>
  </si>
  <si>
    <t>一般世帯</t>
    <phoneticPr fontId="4"/>
  </si>
  <si>
    <t>一般世帯の
 １世帯当たり人員</t>
    <rPh sb="0" eb="2">
      <t>イッパン</t>
    </rPh>
    <rPh sb="2" eb="4">
      <t>セタイ</t>
    </rPh>
    <phoneticPr fontId="4"/>
  </si>
  <si>
    <t>一般世帯人員</t>
    <rPh sb="0" eb="2">
      <t>イッパン</t>
    </rPh>
    <phoneticPr fontId="4"/>
  </si>
  <si>
    <t>一般世帯数</t>
    <rPh sb="0" eb="2">
      <t>イッパン</t>
    </rPh>
    <phoneticPr fontId="4"/>
  </si>
  <si>
    <t>住宅の所有の関係</t>
    <phoneticPr fontId="4"/>
  </si>
  <si>
    <t>　　　　　　　　一般世帯の１世帯当たり人員</t>
    <rPh sb="8" eb="10">
      <t>イッパン</t>
    </rPh>
    <rPh sb="10" eb="12">
      <t>セタイ</t>
    </rPh>
    <rPh sb="16" eb="17">
      <t>ア</t>
    </rPh>
    <rPh sb="19" eb="21">
      <t>ジンイン</t>
    </rPh>
    <phoneticPr fontId="4"/>
  </si>
  <si>
    <t>　　　３－１２　住宅の所有の関係別一般世帯数、一般世帯人員、</t>
    <rPh sb="16" eb="17">
      <t>ベツ</t>
    </rPh>
    <rPh sb="17" eb="19">
      <t>イッパン</t>
    </rPh>
    <rPh sb="19" eb="21">
      <t>セタイ</t>
    </rPh>
    <rPh sb="21" eb="22">
      <t>スウ</t>
    </rPh>
    <rPh sb="23" eb="25">
      <t>イッパン</t>
    </rPh>
    <rPh sb="25" eb="27">
      <t>セタイ</t>
    </rPh>
    <rPh sb="27" eb="29">
      <t>ジンイン</t>
    </rPh>
    <phoneticPr fontId="4"/>
  </si>
  <si>
    <t>国勢調査　32</t>
    <phoneticPr fontId="4"/>
  </si>
  <si>
    <t>(注)不詳を含まない。</t>
    <rPh sb="1" eb="2">
      <t>チュウ</t>
    </rPh>
    <rPh sb="3" eb="5">
      <t>フショウ</t>
    </rPh>
    <rPh sb="6" eb="7">
      <t>フク</t>
    </rPh>
    <phoneticPr fontId="4"/>
  </si>
  <si>
    <t>85歳以上</t>
    <phoneticPr fontId="4"/>
  </si>
  <si>
    <t>75～79歳</t>
    <rPh sb="5" eb="6">
      <t>サイ</t>
    </rPh>
    <phoneticPr fontId="4"/>
  </si>
  <si>
    <t>70～74歳</t>
    <rPh sb="5" eb="6">
      <t>サイ</t>
    </rPh>
    <phoneticPr fontId="4"/>
  </si>
  <si>
    <t>65～69歳</t>
    <rPh sb="5" eb="6">
      <t>サイ</t>
    </rPh>
    <phoneticPr fontId="4"/>
  </si>
  <si>
    <t>60～64歳</t>
    <rPh sb="5" eb="6">
      <t>サイ</t>
    </rPh>
    <phoneticPr fontId="4"/>
  </si>
  <si>
    <t>55～59歳</t>
    <rPh sb="5" eb="6">
      <t>サイ</t>
    </rPh>
    <phoneticPr fontId="4"/>
  </si>
  <si>
    <t>50～54歳</t>
    <rPh sb="5" eb="6">
      <t>サイ</t>
    </rPh>
    <phoneticPr fontId="4"/>
  </si>
  <si>
    <t>45～49歳</t>
    <rPh sb="5" eb="6">
      <t>サイ</t>
    </rPh>
    <phoneticPr fontId="4"/>
  </si>
  <si>
    <t>40～44歳</t>
    <rPh sb="5" eb="6">
      <t>サイ</t>
    </rPh>
    <phoneticPr fontId="4"/>
  </si>
  <si>
    <t>35～39歳</t>
    <rPh sb="5" eb="6">
      <t>サイ</t>
    </rPh>
    <phoneticPr fontId="4"/>
  </si>
  <si>
    <t>30～34歳</t>
    <rPh sb="5" eb="6">
      <t>サイ</t>
    </rPh>
    <phoneticPr fontId="4"/>
  </si>
  <si>
    <t>25～29歳</t>
    <rPh sb="5" eb="6">
      <t>サイ</t>
    </rPh>
    <phoneticPr fontId="4"/>
  </si>
  <si>
    <t>20～24歳</t>
    <rPh sb="5" eb="6">
      <t>サイ</t>
    </rPh>
    <phoneticPr fontId="4"/>
  </si>
  <si>
    <t>15～19歳</t>
    <rPh sb="5" eb="6">
      <t>サイ</t>
    </rPh>
    <phoneticPr fontId="4"/>
  </si>
  <si>
    <t>未婚</t>
    <phoneticPr fontId="4"/>
  </si>
  <si>
    <t>15歳以上人口</t>
    <phoneticPr fontId="4"/>
  </si>
  <si>
    <t>年齢</t>
    <phoneticPr fontId="4"/>
  </si>
  <si>
    <t>調査年</t>
    <rPh sb="0" eb="2">
      <t>チョウサ</t>
    </rPh>
    <rPh sb="2" eb="3">
      <t>ネンド</t>
    </rPh>
    <phoneticPr fontId="4"/>
  </si>
  <si>
    <t>３－１４　年齢（５歳階級）、配偶関係、</t>
    <phoneticPr fontId="4"/>
  </si>
  <si>
    <t>33　国勢調査</t>
    <phoneticPr fontId="4"/>
  </si>
  <si>
    <t>離別</t>
    <phoneticPr fontId="4"/>
  </si>
  <si>
    <t>死別</t>
    <phoneticPr fontId="4"/>
  </si>
  <si>
    <t>有配偶</t>
    <phoneticPr fontId="4"/>
  </si>
  <si>
    <t xml:space="preserve">      男</t>
    <rPh sb="6" eb="7">
      <t>オトコ</t>
    </rPh>
    <phoneticPr fontId="4"/>
  </si>
  <si>
    <t>各年10月1日現在</t>
    <rPh sb="0" eb="2">
      <t>カクネン</t>
    </rPh>
    <rPh sb="4" eb="5">
      <t>ガツ</t>
    </rPh>
    <rPh sb="6" eb="7">
      <t>ニチ</t>
    </rPh>
    <rPh sb="7" eb="9">
      <t>ゲンザイ</t>
    </rPh>
    <phoneticPr fontId="4"/>
  </si>
  <si>
    <t>男女別１５歳以上人口</t>
    <phoneticPr fontId="4"/>
  </si>
  <si>
    <t>国勢調査　34</t>
    <phoneticPr fontId="4"/>
  </si>
  <si>
    <t>年齢不詳</t>
    <phoneticPr fontId="4"/>
  </si>
  <si>
    <t>100歳以上</t>
    <phoneticPr fontId="4"/>
  </si>
  <si>
    <t>95～99歳</t>
    <phoneticPr fontId="4"/>
  </si>
  <si>
    <t>90～94歳</t>
    <phoneticPr fontId="4"/>
  </si>
  <si>
    <t>85～89歳</t>
    <phoneticPr fontId="4"/>
  </si>
  <si>
    <t>80～84歳</t>
    <phoneticPr fontId="4"/>
  </si>
  <si>
    <t>75～79歳</t>
    <phoneticPr fontId="4"/>
  </si>
  <si>
    <t>70～74歳</t>
    <phoneticPr fontId="4"/>
  </si>
  <si>
    <t>65～69歳</t>
    <phoneticPr fontId="4"/>
  </si>
  <si>
    <t>60～64歳</t>
    <phoneticPr fontId="4"/>
  </si>
  <si>
    <t>55～59歳</t>
    <phoneticPr fontId="4"/>
  </si>
  <si>
    <t>50～54歳</t>
    <phoneticPr fontId="4"/>
  </si>
  <si>
    <t>45～49歳</t>
    <phoneticPr fontId="4"/>
  </si>
  <si>
    <t>40～44歳</t>
    <phoneticPr fontId="4"/>
  </si>
  <si>
    <t>35～39歳</t>
    <phoneticPr fontId="4"/>
  </si>
  <si>
    <t>30～34歳</t>
    <phoneticPr fontId="4"/>
  </si>
  <si>
    <t>25～29歳</t>
    <phoneticPr fontId="4"/>
  </si>
  <si>
    <t>20～24歳</t>
    <phoneticPr fontId="4"/>
  </si>
  <si>
    <t>15～19歳</t>
    <phoneticPr fontId="4"/>
  </si>
  <si>
    <t>10～14歳</t>
    <phoneticPr fontId="4"/>
  </si>
  <si>
    <t>5～ 9歳</t>
    <phoneticPr fontId="4"/>
  </si>
  <si>
    <t>0～ 4歳</t>
    <phoneticPr fontId="4"/>
  </si>
  <si>
    <t>対前回
増減(女)</t>
    <rPh sb="0" eb="1">
      <t>タイ</t>
    </rPh>
    <rPh sb="1" eb="3">
      <t>ゼンカイ</t>
    </rPh>
    <rPh sb="4" eb="6">
      <t>ゾウゲン</t>
    </rPh>
    <rPh sb="7" eb="8">
      <t>オンナ</t>
    </rPh>
    <phoneticPr fontId="4"/>
  </si>
  <si>
    <t>対前回
増減(男)</t>
    <rPh sb="0" eb="1">
      <t>タイ</t>
    </rPh>
    <rPh sb="1" eb="3">
      <t>ゼンカイ</t>
    </rPh>
    <rPh sb="4" eb="6">
      <t>ゾウゲン</t>
    </rPh>
    <rPh sb="7" eb="8">
      <t>オトコ</t>
    </rPh>
    <phoneticPr fontId="4"/>
  </si>
  <si>
    <t>対前回
増減(計)</t>
    <rPh sb="0" eb="1">
      <t>タイ</t>
    </rPh>
    <rPh sb="1" eb="3">
      <t>ゼンカイ</t>
    </rPh>
    <rPh sb="4" eb="6">
      <t>ゾウゲン</t>
    </rPh>
    <rPh sb="7" eb="8">
      <t>ケイ</t>
    </rPh>
    <phoneticPr fontId="4"/>
  </si>
  <si>
    <t>　　　　　　　　　　　　　　　　　　　　　　　　　　　　各年10月1日現在</t>
    <phoneticPr fontId="4"/>
  </si>
  <si>
    <t>３－１７　年齢（５歳階級）別人口</t>
    <phoneticPr fontId="4"/>
  </si>
  <si>
    <t>市街化調整区域 　</t>
    <phoneticPr fontId="4"/>
  </si>
  <si>
    <t>住居区域</t>
    <phoneticPr fontId="4"/>
  </si>
  <si>
    <t>商業区域</t>
    <phoneticPr fontId="4"/>
  </si>
  <si>
    <t>工業区域</t>
    <phoneticPr fontId="4"/>
  </si>
  <si>
    <t>市街化区域</t>
    <phoneticPr fontId="4"/>
  </si>
  <si>
    <t xml:space="preserve">総 数 </t>
    <phoneticPr fontId="4"/>
  </si>
  <si>
    <t>施設等
の世帯</t>
    <rPh sb="0" eb="2">
      <t>シセツ</t>
    </rPh>
    <rPh sb="2" eb="3">
      <t>ナド</t>
    </rPh>
    <rPh sb="5" eb="7">
      <t>セタイ</t>
    </rPh>
    <phoneticPr fontId="4"/>
  </si>
  <si>
    <t>区分</t>
    <phoneticPr fontId="4"/>
  </si>
  <si>
    <t>　　　　　　　　　　　　　　　　　　　　　　　　　　　　　令和2年10月1日現在</t>
    <rPh sb="29" eb="31">
      <t>レイワ</t>
    </rPh>
    <phoneticPr fontId="4"/>
  </si>
  <si>
    <t>３－１６　都市計画地域区分（人口、世帯数）</t>
    <phoneticPr fontId="4"/>
  </si>
  <si>
    <t>(注)総数は不詳を含む。　　　　　　　　　　　　　　　　　　　　　　　　　　　　　　　　　　　　　　　　　　　　　　　　</t>
    <rPh sb="1" eb="2">
      <t>チュウ</t>
    </rPh>
    <rPh sb="3" eb="5">
      <t>ソウスウ</t>
    </rPh>
    <rPh sb="6" eb="8">
      <t>フショウ</t>
    </rPh>
    <rPh sb="9" eb="10">
      <t>フク</t>
    </rPh>
    <phoneticPr fontId="4"/>
  </si>
  <si>
    <t>　　27年</t>
    <rPh sb="4" eb="5">
      <t>ネン</t>
    </rPh>
    <phoneticPr fontId="4"/>
  </si>
  <si>
    <t>休業者</t>
    <phoneticPr fontId="4"/>
  </si>
  <si>
    <t>通学のかたわら仕事</t>
    <rPh sb="7" eb="9">
      <t>シゴト</t>
    </rPh>
    <phoneticPr fontId="4"/>
  </si>
  <si>
    <t>家事のほか仕事</t>
    <rPh sb="5" eb="7">
      <t>シゴト</t>
    </rPh>
    <phoneticPr fontId="4"/>
  </si>
  <si>
    <t>主に仕事</t>
    <rPh sb="2" eb="4">
      <t>シゴト</t>
    </rPh>
    <phoneticPr fontId="4"/>
  </si>
  <si>
    <t>就業者計</t>
    <rPh sb="0" eb="2">
      <t>シュウギョウ</t>
    </rPh>
    <rPh sb="2" eb="3">
      <t>モノ</t>
    </rPh>
    <rPh sb="3" eb="4">
      <t>ケイ</t>
    </rPh>
    <phoneticPr fontId="4"/>
  </si>
  <si>
    <t>完全失業者</t>
    <rPh sb="2" eb="5">
      <t>シツギョウシャ</t>
    </rPh>
    <phoneticPr fontId="4"/>
  </si>
  <si>
    <t>就 　　　 業　　　　者</t>
    <phoneticPr fontId="4"/>
  </si>
  <si>
    <t>労働力計</t>
    <rPh sb="0" eb="3">
      <t>ロウドウリョク</t>
    </rPh>
    <rPh sb="3" eb="4">
      <t>ケイ</t>
    </rPh>
    <phoneticPr fontId="4"/>
  </si>
  <si>
    <t>非労働力</t>
    <rPh sb="0" eb="1">
      <t>ヒ</t>
    </rPh>
    <rPh sb="1" eb="3">
      <t>ロウドウ</t>
    </rPh>
    <rPh sb="3" eb="4">
      <t>リョク</t>
    </rPh>
    <phoneticPr fontId="4"/>
  </si>
  <si>
    <t>労    　　働   　　 力</t>
    <phoneticPr fontId="4"/>
  </si>
  <si>
    <t>３－１５　労働力状態別１５歳以上人口</t>
    <phoneticPr fontId="4"/>
  </si>
  <si>
    <t>35　国勢調査</t>
    <phoneticPr fontId="4"/>
  </si>
  <si>
    <t>(注)
・平成17年以降は、全て販売農家の数字。
・販売農家：経営耕地面積が30a以上又は調査期日前1年間における、農産物販売金額が50万円以上の農家。
・平成17年、平成27年、令和2年は農林業センサス、平成8年、平成10年は千葉県農林業調査、平成12年、平成22年は、世界農林業センサスから集計。平成9年、平成11年は、抽出調査のため未記載。</t>
    <rPh sb="5" eb="7">
      <t>ヘイセイ</t>
    </rPh>
    <rPh sb="9" eb="10">
      <t>ネン</t>
    </rPh>
    <rPh sb="10" eb="12">
      <t>イコウ</t>
    </rPh>
    <rPh sb="14" eb="15">
      <t>スベ</t>
    </rPh>
    <rPh sb="16" eb="18">
      <t>ハンバイ</t>
    </rPh>
    <rPh sb="18" eb="20">
      <t>ノウカ</t>
    </rPh>
    <rPh sb="21" eb="23">
      <t>スウジ</t>
    </rPh>
    <rPh sb="90" eb="92">
      <t>レイワ</t>
    </rPh>
    <rPh sb="93" eb="94">
      <t>ネン</t>
    </rPh>
    <phoneticPr fontId="4"/>
  </si>
  <si>
    <t>(令和2年2月1日現在）</t>
    <rPh sb="1" eb="3">
      <t>レイワ</t>
    </rPh>
    <rPh sb="4" eb="5">
      <t>ネン</t>
    </rPh>
    <rPh sb="6" eb="7">
      <t>ガツ</t>
    </rPh>
    <rPh sb="8" eb="9">
      <t>ニチ</t>
    </rPh>
    <rPh sb="9" eb="11">
      <t>ゲンザイ</t>
    </rPh>
    <phoneticPr fontId="4"/>
  </si>
  <si>
    <t>戸</t>
    <rPh sb="0" eb="1">
      <t>コ</t>
    </rPh>
    <phoneticPr fontId="4"/>
  </si>
  <si>
    <t>人口１万人当たりの農家数</t>
    <rPh sb="0" eb="2">
      <t>ジンコウ</t>
    </rPh>
    <rPh sb="3" eb="5">
      <t>1マンニン</t>
    </rPh>
    <rPh sb="5" eb="6">
      <t>ア</t>
    </rPh>
    <rPh sb="9" eb="11">
      <t>ノウカ</t>
    </rPh>
    <rPh sb="11" eb="12">
      <t>スウ</t>
    </rPh>
    <phoneticPr fontId="4"/>
  </si>
  <si>
    <t>農業従事者数</t>
    <rPh sb="0" eb="2">
      <t>ノウギョウ</t>
    </rPh>
    <rPh sb="2" eb="5">
      <t>ジュウジシャ</t>
    </rPh>
    <rPh sb="5" eb="6">
      <t>スウ</t>
    </rPh>
    <phoneticPr fontId="4"/>
  </si>
  <si>
    <t>農家世帯員数</t>
    <rPh sb="0" eb="2">
      <t>ノウカ</t>
    </rPh>
    <rPh sb="2" eb="5">
      <t>セタイイン</t>
    </rPh>
    <rPh sb="5" eb="6">
      <t>スウ</t>
    </rPh>
    <phoneticPr fontId="4"/>
  </si>
  <si>
    <t>ａ</t>
    <phoneticPr fontId="4"/>
  </si>
  <si>
    <t>農家１戸当たりの経営面積</t>
    <rPh sb="0" eb="2">
      <t>ノウカ</t>
    </rPh>
    <rPh sb="3" eb="4">
      <t>コ</t>
    </rPh>
    <rPh sb="4" eb="5">
      <t>ア</t>
    </rPh>
    <rPh sb="8" eb="10">
      <t>ケイエイ</t>
    </rPh>
    <rPh sb="10" eb="12">
      <t>メンセキ</t>
    </rPh>
    <phoneticPr fontId="4"/>
  </si>
  <si>
    <t>ｈａ</t>
    <phoneticPr fontId="4"/>
  </si>
  <si>
    <t>経営耕地面積</t>
    <rPh sb="0" eb="2">
      <t>ケイエイ</t>
    </rPh>
    <rPh sb="2" eb="4">
      <t>コウチ</t>
    </rPh>
    <rPh sb="4" eb="6">
      <t>メンセキ</t>
    </rPh>
    <phoneticPr fontId="4"/>
  </si>
  <si>
    <t>農家数</t>
    <rPh sb="0" eb="2">
      <t>ノウカ</t>
    </rPh>
    <rPh sb="2" eb="3">
      <t>カズ</t>
    </rPh>
    <phoneticPr fontId="4"/>
  </si>
  <si>
    <t>４　農　　業</t>
    <rPh sb="2" eb="3">
      <t>ノウ</t>
    </rPh>
    <rPh sb="5" eb="6">
      <t>ギョウ</t>
    </rPh>
    <phoneticPr fontId="4"/>
  </si>
  <si>
    <t>農　業　36</t>
    <phoneticPr fontId="4"/>
  </si>
  <si>
    <t>資料　企画政策課（農林業センサス）</t>
    <rPh sb="0" eb="2">
      <t>シリョウ</t>
    </rPh>
    <rPh sb="9" eb="12">
      <t>ノウリンギョウ</t>
    </rPh>
    <phoneticPr fontId="4"/>
  </si>
  <si>
    <t>　　　　　　　</t>
    <phoneticPr fontId="4"/>
  </si>
  <si>
    <t>(注)世帯員：原則として住居と生計を共にしている者。出稼ぎに出ている人は含むが、通学や就職のためよそに住んでいる子弟は除く。また、住み込みの雇人も除く。</t>
    <rPh sb="1" eb="2">
      <t>チュウ</t>
    </rPh>
    <rPh sb="3" eb="6">
      <t>セタイイン</t>
    </rPh>
    <rPh sb="7" eb="9">
      <t>ゲンソク</t>
    </rPh>
    <rPh sb="12" eb="14">
      <t>ジュウキョ</t>
    </rPh>
    <rPh sb="15" eb="17">
      <t>セイケイ</t>
    </rPh>
    <rPh sb="18" eb="19">
      <t>トモ</t>
    </rPh>
    <rPh sb="24" eb="25">
      <t>モノ</t>
    </rPh>
    <rPh sb="26" eb="28">
      <t>デカセ</t>
    </rPh>
    <rPh sb="30" eb="31">
      <t>デ</t>
    </rPh>
    <rPh sb="34" eb="35">
      <t>ヒト</t>
    </rPh>
    <rPh sb="36" eb="37">
      <t>フク</t>
    </rPh>
    <rPh sb="40" eb="42">
      <t>ツウガク</t>
    </rPh>
    <rPh sb="43" eb="45">
      <t>シュウショク</t>
    </rPh>
    <rPh sb="51" eb="52">
      <t>ス</t>
    </rPh>
    <rPh sb="56" eb="58">
      <t>シテイ</t>
    </rPh>
    <phoneticPr fontId="4"/>
  </si>
  <si>
    <t xml:space="preserve">   令和2年</t>
    <rPh sb="3" eb="5">
      <t>レイワ</t>
    </rPh>
    <rPh sb="6" eb="7">
      <t>ネン</t>
    </rPh>
    <phoneticPr fontId="4"/>
  </si>
  <si>
    <t xml:space="preserve">  平成27年</t>
    <rPh sb="2" eb="4">
      <t>ヘイセイ</t>
    </rPh>
    <rPh sb="6" eb="7">
      <t>ネン</t>
    </rPh>
    <phoneticPr fontId="4"/>
  </si>
  <si>
    <t>15歳以上　</t>
    <rPh sb="2" eb="5">
      <t>サイイジョウ</t>
    </rPh>
    <phoneticPr fontId="4"/>
  </si>
  <si>
    <t>14歳以下　</t>
    <rPh sb="2" eb="5">
      <t>サイイカ</t>
    </rPh>
    <phoneticPr fontId="4"/>
  </si>
  <si>
    <t>　　　　　　　　　　　　　　　　　　　　　　　　　　　　　　　　　　　各年2月1日現在（単位　人）</t>
    <rPh sb="44" eb="46">
      <t>タンイ</t>
    </rPh>
    <rPh sb="47" eb="48">
      <t>ヒト</t>
    </rPh>
    <phoneticPr fontId="4"/>
  </si>
  <si>
    <t>４－４　年齢別世帯員数</t>
    <rPh sb="4" eb="6">
      <t>ネンレイ</t>
    </rPh>
    <rPh sb="6" eb="7">
      <t>ベツ</t>
    </rPh>
    <rPh sb="7" eb="10">
      <t>セタイイン</t>
    </rPh>
    <rPh sb="10" eb="11">
      <t>スウ</t>
    </rPh>
    <phoneticPr fontId="4"/>
  </si>
  <si>
    <t>資料　企画政策課（農林業センサス）</t>
    <rPh sb="0" eb="2">
      <t>シリョウ</t>
    </rPh>
    <rPh sb="3" eb="5">
      <t>キカク</t>
    </rPh>
    <rPh sb="5" eb="8">
      <t>セイサクカ</t>
    </rPh>
    <rPh sb="9" eb="12">
      <t>ノウリンギョウ</t>
    </rPh>
    <phoneticPr fontId="4"/>
  </si>
  <si>
    <t>(注)自給的農家：経営耕地面積が30a未満かつ調査期日前１年間における農産物販売金額が50万円未満の農家。</t>
    <rPh sb="1" eb="2">
      <t>チュウ</t>
    </rPh>
    <rPh sb="3" eb="6">
      <t>ジキュウテキ</t>
    </rPh>
    <rPh sb="6" eb="8">
      <t>ノウカ</t>
    </rPh>
    <rPh sb="9" eb="11">
      <t>ケイエイ</t>
    </rPh>
    <rPh sb="11" eb="13">
      <t>コウチ</t>
    </rPh>
    <rPh sb="13" eb="15">
      <t>メンセキ</t>
    </rPh>
    <rPh sb="19" eb="21">
      <t>ミマン</t>
    </rPh>
    <rPh sb="23" eb="25">
      <t>チョウサ</t>
    </rPh>
    <rPh sb="25" eb="27">
      <t>キジツ</t>
    </rPh>
    <rPh sb="27" eb="28">
      <t>マエ</t>
    </rPh>
    <rPh sb="29" eb="31">
      <t>ネンカン</t>
    </rPh>
    <rPh sb="35" eb="38">
      <t>ノウサンブツ</t>
    </rPh>
    <rPh sb="38" eb="40">
      <t>ハンバイ</t>
    </rPh>
    <rPh sb="40" eb="42">
      <t>キンガク</t>
    </rPh>
    <rPh sb="45" eb="46">
      <t>マン</t>
    </rPh>
    <rPh sb="46" eb="47">
      <t>エン</t>
    </rPh>
    <rPh sb="47" eb="49">
      <t>ミマン</t>
    </rPh>
    <rPh sb="50" eb="52">
      <t>ノウカ</t>
    </rPh>
    <phoneticPr fontId="4"/>
  </si>
  <si>
    <t>(注)平成12年兼業計は自給的農家を含む。</t>
    <rPh sb="1" eb="2">
      <t>チュウ</t>
    </rPh>
    <rPh sb="3" eb="5">
      <t>ヘイセイ</t>
    </rPh>
    <rPh sb="7" eb="8">
      <t>ネン</t>
    </rPh>
    <rPh sb="8" eb="10">
      <t>ケンギョウ</t>
    </rPh>
    <rPh sb="10" eb="11">
      <t>ケイ</t>
    </rPh>
    <rPh sb="12" eb="15">
      <t>ジキュウテキ</t>
    </rPh>
    <rPh sb="15" eb="17">
      <t>ノウカ</t>
    </rPh>
    <rPh sb="18" eb="19">
      <t>フク</t>
    </rPh>
    <phoneticPr fontId="4"/>
  </si>
  <si>
    <t>…</t>
    <phoneticPr fontId="4"/>
  </si>
  <si>
    <t>平成 8年</t>
    <rPh sb="0" eb="2">
      <t>ヘイセイ</t>
    </rPh>
    <rPh sb="4" eb="5">
      <t>ネン</t>
    </rPh>
    <phoneticPr fontId="4"/>
  </si>
  <si>
    <t>自営
兼業</t>
    <rPh sb="0" eb="2">
      <t>ジエイ</t>
    </rPh>
    <rPh sb="3" eb="5">
      <t>ケンギョウ</t>
    </rPh>
    <phoneticPr fontId="4"/>
  </si>
  <si>
    <t>雇われ
兼業</t>
    <rPh sb="0" eb="1">
      <t>ヤト</t>
    </rPh>
    <rPh sb="4" eb="6">
      <t>ケンギョウ</t>
    </rPh>
    <phoneticPr fontId="4"/>
  </si>
  <si>
    <t>兼業主</t>
    <rPh sb="0" eb="2">
      <t>ケンギョウ</t>
    </rPh>
    <rPh sb="2" eb="3">
      <t>シュ</t>
    </rPh>
    <phoneticPr fontId="4"/>
  </si>
  <si>
    <t>農業主</t>
    <rPh sb="0" eb="2">
      <t>ノウギョウ</t>
    </rPh>
    <rPh sb="2" eb="3">
      <t>シュ</t>
    </rPh>
    <phoneticPr fontId="4"/>
  </si>
  <si>
    <t>兼業計</t>
    <rPh sb="0" eb="2">
      <t>ケンギョウ</t>
    </rPh>
    <rPh sb="2" eb="3">
      <t>ケイ</t>
    </rPh>
    <phoneticPr fontId="4"/>
  </si>
  <si>
    <t>兼業</t>
    <rPh sb="0" eb="2">
      <t>ケンギョウ</t>
    </rPh>
    <phoneticPr fontId="4"/>
  </si>
  <si>
    <t>専業</t>
    <rPh sb="0" eb="2">
      <t>センギョウ</t>
    </rPh>
    <phoneticPr fontId="4"/>
  </si>
  <si>
    <t>専兼業別農家数</t>
    <rPh sb="0" eb="1">
      <t>センギョウ</t>
    </rPh>
    <rPh sb="1" eb="3">
      <t>ケンギョウ</t>
    </rPh>
    <rPh sb="3" eb="4">
      <t>ベツ</t>
    </rPh>
    <rPh sb="4" eb="6">
      <t>ノウカ</t>
    </rPh>
    <rPh sb="6" eb="7">
      <t>スウ</t>
    </rPh>
    <phoneticPr fontId="4"/>
  </si>
  <si>
    <t>総　　　数</t>
    <phoneticPr fontId="4"/>
  </si>
  <si>
    <t>　　　　　　　　　　　　　　　　　　　　　　　　　　　　　　　各年2月1日現在(単位　戸）</t>
    <rPh sb="40" eb="42">
      <t>タンイ</t>
    </rPh>
    <rPh sb="43" eb="44">
      <t>ト</t>
    </rPh>
    <phoneticPr fontId="4"/>
  </si>
  <si>
    <t>４－３　専兼業別農家数</t>
    <phoneticPr fontId="4"/>
  </si>
  <si>
    <t>　　令和2年</t>
    <rPh sb="2" eb="4">
      <t>レイワ</t>
    </rPh>
    <rPh sb="5" eb="6">
      <t>ネン</t>
    </rPh>
    <phoneticPr fontId="4"/>
  </si>
  <si>
    <t>3.0hａ 以上</t>
    <rPh sb="6" eb="8">
      <t>イジョウ</t>
    </rPh>
    <phoneticPr fontId="4"/>
  </si>
  <si>
    <t>2.0 ～3.0hａ未満</t>
    <rPh sb="10" eb="12">
      <t>ミマン</t>
    </rPh>
    <phoneticPr fontId="4"/>
  </si>
  <si>
    <t>1.5 ～2.0hａ未満</t>
    <rPh sb="10" eb="12">
      <t>ミマン</t>
    </rPh>
    <phoneticPr fontId="4"/>
  </si>
  <si>
    <t>1.0 ～1.5hａ未満</t>
    <rPh sb="10" eb="12">
      <t>ミマン</t>
    </rPh>
    <phoneticPr fontId="4"/>
  </si>
  <si>
    <t>0.5 ～ 1.0ha未満</t>
    <rPh sb="11" eb="13">
      <t>ミマン</t>
    </rPh>
    <phoneticPr fontId="4"/>
  </si>
  <si>
    <t>0.3 ～ 0.5ha未満</t>
    <rPh sb="11" eb="13">
      <t>ミマン</t>
    </rPh>
    <phoneticPr fontId="4"/>
  </si>
  <si>
    <t>0.3ha未満</t>
    <rPh sb="5" eb="7">
      <t>ミマン</t>
    </rPh>
    <phoneticPr fontId="4"/>
  </si>
  <si>
    <t>各年2月1日現在（単位　戸)</t>
    <phoneticPr fontId="4"/>
  </si>
  <si>
    <t xml:space="preserve">　　　　　　　　　　　　　　　　　　　　　　　　　　　　　　　　　　                                    </t>
    <phoneticPr fontId="4"/>
  </si>
  <si>
    <t>４－２　経営耕地広狭別農家数（販売農家）</t>
    <rPh sb="15" eb="17">
      <t>ハンバイ</t>
    </rPh>
    <rPh sb="17" eb="19">
      <t>ノウカ</t>
    </rPh>
    <phoneticPr fontId="4"/>
  </si>
  <si>
    <t>　　資料　企画政策課（農林業センサス）</t>
    <rPh sb="2" eb="4">
      <t>シリョウ</t>
    </rPh>
    <rPh sb="5" eb="7">
      <t>キカク</t>
    </rPh>
    <rPh sb="7" eb="10">
      <t>セイサクカ</t>
    </rPh>
    <rPh sb="11" eb="14">
      <t>ノウリンギョウ</t>
    </rPh>
    <phoneticPr fontId="4"/>
  </si>
  <si>
    <t xml:space="preserve">-  </t>
  </si>
  <si>
    <t>　</t>
  </si>
  <si>
    <t>その他の樹園地</t>
    <phoneticPr fontId="4"/>
  </si>
  <si>
    <t>樹園地</t>
    <phoneticPr fontId="4"/>
  </si>
  <si>
    <t>総　　　　　数</t>
    <phoneticPr fontId="4"/>
  </si>
  <si>
    <t>　　　　　　　　　　　　　　　　　　　　　　　各年2月1日現在（単位　ha）</t>
    <phoneticPr fontId="4"/>
  </si>
  <si>
    <t>４－１　経営耕地種類別面積</t>
    <rPh sb="4" eb="5">
      <t>キョウ</t>
    </rPh>
    <rPh sb="5" eb="6">
      <t>エイ</t>
    </rPh>
    <phoneticPr fontId="4"/>
  </si>
  <si>
    <t>37　農　業</t>
    <phoneticPr fontId="4"/>
  </si>
  <si>
    <t>X</t>
  </si>
  <si>
    <t>作付面積</t>
    <rPh sb="0" eb="2">
      <t>サクツケ</t>
    </rPh>
    <phoneticPr fontId="4"/>
  </si>
  <si>
    <t>農家数</t>
    <phoneticPr fontId="4"/>
  </si>
  <si>
    <t>そ　の　他</t>
    <rPh sb="4" eb="5">
      <t>タ</t>
    </rPh>
    <phoneticPr fontId="4"/>
  </si>
  <si>
    <t>種苗・苗木類</t>
    <rPh sb="0" eb="1">
      <t>タネ</t>
    </rPh>
    <rPh sb="1" eb="2">
      <t>ナエ</t>
    </rPh>
    <rPh sb="3" eb="5">
      <t>ナエギ</t>
    </rPh>
    <rPh sb="5" eb="6">
      <t>ルイ</t>
    </rPh>
    <phoneticPr fontId="4"/>
  </si>
  <si>
    <t>花き類・花木</t>
    <rPh sb="0" eb="1">
      <t>カキ</t>
    </rPh>
    <rPh sb="2" eb="3">
      <t>ルイ</t>
    </rPh>
    <rPh sb="4" eb="5">
      <t>ハナ</t>
    </rPh>
    <rPh sb="5" eb="6">
      <t>キ</t>
    </rPh>
    <phoneticPr fontId="4"/>
  </si>
  <si>
    <t>野　菜　類</t>
    <rPh sb="0" eb="1">
      <t>ノ</t>
    </rPh>
    <rPh sb="2" eb="3">
      <t>ナ</t>
    </rPh>
    <rPh sb="4" eb="5">
      <t>タグイ</t>
    </rPh>
    <phoneticPr fontId="4"/>
  </si>
  <si>
    <t>　　　　　　　　　　　　　　　　　　　　　　　　　　　各年2月1日現在（単位　面積a）</t>
    <rPh sb="40" eb="41">
      <t>セキ</t>
    </rPh>
    <phoneticPr fontId="4"/>
  </si>
  <si>
    <t>４－７　販売目的の作物別作付農家数と作付面積</t>
    <rPh sb="4" eb="6">
      <t>ハンバイ</t>
    </rPh>
    <rPh sb="6" eb="8">
      <t>モクテキ</t>
    </rPh>
    <rPh sb="9" eb="11">
      <t>サクモツ</t>
    </rPh>
    <rPh sb="12" eb="14">
      <t>サクツ</t>
    </rPh>
    <rPh sb="18" eb="20">
      <t>サクツケ</t>
    </rPh>
    <phoneticPr fontId="4"/>
  </si>
  <si>
    <t>平成10年</t>
    <rPh sb="0" eb="2">
      <t>ヘイセイ</t>
    </rPh>
    <rPh sb="4" eb="5">
      <t>ネン</t>
    </rPh>
    <phoneticPr fontId="4"/>
  </si>
  <si>
    <t>収穫面積</t>
    <phoneticPr fontId="4"/>
  </si>
  <si>
    <t>野　菜　類</t>
    <rPh sb="0" eb="5">
      <t>ヤサイルイ</t>
    </rPh>
    <phoneticPr fontId="4"/>
  </si>
  <si>
    <t>　　　　　　　　　　　　　　　　　　　　　　　　　　　各年2月1日現在（単位　面積㎡）</t>
    <phoneticPr fontId="4"/>
  </si>
  <si>
    <t>４－６　　施設園芸の作物別収穫農家数と収穫面積</t>
    <rPh sb="19" eb="21">
      <t>シュウカク</t>
    </rPh>
    <phoneticPr fontId="4"/>
  </si>
  <si>
    <t>資料　企画政策課（農林業センサス）</t>
    <rPh sb="9" eb="12">
      <t>ノウリンギョウ</t>
    </rPh>
    <phoneticPr fontId="4"/>
  </si>
  <si>
    <t>(注3)基幹的農業従事者：農業就業人口のうち、普段仕事として主に自営農業に従事している者。</t>
    <rPh sb="1" eb="2">
      <t>チュウ</t>
    </rPh>
    <rPh sb="4" eb="7">
      <t>キカンテキ</t>
    </rPh>
    <rPh sb="7" eb="9">
      <t>ノウギョウ</t>
    </rPh>
    <rPh sb="9" eb="12">
      <t>ジュウジシャ</t>
    </rPh>
    <rPh sb="13" eb="15">
      <t>ノウギョウ</t>
    </rPh>
    <rPh sb="15" eb="17">
      <t>シュウギョウ</t>
    </rPh>
    <rPh sb="17" eb="19">
      <t>ジンコウ</t>
    </rPh>
    <rPh sb="23" eb="25">
      <t>フダン</t>
    </rPh>
    <rPh sb="25" eb="27">
      <t>シゴト</t>
    </rPh>
    <rPh sb="30" eb="31">
      <t>オモ</t>
    </rPh>
    <rPh sb="32" eb="34">
      <t>ジエイ</t>
    </rPh>
    <rPh sb="34" eb="36">
      <t>ノウギョウ</t>
    </rPh>
    <rPh sb="37" eb="39">
      <t>ジュウジ</t>
    </rPh>
    <rPh sb="43" eb="44">
      <t>モノ</t>
    </rPh>
    <phoneticPr fontId="4"/>
  </si>
  <si>
    <t>(注2)農業就業人口：農業従事者のうち、調査期日前１年間に自営農業のみに従事した者又は農業とそれ以外の仕事の両方に従事した者のうち主に自営農業に従事している者。</t>
    <rPh sb="1" eb="2">
      <t>チュウ</t>
    </rPh>
    <rPh sb="4" eb="6">
      <t>ノウギョウ</t>
    </rPh>
    <rPh sb="6" eb="8">
      <t>シュウギョウ</t>
    </rPh>
    <rPh sb="8" eb="10">
      <t>ジンコウ</t>
    </rPh>
    <rPh sb="11" eb="13">
      <t>ノウギョウ</t>
    </rPh>
    <rPh sb="13" eb="16">
      <t>ジュウジシャ</t>
    </rPh>
    <rPh sb="20" eb="22">
      <t>チョウサ</t>
    </rPh>
    <rPh sb="22" eb="24">
      <t>キジツ</t>
    </rPh>
    <rPh sb="24" eb="25">
      <t>マエ</t>
    </rPh>
    <rPh sb="25" eb="28">
      <t>イチネンカン</t>
    </rPh>
    <rPh sb="29" eb="31">
      <t>ジエイ</t>
    </rPh>
    <rPh sb="31" eb="33">
      <t>ノウギョウ</t>
    </rPh>
    <rPh sb="36" eb="38">
      <t>ジュウジ</t>
    </rPh>
    <rPh sb="40" eb="41">
      <t>モノ</t>
    </rPh>
    <rPh sb="41" eb="42">
      <t>マタ</t>
    </rPh>
    <rPh sb="43" eb="45">
      <t>ノウギョウ</t>
    </rPh>
    <rPh sb="48" eb="50">
      <t>イガイ</t>
    </rPh>
    <rPh sb="51" eb="53">
      <t>シゴト</t>
    </rPh>
    <rPh sb="54" eb="56">
      <t>リョウホウ</t>
    </rPh>
    <rPh sb="57" eb="58">
      <t>ジュウ</t>
    </rPh>
    <rPh sb="58" eb="59">
      <t>ゴト</t>
    </rPh>
    <phoneticPr fontId="4"/>
  </si>
  <si>
    <t>　　　</t>
    <phoneticPr fontId="4"/>
  </si>
  <si>
    <t>(注1)農業従事者：15歳以上の世帯員のうち、調査期日前１年間に自営農業に従事した者。　　　　　　　</t>
    <rPh sb="1" eb="2">
      <t>チュウ</t>
    </rPh>
    <rPh sb="4" eb="6">
      <t>ノウギョウ</t>
    </rPh>
    <rPh sb="6" eb="9">
      <t>ジュウジシャ</t>
    </rPh>
    <rPh sb="12" eb="15">
      <t>サイイジョウ</t>
    </rPh>
    <rPh sb="16" eb="19">
      <t>セタイイン</t>
    </rPh>
    <rPh sb="23" eb="25">
      <t>チョウサ</t>
    </rPh>
    <rPh sb="25" eb="27">
      <t>キジツ</t>
    </rPh>
    <rPh sb="27" eb="28">
      <t>ゼン</t>
    </rPh>
    <rPh sb="29" eb="31">
      <t>ネンカン</t>
    </rPh>
    <rPh sb="32" eb="34">
      <t>ジエイ</t>
    </rPh>
    <rPh sb="34" eb="36">
      <t>ノウギョウ</t>
    </rPh>
    <rPh sb="37" eb="39">
      <t>ジュウジ</t>
    </rPh>
    <rPh sb="41" eb="42">
      <t>モノ</t>
    </rPh>
    <phoneticPr fontId="4"/>
  </si>
  <si>
    <t xml:space="preserve">          令和2年</t>
    <rPh sb="10" eb="12">
      <t>レイワ</t>
    </rPh>
    <rPh sb="13" eb="14">
      <t>ネン</t>
    </rPh>
    <phoneticPr fontId="4"/>
  </si>
  <si>
    <t xml:space="preserve">          平成27年</t>
    <rPh sb="10" eb="12">
      <t>ヘイセイ</t>
    </rPh>
    <rPh sb="14" eb="15">
      <t>ネン</t>
    </rPh>
    <phoneticPr fontId="4"/>
  </si>
  <si>
    <t>基幹的農業従事者(注3)</t>
    <rPh sb="0" eb="3">
      <t>キカンテキ</t>
    </rPh>
    <rPh sb="3" eb="5">
      <t>ノウギョウ</t>
    </rPh>
    <rPh sb="5" eb="8">
      <t>ジュウジシャ</t>
    </rPh>
    <rPh sb="9" eb="10">
      <t>チュウ</t>
    </rPh>
    <phoneticPr fontId="4"/>
  </si>
  <si>
    <t>農業就業人口(注2)</t>
    <rPh sb="0" eb="2">
      <t>ノウギョウ</t>
    </rPh>
    <rPh sb="2" eb="4">
      <t>シュウギョウ</t>
    </rPh>
    <rPh sb="4" eb="6">
      <t>ジンコウ</t>
    </rPh>
    <rPh sb="7" eb="8">
      <t>チュウ</t>
    </rPh>
    <phoneticPr fontId="4"/>
  </si>
  <si>
    <t>農業従事者(注1)</t>
    <rPh sb="0" eb="2">
      <t>ノウギョウ</t>
    </rPh>
    <rPh sb="2" eb="5">
      <t>ジュウジシャ</t>
    </rPh>
    <rPh sb="6" eb="7">
      <t>チュウ</t>
    </rPh>
    <phoneticPr fontId="4"/>
  </si>
  <si>
    <t>　　　　　　　　　　　　　　　　　　　　　　　　　　　　　　　　　　　各年2月1日現在（単位　人)</t>
    <rPh sb="44" eb="46">
      <t>タンイ</t>
    </rPh>
    <rPh sb="47" eb="48">
      <t>ヒト</t>
    </rPh>
    <phoneticPr fontId="4"/>
  </si>
  <si>
    <t>４－５　農業従事者数</t>
    <phoneticPr fontId="4"/>
  </si>
  <si>
    <t>農　業　38</t>
    <phoneticPr fontId="4"/>
  </si>
  <si>
    <t>資料　企画政策課(農林業センサス)</t>
    <phoneticPr fontId="4"/>
  </si>
  <si>
    <t>米麦用乾燥機</t>
    <rPh sb="0" eb="1">
      <t>コメ</t>
    </rPh>
    <rPh sb="1" eb="2">
      <t>ムギ</t>
    </rPh>
    <rPh sb="2" eb="3">
      <t>ヨウ</t>
    </rPh>
    <rPh sb="3" eb="6">
      <t>カンソウキ</t>
    </rPh>
    <phoneticPr fontId="4"/>
  </si>
  <si>
    <t>ハーベスタ－</t>
    <phoneticPr fontId="4"/>
  </si>
  <si>
    <t>自脱型
コンバイン</t>
    <rPh sb="0" eb="1">
      <t>ジコ</t>
    </rPh>
    <rPh sb="1" eb="2">
      <t>ダッチョウ</t>
    </rPh>
    <rPh sb="2" eb="3">
      <t>ガタ</t>
    </rPh>
    <phoneticPr fontId="4"/>
  </si>
  <si>
    <t>バインダー</t>
    <phoneticPr fontId="4"/>
  </si>
  <si>
    <t>田　植　機</t>
    <rPh sb="0" eb="3">
      <t>タウ</t>
    </rPh>
    <rPh sb="4" eb="5">
      <t>キカイ</t>
    </rPh>
    <phoneticPr fontId="4"/>
  </si>
  <si>
    <t>乗用型スピードスプレーヤー</t>
    <rPh sb="0" eb="2">
      <t>ジョウヨウ</t>
    </rPh>
    <rPh sb="2" eb="3">
      <t>カタ</t>
    </rPh>
    <phoneticPr fontId="4"/>
  </si>
  <si>
    <t>動力防除機</t>
    <rPh sb="0" eb="2">
      <t>ドウリョク</t>
    </rPh>
    <rPh sb="2" eb="4">
      <t>ボウジョ</t>
    </rPh>
    <rPh sb="4" eb="5">
      <t>キ</t>
    </rPh>
    <phoneticPr fontId="4"/>
  </si>
  <si>
    <t>乗用型
トラクター</t>
    <phoneticPr fontId="4"/>
  </si>
  <si>
    <t>各年2月1日現在（単位　台）</t>
    <phoneticPr fontId="4"/>
  </si>
  <si>
    <t>　４－９　農用機械所有台数</t>
    <phoneticPr fontId="4"/>
  </si>
  <si>
    <t>資料　企画政策課(農林業センサス)</t>
    <rPh sb="0" eb="2">
      <t>シリョウ</t>
    </rPh>
    <rPh sb="3" eb="8">
      <t>キ</t>
    </rPh>
    <rPh sb="9" eb="12">
      <t>ノウリンギョウ</t>
    </rPh>
    <phoneticPr fontId="4"/>
  </si>
  <si>
    <t>(注2)50万円未満。　(注3)100～300万円未満。　(注4)500～1,000万円未満。</t>
    <rPh sb="1" eb="2">
      <t>チュウ</t>
    </rPh>
    <rPh sb="13" eb="14">
      <t>チュウ</t>
    </rPh>
    <rPh sb="23" eb="25">
      <t>マンエン</t>
    </rPh>
    <rPh sb="25" eb="27">
      <t>ミマン</t>
    </rPh>
    <rPh sb="30" eb="31">
      <t>チュウ</t>
    </rPh>
    <rPh sb="42" eb="44">
      <t>マンエン</t>
    </rPh>
    <rPh sb="44" eb="46">
      <t>ミマン</t>
    </rPh>
    <phoneticPr fontId="4"/>
  </si>
  <si>
    <t>(注1)238件の販売金額自給的農家（50万円以下）を含む。</t>
    <rPh sb="1" eb="2">
      <t>チュウ</t>
    </rPh>
    <rPh sb="7" eb="8">
      <t>ケン</t>
    </rPh>
    <phoneticPr fontId="4"/>
  </si>
  <si>
    <t>(注4)17</t>
    <rPh sb="1" eb="2">
      <t>チュウ</t>
    </rPh>
    <phoneticPr fontId="4"/>
  </si>
  <si>
    <t>1，000万円未満</t>
    <phoneticPr fontId="4"/>
  </si>
  <si>
    <t>700万円未満</t>
    <phoneticPr fontId="4"/>
  </si>
  <si>
    <t>1，000万円以上</t>
    <rPh sb="5" eb="7">
      <t>マンエン</t>
    </rPh>
    <rPh sb="7" eb="9">
      <t>イジョウ</t>
    </rPh>
    <phoneticPr fontId="4"/>
  </si>
  <si>
    <t>700～</t>
    <phoneticPr fontId="4"/>
  </si>
  <si>
    <t>500～</t>
    <phoneticPr fontId="4"/>
  </si>
  <si>
    <t>500万円以上</t>
    <rPh sb="3" eb="5">
      <t>マンエン</t>
    </rPh>
    <rPh sb="5" eb="7">
      <t>イジョウ</t>
    </rPh>
    <phoneticPr fontId="4"/>
  </si>
  <si>
    <t>(注3)35</t>
    <rPh sb="1" eb="2">
      <t>チュウ</t>
    </rPh>
    <phoneticPr fontId="4"/>
  </si>
  <si>
    <t>500万円未満</t>
    <phoneticPr fontId="4"/>
  </si>
  <si>
    <t>300万円未満</t>
    <phoneticPr fontId="4"/>
  </si>
  <si>
    <t>200万円未満</t>
    <phoneticPr fontId="4"/>
  </si>
  <si>
    <t>300～</t>
    <phoneticPr fontId="4"/>
  </si>
  <si>
    <t>200～</t>
    <phoneticPr fontId="4"/>
  </si>
  <si>
    <t>100～</t>
    <phoneticPr fontId="4"/>
  </si>
  <si>
    <t>計</t>
    <phoneticPr fontId="4"/>
  </si>
  <si>
    <t>100～500万円未満</t>
    <phoneticPr fontId="4"/>
  </si>
  <si>
    <t xml:space="preserve">    </t>
    <phoneticPr fontId="4"/>
  </si>
  <si>
    <t>(注2)34</t>
    <rPh sb="1" eb="2">
      <t>チュウ</t>
    </rPh>
    <phoneticPr fontId="4"/>
  </si>
  <si>
    <t>(注2)56</t>
    <rPh sb="1" eb="2">
      <t>チュウ</t>
    </rPh>
    <phoneticPr fontId="4"/>
  </si>
  <si>
    <t>(注2)87</t>
    <rPh sb="1" eb="2">
      <t>チュウ</t>
    </rPh>
    <phoneticPr fontId="4"/>
  </si>
  <si>
    <t>(注2)91</t>
    <rPh sb="1" eb="2">
      <t>チュウ</t>
    </rPh>
    <phoneticPr fontId="4"/>
  </si>
  <si>
    <t>(注１)535</t>
    <rPh sb="1" eb="2">
      <t>チュウ</t>
    </rPh>
    <phoneticPr fontId="4"/>
  </si>
  <si>
    <t>100万円未満</t>
    <phoneticPr fontId="4"/>
  </si>
  <si>
    <t>50万円未満</t>
    <phoneticPr fontId="4"/>
  </si>
  <si>
    <t>50 ～</t>
    <phoneticPr fontId="4"/>
  </si>
  <si>
    <t xml:space="preserve">15 ～ </t>
    <phoneticPr fontId="4"/>
  </si>
  <si>
    <t>15万円未満</t>
    <rPh sb="2" eb="4">
      <t>マンエン</t>
    </rPh>
    <rPh sb="4" eb="6">
      <t>ミマン</t>
    </rPh>
    <phoneticPr fontId="4"/>
  </si>
  <si>
    <t>販売なし</t>
    <rPh sb="0" eb="2">
      <t>ハンバイ</t>
    </rPh>
    <phoneticPr fontId="4"/>
  </si>
  <si>
    <t>100万円未満</t>
    <rPh sb="3" eb="5">
      <t>マンエン</t>
    </rPh>
    <rPh sb="5" eb="7">
      <t>ミマン</t>
    </rPh>
    <phoneticPr fontId="4"/>
  </si>
  <si>
    <t>総農家数</t>
    <phoneticPr fontId="4"/>
  </si>
  <si>
    <t>各年2月1日現在(単位　戸）</t>
    <phoneticPr fontId="4"/>
  </si>
  <si>
    <t>　　　　　　　　　　　　　　　　　　　　　　　　　　　　　　　　　　　　　　　　　　　　　　　　　　　　　　　　　　　　　　　　　　　　　　　　　　　　　　　　　　　　</t>
    <phoneticPr fontId="4"/>
  </si>
  <si>
    <t>４－８　　農産物販売金額別農家数</t>
    <phoneticPr fontId="4"/>
  </si>
  <si>
    <t>39　農　業</t>
    <phoneticPr fontId="4"/>
  </si>
  <si>
    <t>資料　農業委員会事務局</t>
    <rPh sb="0" eb="2">
      <t>シリョウ</t>
    </rPh>
    <rPh sb="3" eb="5">
      <t>ノウギョウ</t>
    </rPh>
    <rPh sb="5" eb="8">
      <t>イインカイ</t>
    </rPh>
    <rPh sb="8" eb="11">
      <t>ジムキョク</t>
    </rPh>
    <phoneticPr fontId="4"/>
  </si>
  <si>
    <t>（注）各数値は転用許可（市街化調整区域）、転用届出（市街化区域、敷地権の重複含む）の合計。</t>
    <rPh sb="3" eb="6">
      <t>カクスウチ</t>
    </rPh>
    <rPh sb="7" eb="9">
      <t>テンヨウ</t>
    </rPh>
    <phoneticPr fontId="4"/>
  </si>
  <si>
    <t>一時転用</t>
    <rPh sb="0" eb="4">
      <t>イチジテンヨウ</t>
    </rPh>
    <phoneticPr fontId="4"/>
  </si>
  <si>
    <t>農地造成</t>
    <rPh sb="0" eb="1">
      <t>ノウ</t>
    </rPh>
    <rPh sb="1" eb="2">
      <t>チ</t>
    </rPh>
    <phoneticPr fontId="4"/>
  </si>
  <si>
    <t>公衆用道路</t>
    <rPh sb="0" eb="3">
      <t>コウシュウヨウ</t>
    </rPh>
    <rPh sb="3" eb="5">
      <t>ドウロ</t>
    </rPh>
    <phoneticPr fontId="4"/>
  </si>
  <si>
    <t>資材置場</t>
  </si>
  <si>
    <t>駐車場</t>
  </si>
  <si>
    <t>店　　　　　　　　舗</t>
    <rPh sb="0" eb="1">
      <t>ミセ</t>
    </rPh>
    <rPh sb="9" eb="10">
      <t>ミセ</t>
    </rPh>
    <phoneticPr fontId="4"/>
  </si>
  <si>
    <t>住宅用地敷地権</t>
    <rPh sb="0" eb="2">
      <t>ジュウタク</t>
    </rPh>
    <rPh sb="2" eb="4">
      <t>ヨウチ</t>
    </rPh>
    <rPh sb="4" eb="6">
      <t>シキチ</t>
    </rPh>
    <rPh sb="6" eb="7">
      <t>ケン</t>
    </rPh>
    <phoneticPr fontId="4"/>
  </si>
  <si>
    <t>住宅用地</t>
    <rPh sb="0" eb="2">
      <t>ジュウタク</t>
    </rPh>
    <rPh sb="2" eb="4">
      <t>ヨウチ</t>
    </rPh>
    <phoneticPr fontId="4"/>
  </si>
  <si>
    <t>総数</t>
  </si>
  <si>
    <t>畑</t>
    <rPh sb="0" eb="1">
      <t>ハタ</t>
    </rPh>
    <phoneticPr fontId="4"/>
  </si>
  <si>
    <t>田</t>
    <rPh sb="0" eb="1">
      <t>タ</t>
    </rPh>
    <phoneticPr fontId="4"/>
  </si>
  <si>
    <t>面　　　　　　　　積　</t>
    <rPh sb="0" eb="10">
      <t>メンセキ</t>
    </rPh>
    <phoneticPr fontId="4"/>
  </si>
  <si>
    <t>筆数</t>
    <phoneticPr fontId="4"/>
  </si>
  <si>
    <t>件数</t>
    <phoneticPr fontId="4"/>
  </si>
  <si>
    <t>令和3年度(単位　㎡)</t>
    <rPh sb="0" eb="2">
      <t>レイワ</t>
    </rPh>
    <rPh sb="3" eb="5">
      <t>ネンド</t>
    </rPh>
    <rPh sb="4" eb="5">
      <t>ド</t>
    </rPh>
    <rPh sb="5" eb="7">
      <t>ヘイネンド</t>
    </rPh>
    <rPh sb="6" eb="8">
      <t>タンイ</t>
    </rPh>
    <phoneticPr fontId="4"/>
  </si>
  <si>
    <t>４－１１　農地の用途別転用面積</t>
    <rPh sb="5" eb="7">
      <t>ノウチ</t>
    </rPh>
    <rPh sb="8" eb="10">
      <t>ヨウト</t>
    </rPh>
    <rPh sb="10" eb="11">
      <t>ベツ</t>
    </rPh>
    <rPh sb="11" eb="13">
      <t>テンヨウ</t>
    </rPh>
    <rPh sb="13" eb="15">
      <t>メンセキ</t>
    </rPh>
    <phoneticPr fontId="4"/>
  </si>
  <si>
    <t>（注）転用許可（市街化調整区域）、転用届出（市街化区域、敷地権の重複含む）、一時転用の合計面積。</t>
    <rPh sb="43" eb="45">
      <t>ゴウケイ</t>
    </rPh>
    <rPh sb="45" eb="47">
      <t>メンセキ</t>
    </rPh>
    <phoneticPr fontId="4"/>
  </si>
  <si>
    <t>令和元年</t>
    <rPh sb="0" eb="1">
      <t>レイワ</t>
    </rPh>
    <rPh sb="1" eb="2">
      <t>ガン</t>
    </rPh>
    <rPh sb="3" eb="4">
      <t>ネン</t>
    </rPh>
    <phoneticPr fontId="4"/>
  </si>
  <si>
    <t>30年</t>
  </si>
  <si>
    <t>29年</t>
  </si>
  <si>
    <t>(単位　㎡)</t>
    <rPh sb="1" eb="3">
      <t>タンイ</t>
    </rPh>
    <phoneticPr fontId="4"/>
  </si>
  <si>
    <t>４－１０　農地の地目別転用面積</t>
    <rPh sb="5" eb="7">
      <t>ノウチ</t>
    </rPh>
    <rPh sb="8" eb="10">
      <t>チモク</t>
    </rPh>
    <rPh sb="10" eb="11">
      <t>ベツ</t>
    </rPh>
    <rPh sb="11" eb="13">
      <t>テンヨウ</t>
    </rPh>
    <rPh sb="13" eb="15">
      <t>メンセキ</t>
    </rPh>
    <phoneticPr fontId="4"/>
  </si>
  <si>
    <t>農　業　40</t>
    <phoneticPr fontId="4"/>
  </si>
  <si>
    <t>(注)工業統計調査（毎年6月1日現在）のデータを基に作成している。（平成25年、26年は12月31日現在）
　ただし、平成27年及び平成28年の工業統計調査は、経済センサス-活動調査実施に伴い、調査はおこなわれていない。</t>
    <rPh sb="1" eb="2">
      <t>チュウ</t>
    </rPh>
    <rPh sb="3" eb="5">
      <t>コウギョウ</t>
    </rPh>
    <rPh sb="5" eb="7">
      <t>トウケイ</t>
    </rPh>
    <rPh sb="7" eb="9">
      <t>チョウサ</t>
    </rPh>
    <rPh sb="10" eb="12">
      <t>マイネン</t>
    </rPh>
    <rPh sb="13" eb="14">
      <t>ガツ</t>
    </rPh>
    <rPh sb="15" eb="16">
      <t>ニチ</t>
    </rPh>
    <rPh sb="16" eb="18">
      <t>ゲンザイ</t>
    </rPh>
    <rPh sb="24" eb="25">
      <t>モト</t>
    </rPh>
    <rPh sb="26" eb="28">
      <t>サクセイ</t>
    </rPh>
    <rPh sb="34" eb="36">
      <t>ヘイセイ</t>
    </rPh>
    <rPh sb="38" eb="39">
      <t>ネン</t>
    </rPh>
    <rPh sb="42" eb="43">
      <t>ネン</t>
    </rPh>
    <rPh sb="46" eb="47">
      <t>ガツ</t>
    </rPh>
    <rPh sb="49" eb="50">
      <t>ニチ</t>
    </rPh>
    <rPh sb="50" eb="52">
      <t>ゲンザイ</t>
    </rPh>
    <rPh sb="59" eb="61">
      <t>ヘイセイ</t>
    </rPh>
    <rPh sb="63" eb="64">
      <t>ネン</t>
    </rPh>
    <rPh sb="64" eb="65">
      <t>オヨ</t>
    </rPh>
    <rPh sb="66" eb="68">
      <t>ヘイセイ</t>
    </rPh>
    <rPh sb="70" eb="71">
      <t>ネン</t>
    </rPh>
    <rPh sb="72" eb="74">
      <t>コウギョウ</t>
    </rPh>
    <rPh sb="74" eb="76">
      <t>トウケイ</t>
    </rPh>
    <rPh sb="76" eb="78">
      <t>チョウサ</t>
    </rPh>
    <rPh sb="94" eb="95">
      <t>トモナ</t>
    </rPh>
    <rPh sb="97" eb="99">
      <t>チョウサ</t>
    </rPh>
    <phoneticPr fontId="4"/>
  </si>
  <si>
    <t>(従業者4人以上の事業所)</t>
    <rPh sb="1" eb="4">
      <t>ジュウギョウシャ</t>
    </rPh>
    <rPh sb="5" eb="8">
      <t>ニンイジョウ</t>
    </rPh>
    <rPh sb="9" eb="12">
      <t>ジギョウショ</t>
    </rPh>
    <phoneticPr fontId="4"/>
  </si>
  <si>
    <t>万円</t>
    <rPh sb="0" eb="1">
      <t>マン</t>
    </rPh>
    <rPh sb="1" eb="2">
      <t>エン</t>
    </rPh>
    <phoneticPr fontId="4"/>
  </si>
  <si>
    <t>製造品出荷額等</t>
    <rPh sb="0" eb="3">
      <t>セイゾウヒン</t>
    </rPh>
    <rPh sb="3" eb="5">
      <t>シュッカ</t>
    </rPh>
    <rPh sb="5" eb="6">
      <t>ガク</t>
    </rPh>
    <rPh sb="6" eb="7">
      <t>ナド</t>
    </rPh>
    <phoneticPr fontId="4"/>
  </si>
  <si>
    <t>従業者数</t>
    <rPh sb="0" eb="3">
      <t>ジュウギョウシャ</t>
    </rPh>
    <rPh sb="3" eb="4">
      <t>カズ</t>
    </rPh>
    <phoneticPr fontId="4"/>
  </si>
  <si>
    <t>(令和2年6月1日現在)</t>
    <rPh sb="1" eb="3">
      <t>レイワ</t>
    </rPh>
    <phoneticPr fontId="4"/>
  </si>
  <si>
    <t>製造事業所数</t>
    <rPh sb="0" eb="2">
      <t>セイゾウ</t>
    </rPh>
    <rPh sb="2" eb="5">
      <t>ジギョウショ</t>
    </rPh>
    <rPh sb="5" eb="6">
      <t>スウ</t>
    </rPh>
    <phoneticPr fontId="4"/>
  </si>
  <si>
    <t>５　工　　業</t>
    <rPh sb="2" eb="3">
      <t>コウ</t>
    </rPh>
    <rPh sb="5" eb="6">
      <t>ギョウ</t>
    </rPh>
    <phoneticPr fontId="4"/>
  </si>
  <si>
    <t>工　業　41</t>
    <phoneticPr fontId="4"/>
  </si>
  <si>
    <t>令和元年</t>
    <rPh sb="0" eb="2">
      <t>レイワ</t>
    </rPh>
    <rPh sb="2" eb="3">
      <t>ガン</t>
    </rPh>
    <rPh sb="3" eb="4">
      <t>ネン</t>
    </rPh>
    <phoneticPr fontId="4"/>
  </si>
  <si>
    <t>ゴ　ム</t>
    <phoneticPr fontId="4"/>
  </si>
  <si>
    <t>プラス
チック</t>
    <phoneticPr fontId="4"/>
  </si>
  <si>
    <t>石 　油
石　 炭</t>
    <rPh sb="0" eb="4">
      <t>セキユ</t>
    </rPh>
    <rPh sb="5" eb="9">
      <t>セキタン</t>
    </rPh>
    <phoneticPr fontId="4"/>
  </si>
  <si>
    <t>化 学</t>
    <rPh sb="0" eb="1">
      <t>カ</t>
    </rPh>
    <rPh sb="2" eb="3">
      <t>ガク</t>
    </rPh>
    <phoneticPr fontId="4"/>
  </si>
  <si>
    <t>印刷</t>
    <rPh sb="0" eb="2">
      <t>インサツ</t>
    </rPh>
    <phoneticPr fontId="4"/>
  </si>
  <si>
    <t>パルプ
紙</t>
    <rPh sb="4" eb="5">
      <t>カミ</t>
    </rPh>
    <phoneticPr fontId="4"/>
  </si>
  <si>
    <t>家   具
装備品</t>
    <rPh sb="0" eb="1">
      <t>イエ</t>
    </rPh>
    <rPh sb="4" eb="5">
      <t>グ</t>
    </rPh>
    <rPh sb="6" eb="9">
      <t>ソウビヒン</t>
    </rPh>
    <phoneticPr fontId="4"/>
  </si>
  <si>
    <t>木   材
木製品</t>
    <rPh sb="0" eb="1">
      <t>キ</t>
    </rPh>
    <rPh sb="4" eb="5">
      <t>ザイ</t>
    </rPh>
    <rPh sb="6" eb="8">
      <t>モクセイヒン</t>
    </rPh>
    <rPh sb="8" eb="9">
      <t>シナ</t>
    </rPh>
    <phoneticPr fontId="4"/>
  </si>
  <si>
    <t>繊　維</t>
    <rPh sb="0" eb="3">
      <t>センイ</t>
    </rPh>
    <phoneticPr fontId="4"/>
  </si>
  <si>
    <t>飲　料
たばこ</t>
    <rPh sb="0" eb="1">
      <t>ノ</t>
    </rPh>
    <rPh sb="2" eb="3">
      <t>リョウ</t>
    </rPh>
    <phoneticPr fontId="4"/>
  </si>
  <si>
    <t>食料品</t>
    <phoneticPr fontId="4"/>
  </si>
  <si>
    <t>出荷額
総　数　</t>
    <rPh sb="0" eb="2">
      <t>シュッカ</t>
    </rPh>
    <rPh sb="2" eb="3">
      <t>ガク</t>
    </rPh>
    <rPh sb="4" eb="7">
      <t>ソウスウ</t>
    </rPh>
    <phoneticPr fontId="4"/>
  </si>
  <si>
    <t>（３）製造品出荷額等</t>
    <rPh sb="9" eb="10">
      <t>ナド</t>
    </rPh>
    <phoneticPr fontId="4"/>
  </si>
  <si>
    <t>従業者
総　数　</t>
    <rPh sb="0" eb="3">
      <t>ジュウギョウシャ</t>
    </rPh>
    <rPh sb="4" eb="7">
      <t>ソウスウ</t>
    </rPh>
    <phoneticPr fontId="4"/>
  </si>
  <si>
    <t>（２）従業者数</t>
    <phoneticPr fontId="4"/>
  </si>
  <si>
    <t>09</t>
    <phoneticPr fontId="4"/>
  </si>
  <si>
    <t>事業所
総　数　</t>
    <rPh sb="4" eb="7">
      <t>ソウスウ</t>
    </rPh>
    <phoneticPr fontId="4"/>
  </si>
  <si>
    <t>（１）事業所数</t>
    <phoneticPr fontId="4"/>
  </si>
  <si>
    <t>５－１　製造事業所数、従業者数、</t>
    <phoneticPr fontId="4"/>
  </si>
  <si>
    <t>42　工　　業</t>
    <phoneticPr fontId="4"/>
  </si>
  <si>
    <t>資料　企画政策課（工業統計調査）</t>
    <rPh sb="9" eb="11">
      <t>コウギョウ</t>
    </rPh>
    <rPh sb="11" eb="13">
      <t>トウケイ</t>
    </rPh>
    <rPh sb="13" eb="15">
      <t>チョウサ</t>
    </rPh>
    <phoneticPr fontId="4"/>
  </si>
  <si>
    <t>輸送用
機械</t>
    <rPh sb="0" eb="3">
      <t>ユソウヨウ</t>
    </rPh>
    <rPh sb="4" eb="6">
      <t>キカイ</t>
    </rPh>
    <phoneticPr fontId="4"/>
  </si>
  <si>
    <t>情報通信機械</t>
    <rPh sb="0" eb="2">
      <t>ジョウホウ</t>
    </rPh>
    <rPh sb="2" eb="4">
      <t>ツウシン</t>
    </rPh>
    <rPh sb="4" eb="6">
      <t>キカイ</t>
    </rPh>
    <phoneticPr fontId="4"/>
  </si>
  <si>
    <t>電気機械</t>
    <rPh sb="0" eb="2">
      <t>デンキ</t>
    </rPh>
    <rPh sb="2" eb="4">
      <t>キカイ</t>
    </rPh>
    <phoneticPr fontId="4"/>
  </si>
  <si>
    <t>電子・
デバイス</t>
    <rPh sb="0" eb="2">
      <t>デンシ</t>
    </rPh>
    <phoneticPr fontId="4"/>
  </si>
  <si>
    <t>業務用
機械</t>
    <rPh sb="0" eb="3">
      <t>ギョウムヨウ</t>
    </rPh>
    <rPh sb="4" eb="6">
      <t>キカイ</t>
    </rPh>
    <phoneticPr fontId="4"/>
  </si>
  <si>
    <t>生産用
機械</t>
    <rPh sb="0" eb="2">
      <t>セイサン</t>
    </rPh>
    <rPh sb="2" eb="3">
      <t>ヨウ</t>
    </rPh>
    <rPh sb="4" eb="6">
      <t>キカイ</t>
    </rPh>
    <phoneticPr fontId="4"/>
  </si>
  <si>
    <t>はん用
機械</t>
    <rPh sb="2" eb="3">
      <t>ヨウ</t>
    </rPh>
    <rPh sb="4" eb="6">
      <t>キカイ</t>
    </rPh>
    <phoneticPr fontId="4"/>
  </si>
  <si>
    <t>金　属
製　品</t>
    <rPh sb="0" eb="3">
      <t>キンゾク</t>
    </rPh>
    <rPh sb="4" eb="7">
      <t>セイヒン</t>
    </rPh>
    <phoneticPr fontId="4"/>
  </si>
  <si>
    <t>非　鉄</t>
    <rPh sb="0" eb="3">
      <t>ヒテツ</t>
    </rPh>
    <phoneticPr fontId="4"/>
  </si>
  <si>
    <t>鉄　鋼</t>
    <rPh sb="0" eb="3">
      <t>テッコウ</t>
    </rPh>
    <phoneticPr fontId="4"/>
  </si>
  <si>
    <t>窯　業
土　石</t>
    <rPh sb="0" eb="1">
      <t>カマ</t>
    </rPh>
    <rPh sb="2" eb="3">
      <t>ギョウ</t>
    </rPh>
    <rPh sb="4" eb="5">
      <t>ツチ</t>
    </rPh>
    <rPh sb="6" eb="7">
      <t>イシ</t>
    </rPh>
    <phoneticPr fontId="4"/>
  </si>
  <si>
    <t>なめし
革</t>
    <rPh sb="4" eb="5">
      <t>カワ</t>
    </rPh>
    <phoneticPr fontId="4"/>
  </si>
  <si>
    <t>（単位　金額　万円）</t>
  </si>
  <si>
    <t>製造品出荷額等（年別）(従業者４人以上の事業所）</t>
    <rPh sb="12" eb="15">
      <t>ジュウギョウシャ</t>
    </rPh>
    <rPh sb="16" eb="17">
      <t>ニン</t>
    </rPh>
    <rPh sb="17" eb="19">
      <t>イジョウ</t>
    </rPh>
    <rPh sb="20" eb="23">
      <t>ジギョウショ</t>
    </rPh>
    <phoneticPr fontId="4"/>
  </si>
  <si>
    <t>工　業　43</t>
    <rPh sb="0" eb="3">
      <t>コウギョウ</t>
    </rPh>
    <phoneticPr fontId="4"/>
  </si>
  <si>
    <t>構築物</t>
    <rPh sb="0" eb="2">
      <t>コウチク</t>
    </rPh>
    <rPh sb="2" eb="3">
      <t>ブツ</t>
    </rPh>
    <phoneticPr fontId="4"/>
  </si>
  <si>
    <t>土地</t>
    <rPh sb="0" eb="2">
      <t>トチ</t>
    </rPh>
    <phoneticPr fontId="4"/>
  </si>
  <si>
    <t>機械装置</t>
    <rPh sb="0" eb="2">
      <t>キカイ</t>
    </rPh>
    <rPh sb="2" eb="4">
      <t>ソウチ</t>
    </rPh>
    <phoneticPr fontId="4"/>
  </si>
  <si>
    <t>建　物</t>
    <rPh sb="0" eb="3">
      <t>タテモノ</t>
    </rPh>
    <phoneticPr fontId="4"/>
  </si>
  <si>
    <t>除却額</t>
    <rPh sb="0" eb="1">
      <t>ジョ</t>
    </rPh>
    <rPh sb="1" eb="2">
      <t>キャク</t>
    </rPh>
    <rPh sb="2" eb="3">
      <t>ガク</t>
    </rPh>
    <phoneticPr fontId="4"/>
  </si>
  <si>
    <t>取　　　　得　　　　額</t>
    <rPh sb="0" eb="6">
      <t>シュトク</t>
    </rPh>
    <rPh sb="10" eb="11">
      <t>ガク</t>
    </rPh>
    <phoneticPr fontId="4"/>
  </si>
  <si>
    <t>年初現在高</t>
    <rPh sb="0" eb="2">
      <t>ネンショ</t>
    </rPh>
    <rPh sb="2" eb="5">
      <t>ゲンザイダカ</t>
    </rPh>
    <phoneticPr fontId="4"/>
  </si>
  <si>
    <t>事業所数</t>
    <rPh sb="0" eb="3">
      <t>ジギョウショ</t>
    </rPh>
    <rPh sb="3" eb="4">
      <t>スウ</t>
    </rPh>
    <phoneticPr fontId="4"/>
  </si>
  <si>
    <t>５－４　有形固定資産年初・年末現在高、取得額、減価償却額、</t>
    <rPh sb="4" eb="6">
      <t>ユウケイ</t>
    </rPh>
    <rPh sb="6" eb="8">
      <t>コテイ</t>
    </rPh>
    <rPh sb="8" eb="10">
      <t>シサン</t>
    </rPh>
    <rPh sb="10" eb="12">
      <t>ネンショ</t>
    </rPh>
    <rPh sb="13" eb="15">
      <t>ネンマツ</t>
    </rPh>
    <rPh sb="15" eb="18">
      <t>ゲンザイダカ</t>
    </rPh>
    <rPh sb="19" eb="21">
      <t>シュトク</t>
    </rPh>
    <rPh sb="21" eb="22">
      <t>ガク</t>
    </rPh>
    <phoneticPr fontId="4"/>
  </si>
  <si>
    <t>(注)平成29年から 「常用労働者」と「個人事業主及び家族従業者」の合計人数から「送出者」の人数を差引いた人数</t>
    <rPh sb="1" eb="2">
      <t>チュウ</t>
    </rPh>
    <rPh sb="3" eb="5">
      <t>ヘイセイ</t>
    </rPh>
    <rPh sb="7" eb="8">
      <t>ネン</t>
    </rPh>
    <rPh sb="12" eb="14">
      <t>ジョウヨウ</t>
    </rPh>
    <rPh sb="14" eb="17">
      <t>ロウドウシャ</t>
    </rPh>
    <rPh sb="34" eb="36">
      <t>ゴウケイ</t>
    </rPh>
    <rPh sb="36" eb="38">
      <t>ニンズウ</t>
    </rPh>
    <rPh sb="41" eb="43">
      <t>ソウシュツ</t>
    </rPh>
    <rPh sb="43" eb="44">
      <t>シャ</t>
    </rPh>
    <rPh sb="46" eb="48">
      <t>ニンズウ</t>
    </rPh>
    <rPh sb="49" eb="51">
      <t>サシヒ</t>
    </rPh>
    <rPh sb="53" eb="55">
      <t>ニンズウ</t>
    </rPh>
    <phoneticPr fontId="4"/>
  </si>
  <si>
    <t>令和元年</t>
    <rPh sb="0" eb="4">
      <t>レイワガンネン</t>
    </rPh>
    <phoneticPr fontId="4"/>
  </si>
  <si>
    <t>常用</t>
    <rPh sb="0" eb="2">
      <t>ジョウヨウ</t>
    </rPh>
    <phoneticPr fontId="4"/>
  </si>
  <si>
    <t>総額</t>
    <rPh sb="0" eb="2">
      <t>ソウガク</t>
    </rPh>
    <phoneticPr fontId="4"/>
  </si>
  <si>
    <t>原材料
使用額等</t>
    <rPh sb="0" eb="3">
      <t>ゲンザイリョウ</t>
    </rPh>
    <rPh sb="4" eb="6">
      <t>シヨウ</t>
    </rPh>
    <rPh sb="6" eb="7">
      <t>ガク</t>
    </rPh>
    <rPh sb="7" eb="8">
      <t>トウ</t>
    </rPh>
    <phoneticPr fontId="4"/>
  </si>
  <si>
    <t>現金給与額</t>
    <rPh sb="0" eb="2">
      <t>ゲンキン</t>
    </rPh>
    <rPh sb="2" eb="4">
      <t>キュウヨ</t>
    </rPh>
    <rPh sb="4" eb="5">
      <t>ガク</t>
    </rPh>
    <phoneticPr fontId="4"/>
  </si>
  <si>
    <t>従業者数</t>
    <rPh sb="0" eb="3">
      <t>ジュウギョウシャ</t>
    </rPh>
    <rPh sb="3" eb="4">
      <t>スウ</t>
    </rPh>
    <phoneticPr fontId="4"/>
  </si>
  <si>
    <t>５－３　原材料使用額、製造品出荷額等</t>
    <rPh sb="4" eb="7">
      <t>ゲンザイリョウ</t>
    </rPh>
    <rPh sb="7" eb="9">
      <t>シヨウ</t>
    </rPh>
    <rPh sb="9" eb="10">
      <t>ガク</t>
    </rPh>
    <rPh sb="11" eb="14">
      <t>セイゾウヒン</t>
    </rPh>
    <rPh sb="14" eb="16">
      <t>シュッカ</t>
    </rPh>
    <rPh sb="16" eb="17">
      <t>ガク</t>
    </rPh>
    <rPh sb="17" eb="18">
      <t>ナド</t>
    </rPh>
    <phoneticPr fontId="4"/>
  </si>
  <si>
    <t>(注2)「常用労働者」と「個人事業主及び家族従業者」の合計人数から「送出者」の人数を差引いた人数</t>
    <rPh sb="1" eb="2">
      <t>チュウ</t>
    </rPh>
    <rPh sb="5" eb="7">
      <t>ジョウヨウ</t>
    </rPh>
    <rPh sb="7" eb="10">
      <t>ロウドウシャ</t>
    </rPh>
    <rPh sb="27" eb="29">
      <t>ゴウケイ</t>
    </rPh>
    <rPh sb="29" eb="31">
      <t>ニンズウ</t>
    </rPh>
    <rPh sb="34" eb="36">
      <t>ソウシュツ</t>
    </rPh>
    <rPh sb="36" eb="37">
      <t>シャ</t>
    </rPh>
    <rPh sb="39" eb="41">
      <t>ニンズウ</t>
    </rPh>
    <rPh sb="42" eb="44">
      <t>サシヒ</t>
    </rPh>
    <rPh sb="46" eb="48">
      <t>ニンズウ</t>
    </rPh>
    <phoneticPr fontId="4"/>
  </si>
  <si>
    <t>(注1)減価償却額及び投資額は従業者数29人以下の事業所を除く。</t>
    <rPh sb="1" eb="2">
      <t>チュウ</t>
    </rPh>
    <rPh sb="4" eb="6">
      <t>ゲンカ</t>
    </rPh>
    <rPh sb="6" eb="9">
      <t>ショウキャクガク</t>
    </rPh>
    <rPh sb="9" eb="10">
      <t>オヨ</t>
    </rPh>
    <rPh sb="11" eb="13">
      <t>トウシ</t>
    </rPh>
    <rPh sb="13" eb="14">
      <t>ガク</t>
    </rPh>
    <rPh sb="15" eb="16">
      <t>ジュウ</t>
    </rPh>
    <rPh sb="16" eb="19">
      <t>ギョウシャスウ</t>
    </rPh>
    <rPh sb="21" eb="22">
      <t>ニン</t>
    </rPh>
    <rPh sb="22" eb="24">
      <t>イカ</t>
    </rPh>
    <rPh sb="25" eb="28">
      <t>ジギョウショ</t>
    </rPh>
    <rPh sb="29" eb="30">
      <t>ノゾ</t>
    </rPh>
    <phoneticPr fontId="4"/>
  </si>
  <si>
    <t xml:space="preserve"> 32　その他</t>
    <phoneticPr fontId="4"/>
  </si>
  <si>
    <t xml:space="preserve"> 31　輸送用機械</t>
    <rPh sb="4" eb="6">
      <t>ユソウ</t>
    </rPh>
    <rPh sb="6" eb="7">
      <t>ヨウ</t>
    </rPh>
    <rPh sb="7" eb="9">
      <t>キカイ</t>
    </rPh>
    <phoneticPr fontId="4"/>
  </si>
  <si>
    <t xml:space="preserve"> 30　情報通信機械</t>
    <rPh sb="4" eb="6">
      <t>ジョウホウ</t>
    </rPh>
    <rPh sb="6" eb="8">
      <t>ツウシン</t>
    </rPh>
    <rPh sb="8" eb="10">
      <t>キカイ</t>
    </rPh>
    <phoneticPr fontId="4"/>
  </si>
  <si>
    <t xml:space="preserve"> 29　電気機械</t>
    <rPh sb="4" eb="6">
      <t>デンキ</t>
    </rPh>
    <rPh sb="6" eb="8">
      <t>キカイ</t>
    </rPh>
    <phoneticPr fontId="4"/>
  </si>
  <si>
    <t xml:space="preserve"> 28　電子・デバイス</t>
    <rPh sb="4" eb="6">
      <t>デンシ</t>
    </rPh>
    <phoneticPr fontId="4"/>
  </si>
  <si>
    <t xml:space="preserve"> 27　業務用機械</t>
    <rPh sb="4" eb="6">
      <t>ギョウム</t>
    </rPh>
    <rPh sb="6" eb="7">
      <t>ヨウ</t>
    </rPh>
    <rPh sb="7" eb="9">
      <t>キカイ</t>
    </rPh>
    <phoneticPr fontId="4"/>
  </si>
  <si>
    <t xml:space="preserve"> 26　生産用機械</t>
    <rPh sb="4" eb="6">
      <t>セイサン</t>
    </rPh>
    <rPh sb="6" eb="7">
      <t>ヨウ</t>
    </rPh>
    <rPh sb="7" eb="9">
      <t>キカイ</t>
    </rPh>
    <phoneticPr fontId="4"/>
  </si>
  <si>
    <t xml:space="preserve"> 25　はん用機械</t>
    <rPh sb="6" eb="7">
      <t>ヨウ</t>
    </rPh>
    <rPh sb="7" eb="9">
      <t>キカイ</t>
    </rPh>
    <phoneticPr fontId="4"/>
  </si>
  <si>
    <t xml:space="preserve"> 24　金属製品</t>
    <rPh sb="4" eb="6">
      <t>キンゾク</t>
    </rPh>
    <rPh sb="6" eb="8">
      <t>セイヒン</t>
    </rPh>
    <phoneticPr fontId="4"/>
  </si>
  <si>
    <t xml:space="preserve"> 23　非鉄</t>
    <phoneticPr fontId="4"/>
  </si>
  <si>
    <t xml:space="preserve"> 22　鉄鋼</t>
    <phoneticPr fontId="4"/>
  </si>
  <si>
    <t xml:space="preserve"> 21　窯業・土石</t>
    <phoneticPr fontId="4"/>
  </si>
  <si>
    <t xml:space="preserve"> 20　なめし革</t>
    <phoneticPr fontId="4"/>
  </si>
  <si>
    <t xml:space="preserve"> 19　ゴム</t>
    <phoneticPr fontId="4"/>
  </si>
  <si>
    <t xml:space="preserve"> 18　プラスチック</t>
    <phoneticPr fontId="4"/>
  </si>
  <si>
    <t xml:space="preserve"> 17　石油・石炭</t>
    <phoneticPr fontId="4"/>
  </si>
  <si>
    <t xml:space="preserve"> 16　化学</t>
    <phoneticPr fontId="4"/>
  </si>
  <si>
    <t xml:space="preserve"> 15　出版・印刷</t>
    <phoneticPr fontId="4"/>
  </si>
  <si>
    <t xml:space="preserve"> 14　パルプ・紙</t>
    <phoneticPr fontId="4"/>
  </si>
  <si>
    <t xml:space="preserve"> 13　家具・装備品</t>
    <phoneticPr fontId="4"/>
  </si>
  <si>
    <t xml:space="preserve"> 12　木材・木製品</t>
    <phoneticPr fontId="4"/>
  </si>
  <si>
    <t xml:space="preserve"> 11　繊維</t>
    <phoneticPr fontId="4"/>
  </si>
  <si>
    <t xml:space="preserve"> 10　飲料・たばこ</t>
    <phoneticPr fontId="4"/>
  </si>
  <si>
    <t xml:space="preserve"> 09　食料品</t>
    <phoneticPr fontId="4"/>
  </si>
  <si>
    <t>個人事業主及び家族従業者</t>
    <rPh sb="0" eb="2">
      <t>コジン</t>
    </rPh>
    <rPh sb="2" eb="5">
      <t>ジギョウヌシ</t>
    </rPh>
    <rPh sb="5" eb="6">
      <t>オヨ</t>
    </rPh>
    <rPh sb="7" eb="9">
      <t>カゾク</t>
    </rPh>
    <rPh sb="9" eb="12">
      <t>ジュウギョウシャ</t>
    </rPh>
    <phoneticPr fontId="4"/>
  </si>
  <si>
    <t>常用労働者</t>
    <rPh sb="0" eb="2">
      <t>ジョウヨウ</t>
    </rPh>
    <rPh sb="2" eb="5">
      <t>ロウドウシャ</t>
    </rPh>
    <phoneticPr fontId="4"/>
  </si>
  <si>
    <t>従業者
総数(注2)</t>
    <rPh sb="0" eb="3">
      <t>ジュウギョウシャ</t>
    </rPh>
    <rPh sb="4" eb="6">
      <t>ソウスウ</t>
    </rPh>
    <rPh sb="7" eb="8">
      <t>チュウ</t>
    </rPh>
    <phoneticPr fontId="4"/>
  </si>
  <si>
    <t>　　　　　　　　　　　　　５－２　製造事業所数、従業者数、</t>
    <phoneticPr fontId="4"/>
  </si>
  <si>
    <t>44　工　業　</t>
    <phoneticPr fontId="4"/>
  </si>
  <si>
    <t>資料　企画政策課（工業統計調査）</t>
    <rPh sb="0" eb="2">
      <t>シリョウ</t>
    </rPh>
    <rPh sb="9" eb="11">
      <t>コウギョウ</t>
    </rPh>
    <rPh sb="11" eb="13">
      <t>トウケイ</t>
    </rPh>
    <rPh sb="13" eb="15">
      <t>チョウサ</t>
    </rPh>
    <phoneticPr fontId="4"/>
  </si>
  <si>
    <t>年間増減</t>
    <rPh sb="0" eb="2">
      <t>ネンカン</t>
    </rPh>
    <rPh sb="2" eb="4">
      <t>ゾウゲン</t>
    </rPh>
    <phoneticPr fontId="4"/>
  </si>
  <si>
    <t>純投資額</t>
    <rPh sb="0" eb="1">
      <t>ジュンスイ</t>
    </rPh>
    <rPh sb="1" eb="3">
      <t>トウシ</t>
    </rPh>
    <rPh sb="3" eb="4">
      <t>ガク</t>
    </rPh>
    <phoneticPr fontId="4"/>
  </si>
  <si>
    <t>投資額</t>
    <rPh sb="0" eb="2">
      <t>トウシ</t>
    </rPh>
    <rPh sb="2" eb="3">
      <t>ガク</t>
    </rPh>
    <phoneticPr fontId="4"/>
  </si>
  <si>
    <t>建設仮勘定</t>
    <rPh sb="0" eb="2">
      <t>ケンセツ</t>
    </rPh>
    <rPh sb="2" eb="3">
      <t>カリ</t>
    </rPh>
    <rPh sb="3" eb="5">
      <t>カンジョウ</t>
    </rPh>
    <phoneticPr fontId="4"/>
  </si>
  <si>
    <t>年末現在高</t>
    <rPh sb="0" eb="2">
      <t>ネンマツ</t>
    </rPh>
    <rPh sb="2" eb="5">
      <t>ゲンザイダカ</t>
    </rPh>
    <phoneticPr fontId="4"/>
  </si>
  <si>
    <t>減価償却額</t>
    <rPh sb="0" eb="2">
      <t>ゲンカ</t>
    </rPh>
    <rPh sb="2" eb="4">
      <t>ショウキャク</t>
    </rPh>
    <rPh sb="4" eb="5">
      <t>ガク</t>
    </rPh>
    <phoneticPr fontId="4"/>
  </si>
  <si>
    <t>(単位　金額　万円)</t>
    <rPh sb="1" eb="3">
      <t>タンイ</t>
    </rPh>
    <rPh sb="4" eb="6">
      <t>キンガク</t>
    </rPh>
    <rPh sb="7" eb="9">
      <t>マンエン</t>
    </rPh>
    <phoneticPr fontId="4"/>
  </si>
  <si>
    <t>投資額(従業者３０人以上の事業所）</t>
    <rPh sb="0" eb="2">
      <t>トウシ</t>
    </rPh>
    <rPh sb="2" eb="3">
      <t>ガク</t>
    </rPh>
    <rPh sb="4" eb="7">
      <t>ジュウギョウシャ</t>
    </rPh>
    <rPh sb="9" eb="12">
      <t>ニンイジョウ</t>
    </rPh>
    <rPh sb="13" eb="16">
      <t>ジギョウショ</t>
    </rPh>
    <phoneticPr fontId="4"/>
  </si>
  <si>
    <t>生産額</t>
    <rPh sb="0" eb="2">
      <t>セイサン</t>
    </rPh>
    <rPh sb="2" eb="3">
      <t>セイサンガク</t>
    </rPh>
    <phoneticPr fontId="4"/>
  </si>
  <si>
    <t>年末在庫額</t>
    <rPh sb="0" eb="2">
      <t>ネンマツ</t>
    </rPh>
    <rPh sb="2" eb="4">
      <t>ザイコ</t>
    </rPh>
    <rPh sb="4" eb="5">
      <t>ガク</t>
    </rPh>
    <phoneticPr fontId="4"/>
  </si>
  <si>
    <t>年初在庫額</t>
    <rPh sb="0" eb="2">
      <t>ネンショ</t>
    </rPh>
    <rPh sb="2" eb="4">
      <t>ザイコ</t>
    </rPh>
    <rPh sb="4" eb="5">
      <t>ガク</t>
    </rPh>
    <phoneticPr fontId="4"/>
  </si>
  <si>
    <t>付加価値額</t>
    <rPh sb="0" eb="2">
      <t>フカ</t>
    </rPh>
    <rPh sb="2" eb="4">
      <t>カチ</t>
    </rPh>
    <rPh sb="4" eb="5">
      <t>ガク</t>
    </rPh>
    <phoneticPr fontId="4"/>
  </si>
  <si>
    <t>製造品
出荷額等</t>
    <rPh sb="0" eb="3">
      <t>セイゾウヒン</t>
    </rPh>
    <rPh sb="4" eb="6">
      <t>シュッカ</t>
    </rPh>
    <rPh sb="6" eb="7">
      <t>ガク</t>
    </rPh>
    <rPh sb="7" eb="8">
      <t>トウ</t>
    </rPh>
    <phoneticPr fontId="4"/>
  </si>
  <si>
    <t>(従業者３０人以上の事業所）</t>
    <rPh sb="1" eb="4">
      <t>ジュウギョウシャ</t>
    </rPh>
    <rPh sb="6" eb="9">
      <t>ニンイジョウ</t>
    </rPh>
    <rPh sb="10" eb="13">
      <t>ジギョウショ</t>
    </rPh>
    <phoneticPr fontId="4"/>
  </si>
  <si>
    <t>投資額(注1)</t>
    <rPh sb="0" eb="2">
      <t>トウシ</t>
    </rPh>
    <rPh sb="2" eb="3">
      <t>ガク</t>
    </rPh>
    <rPh sb="4" eb="5">
      <t>チュウ</t>
    </rPh>
    <phoneticPr fontId="4"/>
  </si>
  <si>
    <t>減価償却額(注1)</t>
    <rPh sb="0" eb="2">
      <t>ゲンカ</t>
    </rPh>
    <rPh sb="2" eb="4">
      <t>ショウキャク</t>
    </rPh>
    <rPh sb="4" eb="5">
      <t>ガク</t>
    </rPh>
    <rPh sb="6" eb="7">
      <t>チュウ</t>
    </rPh>
    <phoneticPr fontId="4"/>
  </si>
  <si>
    <t>生産額</t>
    <rPh sb="0" eb="2">
      <t>セイサン</t>
    </rPh>
    <rPh sb="2" eb="3">
      <t>ガク</t>
    </rPh>
    <phoneticPr fontId="4"/>
  </si>
  <si>
    <t>製 造 品
出荷額等</t>
    <rPh sb="0" eb="5">
      <t>セイゾウヒン</t>
    </rPh>
    <rPh sb="6" eb="8">
      <t>シュッカ</t>
    </rPh>
    <rPh sb="8" eb="9">
      <t>ガク</t>
    </rPh>
    <rPh sb="9" eb="10">
      <t>ナド</t>
    </rPh>
    <phoneticPr fontId="4"/>
  </si>
  <si>
    <t>原 材 料 
使用額等</t>
    <rPh sb="0" eb="5">
      <t>ゲンザイリョウ</t>
    </rPh>
    <rPh sb="7" eb="9">
      <t>シヨウ</t>
    </rPh>
    <rPh sb="9" eb="10">
      <t>ガク</t>
    </rPh>
    <rPh sb="10" eb="11">
      <t>ナド</t>
    </rPh>
    <phoneticPr fontId="4"/>
  </si>
  <si>
    <t>(令和2年工業統計調査)</t>
    <rPh sb="1" eb="3">
      <t>レイワ</t>
    </rPh>
    <rPh sb="4" eb="5">
      <t>ネン</t>
    </rPh>
    <rPh sb="5" eb="7">
      <t>コウギョウ</t>
    </rPh>
    <rPh sb="7" eb="9">
      <t>トウケイ</t>
    </rPh>
    <rPh sb="9" eb="11">
      <t>チョウサ</t>
    </rPh>
    <phoneticPr fontId="4"/>
  </si>
  <si>
    <t>製造品出荷額等（業種別）（従業者４人以上の事業所）</t>
    <rPh sb="13" eb="15">
      <t>ジュウギョウ</t>
    </rPh>
    <rPh sb="15" eb="16">
      <t>シャ</t>
    </rPh>
    <rPh sb="17" eb="18">
      <t>ニン</t>
    </rPh>
    <rPh sb="18" eb="20">
      <t>イジョウ</t>
    </rPh>
    <rPh sb="21" eb="24">
      <t>ジギョウショ</t>
    </rPh>
    <phoneticPr fontId="4"/>
  </si>
  <si>
    <t>工　業　45</t>
    <phoneticPr fontId="4"/>
  </si>
  <si>
    <t>人口１万人当たりの小売店数</t>
    <rPh sb="9" eb="11">
      <t>コウリ</t>
    </rPh>
    <phoneticPr fontId="4"/>
  </si>
  <si>
    <t>人口１万人当たりの卸売店数</t>
    <phoneticPr fontId="4"/>
  </si>
  <si>
    <t>　　　　　 　　　　　　　　１０.７事業所(平成9年6月1日現在)</t>
    <phoneticPr fontId="4"/>
  </si>
  <si>
    <t>百万円</t>
    <rPh sb="0" eb="1">
      <t>ヒャク</t>
    </rPh>
    <rPh sb="1" eb="2">
      <t>マン</t>
    </rPh>
    <rPh sb="2" eb="3">
      <t>エン</t>
    </rPh>
    <phoneticPr fontId="4"/>
  </si>
  <si>
    <t>小売店</t>
  </si>
  <si>
    <t>卸売店</t>
  </si>
  <si>
    <t>(年間商品販売額)</t>
    <rPh sb="1" eb="3">
      <t>ネンカン</t>
    </rPh>
    <rPh sb="3" eb="5">
      <t>ショウヒン</t>
    </rPh>
    <rPh sb="5" eb="7">
      <t>ハンバイ</t>
    </rPh>
    <rPh sb="7" eb="8">
      <t>ガク</t>
    </rPh>
    <phoneticPr fontId="4"/>
  </si>
  <si>
    <t>(平成26年7月1日現在）</t>
    <rPh sb="1" eb="3">
      <t>ヘイセイ</t>
    </rPh>
    <rPh sb="5" eb="6">
      <t>ネン</t>
    </rPh>
    <rPh sb="7" eb="8">
      <t>ガツ</t>
    </rPh>
    <rPh sb="9" eb="10">
      <t>ニチ</t>
    </rPh>
    <rPh sb="10" eb="12">
      <t>ゲンザイ</t>
    </rPh>
    <phoneticPr fontId="4"/>
  </si>
  <si>
    <t>(従業員数)</t>
    <rPh sb="1" eb="4">
      <t>ジュウギョウイン</t>
    </rPh>
    <rPh sb="4" eb="5">
      <t>スウ</t>
    </rPh>
    <phoneticPr fontId="4"/>
  </si>
  <si>
    <t>小売店</t>
    <rPh sb="0" eb="2">
      <t>コウリ</t>
    </rPh>
    <rPh sb="2" eb="3">
      <t>テン</t>
    </rPh>
    <phoneticPr fontId="4"/>
  </si>
  <si>
    <t>　　　　　　　　 ・小売店　　　　　　　　　　　　　　９４３事業所(〃)</t>
  </si>
  <si>
    <t>卸売店</t>
    <rPh sb="0" eb="2">
      <t>オロシウ</t>
    </rPh>
    <rPh sb="2" eb="3">
      <t>テン</t>
    </rPh>
    <phoneticPr fontId="4"/>
  </si>
  <si>
    <t>(事業所数)</t>
    <rPh sb="1" eb="2">
      <t>コト</t>
    </rPh>
    <rPh sb="2" eb="3">
      <t>ギョウ</t>
    </rPh>
    <rPh sb="3" eb="4">
      <t>ショ</t>
    </rPh>
    <rPh sb="4" eb="5">
      <t>カズ</t>
    </rPh>
    <phoneticPr fontId="4"/>
  </si>
  <si>
    <t>６　商　　業</t>
    <rPh sb="2" eb="3">
      <t>ショウ</t>
    </rPh>
    <rPh sb="5" eb="6">
      <t>ギョウ</t>
    </rPh>
    <phoneticPr fontId="4"/>
  </si>
  <si>
    <t>商　業　46</t>
    <phoneticPr fontId="4"/>
  </si>
  <si>
    <t>資料　企画政策課（商業統計調査）</t>
    <rPh sb="3" eb="5">
      <t>キカク</t>
    </rPh>
    <rPh sb="5" eb="7">
      <t>セイサク</t>
    </rPh>
    <rPh sb="7" eb="8">
      <t>カ</t>
    </rPh>
    <rPh sb="9" eb="11">
      <t>ショウギョウ</t>
    </rPh>
    <rPh sb="11" eb="13">
      <t>トウケイ</t>
    </rPh>
    <rPh sb="13" eb="15">
      <t>チョウサ</t>
    </rPh>
    <phoneticPr fontId="4"/>
  </si>
  <si>
    <t xml:space="preserve">- </t>
  </si>
  <si>
    <t>無店舗販売</t>
    <rPh sb="0" eb="3">
      <t>ムテンポ</t>
    </rPh>
    <rPh sb="3" eb="5">
      <t>ハンバイ</t>
    </rPh>
    <phoneticPr fontId="4"/>
  </si>
  <si>
    <t>その他の小売店</t>
    <rPh sb="2" eb="3">
      <t>タ</t>
    </rPh>
    <rPh sb="4" eb="6">
      <t>コウリ</t>
    </rPh>
    <rPh sb="6" eb="7">
      <t>テン</t>
    </rPh>
    <phoneticPr fontId="4"/>
  </si>
  <si>
    <t>中心店</t>
    <rPh sb="0" eb="2">
      <t>チュウシン</t>
    </rPh>
    <rPh sb="2" eb="3">
      <t>テン</t>
    </rPh>
    <phoneticPr fontId="4"/>
  </si>
  <si>
    <t>家電大型専門店</t>
    <rPh sb="0" eb="2">
      <t>カデン</t>
    </rPh>
    <rPh sb="2" eb="4">
      <t>オオガタ</t>
    </rPh>
    <rPh sb="4" eb="7">
      <t>センモンテン</t>
    </rPh>
    <phoneticPr fontId="4"/>
  </si>
  <si>
    <t>専門店</t>
    <rPh sb="0" eb="3">
      <t>センモンテン</t>
    </rPh>
    <phoneticPr fontId="4"/>
  </si>
  <si>
    <t>その他のスーパー</t>
    <rPh sb="2" eb="3">
      <t>タ</t>
    </rPh>
    <phoneticPr fontId="4"/>
  </si>
  <si>
    <t>広義ドラッグストア</t>
    <rPh sb="0" eb="2">
      <t>コウギ</t>
    </rPh>
    <phoneticPr fontId="4"/>
  </si>
  <si>
    <t>コンビニエンスストア</t>
    <phoneticPr fontId="4"/>
  </si>
  <si>
    <t>専門スーパー</t>
    <rPh sb="0" eb="2">
      <t>センモン</t>
    </rPh>
    <phoneticPr fontId="4"/>
  </si>
  <si>
    <t>総合スーパー</t>
    <rPh sb="0" eb="2">
      <t>ソウゴウ</t>
    </rPh>
    <phoneticPr fontId="4"/>
  </si>
  <si>
    <t>百貨店</t>
    <phoneticPr fontId="4"/>
  </si>
  <si>
    <t>30人以上</t>
    <phoneticPr fontId="4"/>
  </si>
  <si>
    <t>10～29人</t>
    <phoneticPr fontId="4"/>
  </si>
  <si>
    <t>5～9人</t>
    <phoneticPr fontId="4"/>
  </si>
  <si>
    <t>1～4人</t>
    <phoneticPr fontId="4"/>
  </si>
  <si>
    <t>従業者規模</t>
    <phoneticPr fontId="4"/>
  </si>
  <si>
    <t>小売業態</t>
    <rPh sb="0" eb="2">
      <t>コウリ</t>
    </rPh>
    <rPh sb="2" eb="4">
      <t>ギョウタイ</t>
    </rPh>
    <phoneticPr fontId="4"/>
  </si>
  <si>
    <t>平成26年7月1日現在</t>
    <rPh sb="0" eb="2">
      <t>ヘイセイ</t>
    </rPh>
    <rPh sb="4" eb="5">
      <t>ネン</t>
    </rPh>
    <rPh sb="6" eb="7">
      <t>ガツ</t>
    </rPh>
    <rPh sb="8" eb="9">
      <t>ニチ</t>
    </rPh>
    <rPh sb="9" eb="11">
      <t>ゲンザイ</t>
    </rPh>
    <phoneticPr fontId="4"/>
  </si>
  <si>
    <t>６－２　　小売業態別、従業者規模別事業所数</t>
    <rPh sb="11" eb="14">
      <t>ジュウギョウシャ</t>
    </rPh>
    <rPh sb="14" eb="16">
      <t>キボ</t>
    </rPh>
    <rPh sb="16" eb="17">
      <t>ベツ</t>
    </rPh>
    <phoneticPr fontId="4"/>
  </si>
  <si>
    <t>資料　企画政策課（商業統計調査）</t>
    <phoneticPr fontId="4"/>
  </si>
  <si>
    <t>(注)飲食店を除く。</t>
    <rPh sb="1" eb="2">
      <t>チュウ</t>
    </rPh>
    <phoneticPr fontId="4"/>
  </si>
  <si>
    <t>無店舗小売業</t>
    <phoneticPr fontId="4"/>
  </si>
  <si>
    <t>その他の小売業</t>
    <phoneticPr fontId="4"/>
  </si>
  <si>
    <t>機械器具小売業</t>
    <phoneticPr fontId="4"/>
  </si>
  <si>
    <t>飲食料品小売業</t>
    <phoneticPr fontId="4"/>
  </si>
  <si>
    <t>織物・衣服・身の回り品小売業</t>
    <phoneticPr fontId="4"/>
  </si>
  <si>
    <t>各種商品小売業</t>
    <phoneticPr fontId="4"/>
  </si>
  <si>
    <t>卸売業</t>
    <phoneticPr fontId="4"/>
  </si>
  <si>
    <t>年間販売額</t>
    <rPh sb="0" eb="2">
      <t>ネンカン</t>
    </rPh>
    <rPh sb="2" eb="4">
      <t>ハンバイ</t>
    </rPh>
    <rPh sb="4" eb="5">
      <t>ガク</t>
    </rPh>
    <phoneticPr fontId="4"/>
  </si>
  <si>
    <t>従業者数</t>
    <rPh sb="0" eb="1">
      <t>ジュウ</t>
    </rPh>
    <rPh sb="1" eb="4">
      <t>ギョウシャスウ</t>
    </rPh>
    <phoneticPr fontId="4"/>
  </si>
  <si>
    <t>商店数</t>
    <rPh sb="0" eb="2">
      <t>ショウテン</t>
    </rPh>
    <rPh sb="2" eb="3">
      <t>カズ</t>
    </rPh>
    <phoneticPr fontId="4"/>
  </si>
  <si>
    <t>産業分類小分類</t>
    <rPh sb="0" eb="2">
      <t>サンギョウ</t>
    </rPh>
    <rPh sb="2" eb="4">
      <t>ブンルイ</t>
    </rPh>
    <rPh sb="4" eb="7">
      <t>ショウブンルイ</t>
    </rPh>
    <phoneticPr fontId="4"/>
  </si>
  <si>
    <t>家具・建具・じゅう器小売業</t>
    <rPh sb="10" eb="13">
      <t>コウリギョウ</t>
    </rPh>
    <phoneticPr fontId="4"/>
  </si>
  <si>
    <t>自動車・自転車小売業</t>
    <phoneticPr fontId="4"/>
  </si>
  <si>
    <t>織物・衣服・身のまわり品小売業</t>
    <rPh sb="12" eb="15">
      <t>コウリギョウ</t>
    </rPh>
    <phoneticPr fontId="4"/>
  </si>
  <si>
    <t xml:space="preserve">　　　 X </t>
  </si>
  <si>
    <t>平成19年</t>
    <rPh sb="0" eb="2">
      <t>ヘイセイ</t>
    </rPh>
    <rPh sb="4" eb="5">
      <t>ネン</t>
    </rPh>
    <phoneticPr fontId="4"/>
  </si>
  <si>
    <t>平成16年</t>
    <rPh sb="0" eb="2">
      <t>ヘイセイ</t>
    </rPh>
    <rPh sb="4" eb="5">
      <t>ネン</t>
    </rPh>
    <phoneticPr fontId="4"/>
  </si>
  <si>
    <t>各年6月1日現在（単位　百万円）</t>
    <rPh sb="0" eb="1">
      <t>カク</t>
    </rPh>
    <rPh sb="1" eb="2">
      <t>ネン</t>
    </rPh>
    <rPh sb="12" eb="13">
      <t>ヒャク</t>
    </rPh>
    <phoneticPr fontId="4"/>
  </si>
  <si>
    <t>６－１　産業分類小分類別事業所数、従業者数及び年間商品販売額</t>
    <rPh sb="4" eb="6">
      <t>サンギョウ</t>
    </rPh>
    <rPh sb="6" eb="8">
      <t>ブンルイ</t>
    </rPh>
    <rPh sb="8" eb="11">
      <t>ショウブンルイ</t>
    </rPh>
    <rPh sb="11" eb="12">
      <t>ベツ</t>
    </rPh>
    <rPh sb="12" eb="15">
      <t>ジギョウショ</t>
    </rPh>
    <rPh sb="15" eb="16">
      <t>スウ</t>
    </rPh>
    <phoneticPr fontId="4"/>
  </si>
  <si>
    <t>47　商　業</t>
    <phoneticPr fontId="4"/>
  </si>
  <si>
    <t>第１次産業</t>
    <rPh sb="0" eb="1">
      <t>ダイ</t>
    </rPh>
    <rPh sb="2" eb="3">
      <t>ジ</t>
    </rPh>
    <rPh sb="3" eb="5">
      <t>サンギョウ</t>
    </rPh>
    <phoneticPr fontId="4"/>
  </si>
  <si>
    <t>(従業者数)</t>
    <rPh sb="1" eb="4">
      <t>ジュウギョウシャ</t>
    </rPh>
    <rPh sb="4" eb="5">
      <t>スウ</t>
    </rPh>
    <phoneticPr fontId="4"/>
  </si>
  <si>
    <t>(平成28年6月1日現在）</t>
    <rPh sb="1" eb="3">
      <t>ヘイセイ</t>
    </rPh>
    <rPh sb="5" eb="6">
      <t>ネン</t>
    </rPh>
    <rPh sb="7" eb="8">
      <t>ガツ</t>
    </rPh>
    <rPh sb="9" eb="10">
      <t>ニチ</t>
    </rPh>
    <rPh sb="10" eb="12">
      <t>ゲンザイ</t>
    </rPh>
    <phoneticPr fontId="4"/>
  </si>
  <si>
    <t>(事業所数)</t>
    <phoneticPr fontId="4"/>
  </si>
  <si>
    <t>７　事業所</t>
    <rPh sb="2" eb="5">
      <t>ジギョウショ</t>
    </rPh>
    <phoneticPr fontId="4"/>
  </si>
  <si>
    <t>事業所　48</t>
    <phoneticPr fontId="4"/>
  </si>
  <si>
    <t>※</t>
    <phoneticPr fontId="50"/>
  </si>
  <si>
    <t>公務（他に分類されるものを除く）</t>
    <phoneticPr fontId="50"/>
  </si>
  <si>
    <t>Ｓ</t>
    <phoneticPr fontId="50"/>
  </si>
  <si>
    <t>サービス業（他に分類されないもの）</t>
    <phoneticPr fontId="50"/>
  </si>
  <si>
    <t>Ｒ</t>
    <phoneticPr fontId="50"/>
  </si>
  <si>
    <t>複合サービス事業</t>
    <phoneticPr fontId="50"/>
  </si>
  <si>
    <t>Ｑ</t>
    <phoneticPr fontId="50"/>
  </si>
  <si>
    <t>医療，福祉</t>
    <phoneticPr fontId="50"/>
  </si>
  <si>
    <t>Ｐ</t>
    <phoneticPr fontId="50"/>
  </si>
  <si>
    <t>教育，学習支援業</t>
    <phoneticPr fontId="50"/>
  </si>
  <si>
    <t>Ｏ</t>
    <phoneticPr fontId="50"/>
  </si>
  <si>
    <t>生活関連サービス業，娯楽業</t>
    <phoneticPr fontId="50"/>
  </si>
  <si>
    <t>Ｎ</t>
    <phoneticPr fontId="50"/>
  </si>
  <si>
    <t>宿泊業，飲食サービス業</t>
    <phoneticPr fontId="50"/>
  </si>
  <si>
    <t>Ｍ</t>
    <phoneticPr fontId="50"/>
  </si>
  <si>
    <t>学術研究，専門・技術サービス業</t>
    <phoneticPr fontId="50"/>
  </si>
  <si>
    <t>Ｌ</t>
    <phoneticPr fontId="50"/>
  </si>
  <si>
    <t>不動産業，物品賃貸業</t>
    <phoneticPr fontId="50"/>
  </si>
  <si>
    <t>Ｋ</t>
    <phoneticPr fontId="50"/>
  </si>
  <si>
    <t>金融業，保険業</t>
    <phoneticPr fontId="50"/>
  </si>
  <si>
    <t>Ｊ</t>
    <phoneticPr fontId="50"/>
  </si>
  <si>
    <t>卸売業，小売業</t>
    <phoneticPr fontId="50"/>
  </si>
  <si>
    <t>Ｉ</t>
    <phoneticPr fontId="50"/>
  </si>
  <si>
    <t>運輸業，郵便業</t>
    <phoneticPr fontId="50"/>
  </si>
  <si>
    <t>Ｈ</t>
    <phoneticPr fontId="50"/>
  </si>
  <si>
    <t>情報通信業</t>
    <phoneticPr fontId="50"/>
  </si>
  <si>
    <t>Ｇ</t>
    <phoneticPr fontId="50"/>
  </si>
  <si>
    <t>電気・ガス・熱供給・水道業</t>
    <phoneticPr fontId="50"/>
  </si>
  <si>
    <t>Ｆ</t>
    <phoneticPr fontId="50"/>
  </si>
  <si>
    <t>製造業</t>
    <phoneticPr fontId="50"/>
  </si>
  <si>
    <t>Ｅ</t>
    <phoneticPr fontId="50"/>
  </si>
  <si>
    <t>建設業</t>
    <phoneticPr fontId="50"/>
  </si>
  <si>
    <t>Ｄ</t>
    <phoneticPr fontId="50"/>
  </si>
  <si>
    <t>鉱業，採石業，砂利採取業</t>
    <phoneticPr fontId="50"/>
  </si>
  <si>
    <t>Ｃ</t>
    <phoneticPr fontId="50"/>
  </si>
  <si>
    <t>Ａ～Ｂ　農林漁業</t>
    <phoneticPr fontId="50"/>
  </si>
  <si>
    <t>Ａ～Ｓ　全産業</t>
    <phoneticPr fontId="50"/>
  </si>
  <si>
    <t>従業者数</t>
    <rPh sb="0" eb="1">
      <t>ジュウ</t>
    </rPh>
    <rPh sb="1" eb="4">
      <t>ギョウシャスウ</t>
    </rPh>
    <phoneticPr fontId="50"/>
  </si>
  <si>
    <t>事業所数</t>
    <rPh sb="0" eb="3">
      <t>ジギョウショ</t>
    </rPh>
    <rPh sb="3" eb="4">
      <t>スウ</t>
    </rPh>
    <phoneticPr fontId="50"/>
  </si>
  <si>
    <t>常用
雇用者</t>
    <rPh sb="0" eb="2">
      <t>ジョウヨウ</t>
    </rPh>
    <rPh sb="3" eb="6">
      <t>コヨウシャ</t>
    </rPh>
    <phoneticPr fontId="50"/>
  </si>
  <si>
    <t>雇用者</t>
    <rPh sb="0" eb="3">
      <t>コヨウシャ</t>
    </rPh>
    <phoneticPr fontId="50"/>
  </si>
  <si>
    <t>無給家族従業者</t>
    <rPh sb="0" eb="2">
      <t>ムキュウ</t>
    </rPh>
    <rPh sb="2" eb="4">
      <t>カゾク</t>
    </rPh>
    <rPh sb="4" eb="7">
      <t>ジュウギョウシャ</t>
    </rPh>
    <phoneticPr fontId="50"/>
  </si>
  <si>
    <t>個人業主</t>
    <rPh sb="0" eb="2">
      <t>コジン</t>
    </rPh>
    <rPh sb="2" eb="4">
      <t>ギョウシュ</t>
    </rPh>
    <phoneticPr fontId="50"/>
  </si>
  <si>
    <t>総数</t>
    <rPh sb="0" eb="2">
      <t>ソウスウ</t>
    </rPh>
    <phoneticPr fontId="50"/>
  </si>
  <si>
    <t>1～４人</t>
    <rPh sb="3" eb="4">
      <t>ニン</t>
    </rPh>
    <phoneticPr fontId="50"/>
  </si>
  <si>
    <t>従業者数</t>
    <rPh sb="0" eb="1">
      <t>ジュウ</t>
    </rPh>
    <rPh sb="1" eb="2">
      <t>ギョウ</t>
    </rPh>
    <rPh sb="2" eb="3">
      <t>モノ</t>
    </rPh>
    <rPh sb="3" eb="4">
      <t>カズ</t>
    </rPh>
    <phoneticPr fontId="50"/>
  </si>
  <si>
    <t>産業大分類</t>
    <rPh sb="0" eb="3">
      <t>サンギョウダイ</t>
    </rPh>
    <rPh sb="3" eb="5">
      <t>ブンルイ</t>
    </rPh>
    <phoneticPr fontId="4"/>
  </si>
  <si>
    <t>７－２　産業（大分類）別、経営組織、</t>
    <rPh sb="4" eb="6">
      <t>サンギョウ</t>
    </rPh>
    <rPh sb="7" eb="10">
      <t>ダイブンルイ</t>
    </rPh>
    <rPh sb="11" eb="12">
      <t>ベツ</t>
    </rPh>
    <rPh sb="13" eb="15">
      <t>ケイエイ</t>
    </rPh>
    <rPh sb="15" eb="17">
      <t>ソシキ</t>
    </rPh>
    <phoneticPr fontId="50"/>
  </si>
  <si>
    <t>(注3)令和元年経済センサス－基礎調査は、民営事業所の総数のみ公表</t>
    <rPh sb="1" eb="2">
      <t>チュウ</t>
    </rPh>
    <rPh sb="4" eb="6">
      <t>レイワ</t>
    </rPh>
    <rPh sb="6" eb="8">
      <t>ガンネン</t>
    </rPh>
    <rPh sb="7" eb="8">
      <t>ネン</t>
    </rPh>
    <rPh sb="15" eb="17">
      <t>キソ</t>
    </rPh>
    <rPh sb="21" eb="23">
      <t>ミンエイ</t>
    </rPh>
    <rPh sb="23" eb="26">
      <t>ジギョウショ</t>
    </rPh>
    <rPh sb="27" eb="29">
      <t>ソウスウ</t>
    </rPh>
    <rPh sb="31" eb="33">
      <t>コウヒョウ</t>
    </rPh>
    <phoneticPr fontId="50"/>
  </si>
  <si>
    <t>(注2)平成28年は経済センサス－活動調査（「Ｓ公務」は調査対象外）</t>
    <rPh sb="1" eb="2">
      <t>チュウ</t>
    </rPh>
    <rPh sb="4" eb="6">
      <t>ヘイセイ</t>
    </rPh>
    <rPh sb="8" eb="9">
      <t>ネン</t>
    </rPh>
    <phoneticPr fontId="50"/>
  </si>
  <si>
    <t>(注1)平成26年、令和元年は経済センサス-基礎調査</t>
    <rPh sb="1" eb="2">
      <t>チュウ</t>
    </rPh>
    <rPh sb="4" eb="6">
      <t>ヘイセイ</t>
    </rPh>
    <rPh sb="8" eb="9">
      <t>ネン</t>
    </rPh>
    <rPh sb="10" eb="12">
      <t>レイワ</t>
    </rPh>
    <rPh sb="12" eb="14">
      <t>ガンネン</t>
    </rPh>
    <rPh sb="15" eb="17">
      <t>ケイザイ</t>
    </rPh>
    <rPh sb="22" eb="24">
      <t>キソ</t>
    </rPh>
    <rPh sb="24" eb="26">
      <t>チョウサ</t>
    </rPh>
    <phoneticPr fontId="50"/>
  </si>
  <si>
    <t>(注2)</t>
    <rPh sb="1" eb="2">
      <t>チュウ</t>
    </rPh>
    <phoneticPr fontId="50"/>
  </si>
  <si>
    <t>(注2)</t>
    <phoneticPr fontId="50"/>
  </si>
  <si>
    <t>公務（他に分類されるものを除く）(注1)</t>
    <rPh sb="17" eb="18">
      <t>チュウ</t>
    </rPh>
    <phoneticPr fontId="50"/>
  </si>
  <si>
    <t>Ａ～Ｂ　農林漁業</t>
    <rPh sb="4" eb="6">
      <t>ノウリン</t>
    </rPh>
    <rPh sb="6" eb="8">
      <t>ギョギョウ</t>
    </rPh>
    <phoneticPr fontId="50"/>
  </si>
  <si>
    <t>Ａ～Ｓ　全産業</t>
    <phoneticPr fontId="4"/>
  </si>
  <si>
    <t>民営
事業所数</t>
    <rPh sb="0" eb="2">
      <t>ミンエイ</t>
    </rPh>
    <rPh sb="3" eb="6">
      <t>ジギョウショ</t>
    </rPh>
    <rPh sb="6" eb="7">
      <t>スウ</t>
    </rPh>
    <phoneticPr fontId="50"/>
  </si>
  <si>
    <t>令和元年（注3）</t>
    <rPh sb="0" eb="2">
      <t>レイワ</t>
    </rPh>
    <rPh sb="2" eb="3">
      <t>ガン</t>
    </rPh>
    <rPh sb="3" eb="4">
      <t>ネン</t>
    </rPh>
    <rPh sb="5" eb="6">
      <t>チュウ</t>
    </rPh>
    <phoneticPr fontId="50"/>
  </si>
  <si>
    <t>平成28年</t>
    <phoneticPr fontId="4"/>
  </si>
  <si>
    <t>平成26年</t>
    <phoneticPr fontId="4"/>
  </si>
  <si>
    <t>平成24年</t>
    <rPh sb="0" eb="2">
      <t>ヘイセイ</t>
    </rPh>
    <rPh sb="4" eb="5">
      <t>ネン</t>
    </rPh>
    <phoneticPr fontId="4"/>
  </si>
  <si>
    <t>産業大分類</t>
    <rPh sb="0" eb="2">
      <t>サンギョウ</t>
    </rPh>
    <rPh sb="2" eb="5">
      <t>ダイブンルイ</t>
    </rPh>
    <phoneticPr fontId="4"/>
  </si>
  <si>
    <t>７－１　産業（大分類）別、事業所数及び従業者数</t>
    <rPh sb="4" eb="6">
      <t>サンギョウ</t>
    </rPh>
    <rPh sb="7" eb="10">
      <t>ダイブンルイ</t>
    </rPh>
    <rPh sb="11" eb="12">
      <t>ベツ</t>
    </rPh>
    <rPh sb="13" eb="16">
      <t>ジギョウショ</t>
    </rPh>
    <rPh sb="16" eb="17">
      <t>スウ</t>
    </rPh>
    <rPh sb="17" eb="18">
      <t>オヨ</t>
    </rPh>
    <rPh sb="19" eb="22">
      <t>ジュウギョウシャ</t>
    </rPh>
    <rPh sb="22" eb="23">
      <t>スウ</t>
    </rPh>
    <phoneticPr fontId="50"/>
  </si>
  <si>
    <t>49　事業所　　　　　　　　　　　　　　　　　　　　　　　　　　　　　　　　　　　　　　　　　　　　　　　　　　　　　　　　　　　　　　　　　　　　　　　　　　　　　　　　　　　　　　　</t>
    <phoneticPr fontId="4"/>
  </si>
  <si>
    <t>資料　企画政策課（経済センサス-活動調査）</t>
    <rPh sb="0" eb="2">
      <t>シリョウ</t>
    </rPh>
    <rPh sb="9" eb="11">
      <t>ケイザイ</t>
    </rPh>
    <rPh sb="16" eb="18">
      <t>カツドウ</t>
    </rPh>
    <rPh sb="18" eb="20">
      <t>チョウサ</t>
    </rPh>
    <phoneticPr fontId="4"/>
  </si>
  <si>
    <t>調査対象外</t>
    <rPh sb="0" eb="2">
      <t>チョウサ</t>
    </rPh>
    <rPh sb="2" eb="4">
      <t>タイショウ</t>
    </rPh>
    <rPh sb="4" eb="5">
      <t>ガイ</t>
    </rPh>
    <phoneticPr fontId="4"/>
  </si>
  <si>
    <t>活動調査では</t>
    <rPh sb="0" eb="2">
      <t>カツドウ</t>
    </rPh>
    <rPh sb="2" eb="4">
      <t>チョウサ</t>
    </rPh>
    <phoneticPr fontId="4"/>
  </si>
  <si>
    <t>経済センサス－</t>
    <rPh sb="0" eb="2">
      <t>ケイザイ</t>
    </rPh>
    <phoneticPr fontId="4"/>
  </si>
  <si>
    <t>※印は、</t>
    <rPh sb="1" eb="2">
      <t>シルシ</t>
    </rPh>
    <phoneticPr fontId="4"/>
  </si>
  <si>
    <t>※</t>
    <phoneticPr fontId="4"/>
  </si>
  <si>
    <t>派遣・下請
従業者のみ</t>
    <rPh sb="0" eb="2">
      <t>ハケン</t>
    </rPh>
    <rPh sb="3" eb="5">
      <t>シタウケ</t>
    </rPh>
    <rPh sb="6" eb="7">
      <t>ジュウ</t>
    </rPh>
    <rPh sb="7" eb="9">
      <t>ギョウシャ</t>
    </rPh>
    <phoneticPr fontId="50"/>
  </si>
  <si>
    <t>30人以上</t>
    <rPh sb="2" eb="3">
      <t>ニン</t>
    </rPh>
    <rPh sb="3" eb="5">
      <t>イジョウ</t>
    </rPh>
    <phoneticPr fontId="50"/>
  </si>
  <si>
    <t>20～29人</t>
    <rPh sb="5" eb="6">
      <t>ニン</t>
    </rPh>
    <phoneticPr fontId="50"/>
  </si>
  <si>
    <t>10～19人</t>
    <rPh sb="5" eb="6">
      <t>ニン</t>
    </rPh>
    <phoneticPr fontId="50"/>
  </si>
  <si>
    <t>5～9人</t>
    <rPh sb="3" eb="4">
      <t>ニン</t>
    </rPh>
    <phoneticPr fontId="50"/>
  </si>
  <si>
    <t>国、地方公共団体等</t>
    <rPh sb="0" eb="1">
      <t>クニ</t>
    </rPh>
    <rPh sb="2" eb="4">
      <t>チホウ</t>
    </rPh>
    <rPh sb="4" eb="6">
      <t>コウキョウ</t>
    </rPh>
    <rPh sb="6" eb="8">
      <t>ダンタイ</t>
    </rPh>
    <rPh sb="8" eb="9">
      <t>トウ</t>
    </rPh>
    <phoneticPr fontId="50"/>
  </si>
  <si>
    <t>　　　　　民　営　事　業　所</t>
    <rPh sb="5" eb="6">
      <t>タミ</t>
    </rPh>
    <rPh sb="7" eb="8">
      <t>エイ</t>
    </rPh>
    <rPh sb="9" eb="10">
      <t>コト</t>
    </rPh>
    <rPh sb="11" eb="12">
      <t>ギョウ</t>
    </rPh>
    <rPh sb="13" eb="14">
      <t>トコロ</t>
    </rPh>
    <phoneticPr fontId="4"/>
  </si>
  <si>
    <t>平成28年6月1日現在</t>
    <rPh sb="0" eb="2">
      <t>ヘイセイ</t>
    </rPh>
    <rPh sb="4" eb="5">
      <t>ネン</t>
    </rPh>
    <rPh sb="6" eb="7">
      <t>ガツ</t>
    </rPh>
    <rPh sb="8" eb="9">
      <t>ニチ</t>
    </rPh>
    <rPh sb="9" eb="11">
      <t>ゲンザイ</t>
    </rPh>
    <phoneticPr fontId="4"/>
  </si>
  <si>
    <t>従業者規模別事業所数及び従業者数</t>
    <rPh sb="9" eb="10">
      <t>スウ</t>
    </rPh>
    <rPh sb="10" eb="11">
      <t>オヨ</t>
    </rPh>
    <rPh sb="12" eb="15">
      <t>ジュウギョウシャ</t>
    </rPh>
    <rPh sb="15" eb="16">
      <t>スウ</t>
    </rPh>
    <phoneticPr fontId="4"/>
  </si>
  <si>
    <t>事業所　50</t>
    <phoneticPr fontId="4"/>
  </si>
  <si>
    <t>（令和3年度)</t>
    <rPh sb="1" eb="3">
      <t>レイワ</t>
    </rPh>
    <rPh sb="4" eb="6">
      <t>ネンド</t>
    </rPh>
    <rPh sb="5" eb="6">
      <t>ドヘイネンド</t>
    </rPh>
    <phoneticPr fontId="4"/>
  </si>
  <si>
    <t>万円</t>
    <rPh sb="0" eb="2">
      <t>マンエン</t>
    </rPh>
    <phoneticPr fontId="4"/>
  </si>
  <si>
    <t>中小企業資金の貸付け総額</t>
    <rPh sb="0" eb="2">
      <t>チュウショウ</t>
    </rPh>
    <rPh sb="10" eb="12">
      <t>ソウガク</t>
    </rPh>
    <phoneticPr fontId="4"/>
  </si>
  <si>
    <t>（令和4年3月31日現在）</t>
    <rPh sb="1" eb="2">
      <t>レイ</t>
    </rPh>
    <rPh sb="2" eb="3">
      <t>ワ</t>
    </rPh>
    <rPh sb="4" eb="5">
      <t>ネン</t>
    </rPh>
    <phoneticPr fontId="4"/>
  </si>
  <si>
    <t>店舗</t>
    <rPh sb="0" eb="2">
      <t>テンポ</t>
    </rPh>
    <phoneticPr fontId="4"/>
  </si>
  <si>
    <t>金融機関支店数</t>
    <rPh sb="0" eb="2">
      <t>キンユウ</t>
    </rPh>
    <rPh sb="2" eb="4">
      <t>キカン</t>
    </rPh>
    <rPh sb="4" eb="6">
      <t>シテン</t>
    </rPh>
    <rPh sb="6" eb="7">
      <t>スウ</t>
    </rPh>
    <phoneticPr fontId="4"/>
  </si>
  <si>
    <t>８　金　　融</t>
    <rPh sb="2" eb="3">
      <t>キン</t>
    </rPh>
    <rPh sb="5" eb="6">
      <t>ユウ</t>
    </rPh>
    <phoneticPr fontId="4"/>
  </si>
  <si>
    <t>金　融　51</t>
    <phoneticPr fontId="4"/>
  </si>
  <si>
    <t>資料　商工振興課</t>
    <phoneticPr fontId="4"/>
  </si>
  <si>
    <t>3年度</t>
    <rPh sb="1" eb="2">
      <t>ネン</t>
    </rPh>
    <rPh sb="2" eb="3">
      <t>ド</t>
    </rPh>
    <phoneticPr fontId="4"/>
  </si>
  <si>
    <t>2年度</t>
    <rPh sb="1" eb="2">
      <t>ネン</t>
    </rPh>
    <rPh sb="2" eb="3">
      <t>ド</t>
    </rPh>
    <phoneticPr fontId="4"/>
  </si>
  <si>
    <t>令和元年度</t>
    <rPh sb="0" eb="2">
      <t>レイワ</t>
    </rPh>
    <rPh sb="2" eb="4">
      <t>ガンネン</t>
    </rPh>
    <rPh sb="4" eb="5">
      <t>ド</t>
    </rPh>
    <phoneticPr fontId="4"/>
  </si>
  <si>
    <t>30年度</t>
    <rPh sb="2" eb="4">
      <t>ネンド</t>
    </rPh>
    <phoneticPr fontId="4"/>
  </si>
  <si>
    <t>平成29年度</t>
    <rPh sb="0" eb="2">
      <t>ヘイセイ</t>
    </rPh>
    <rPh sb="4" eb="6">
      <t>ネンド</t>
    </rPh>
    <phoneticPr fontId="4"/>
  </si>
  <si>
    <t>金額</t>
  </si>
  <si>
    <t>件数</t>
  </si>
  <si>
    <t>金額</t>
    <phoneticPr fontId="4"/>
  </si>
  <si>
    <t>新規大型店舗
対策資金
(H19年度新設資金)</t>
    <rPh sb="0" eb="2">
      <t>シンキ</t>
    </rPh>
    <rPh sb="2" eb="4">
      <t>オオガタ</t>
    </rPh>
    <rPh sb="4" eb="6">
      <t>テンポ</t>
    </rPh>
    <rPh sb="7" eb="9">
      <t>タイサク</t>
    </rPh>
    <rPh sb="9" eb="11">
      <t>シキン</t>
    </rPh>
    <rPh sb="16" eb="18">
      <t>ネンド</t>
    </rPh>
    <rPh sb="18" eb="20">
      <t>シンセツ</t>
    </rPh>
    <rPh sb="20" eb="22">
      <t>シキン</t>
    </rPh>
    <phoneticPr fontId="4"/>
  </si>
  <si>
    <t>創業支援資金
(H19年度新設資金)</t>
    <rPh sb="0" eb="2">
      <t>ソウギョウ</t>
    </rPh>
    <rPh sb="2" eb="4">
      <t>シエン</t>
    </rPh>
    <rPh sb="4" eb="6">
      <t>シキン</t>
    </rPh>
    <rPh sb="11" eb="13">
      <t>ネンド</t>
    </rPh>
    <rPh sb="13" eb="15">
      <t>シンセツ</t>
    </rPh>
    <rPh sb="15" eb="17">
      <t>シキン</t>
    </rPh>
    <phoneticPr fontId="4"/>
  </si>
  <si>
    <t>公害防止施設資金</t>
    <rPh sb="0" eb="2">
      <t>コウガイ</t>
    </rPh>
    <rPh sb="2" eb="4">
      <t>ボウシ</t>
    </rPh>
    <rPh sb="4" eb="6">
      <t>シセツ</t>
    </rPh>
    <rPh sb="6" eb="8">
      <t>シキン</t>
    </rPh>
    <phoneticPr fontId="4"/>
  </si>
  <si>
    <t>事業転換
資金</t>
    <phoneticPr fontId="4"/>
  </si>
  <si>
    <t>3年度</t>
    <rPh sb="1" eb="3">
      <t>ネンド</t>
    </rPh>
    <phoneticPr fontId="4"/>
  </si>
  <si>
    <t>2年度</t>
    <rPh sb="1" eb="3">
      <t>ネンド</t>
    </rPh>
    <phoneticPr fontId="4"/>
  </si>
  <si>
    <t>令和元年度</t>
    <rPh sb="0" eb="2">
      <t>レイワ</t>
    </rPh>
    <rPh sb="2" eb="3">
      <t>ガン</t>
    </rPh>
    <rPh sb="3" eb="5">
      <t>ネンド</t>
    </rPh>
    <phoneticPr fontId="4"/>
  </si>
  <si>
    <t>金額</t>
    <rPh sb="0" eb="1">
      <t>キン</t>
    </rPh>
    <rPh sb="1" eb="2">
      <t>ガク</t>
    </rPh>
    <phoneticPr fontId="4"/>
  </si>
  <si>
    <t>件数</t>
    <rPh sb="0" eb="2">
      <t>ケンスウ</t>
    </rPh>
    <phoneticPr fontId="4"/>
  </si>
  <si>
    <t>設備資金</t>
    <rPh sb="0" eb="2">
      <t>セツビ</t>
    </rPh>
    <rPh sb="2" eb="4">
      <t>シキン</t>
    </rPh>
    <phoneticPr fontId="4"/>
  </si>
  <si>
    <t>運転資金</t>
    <rPh sb="0" eb="2">
      <t>ウンテン</t>
    </rPh>
    <rPh sb="2" eb="4">
      <t>シキン</t>
    </rPh>
    <phoneticPr fontId="4"/>
  </si>
  <si>
    <t>運転設備資金</t>
    <phoneticPr fontId="4"/>
  </si>
  <si>
    <t>設備資金</t>
    <phoneticPr fontId="4"/>
  </si>
  <si>
    <t>運転資金</t>
    <phoneticPr fontId="4"/>
  </si>
  <si>
    <t>小口零細企業資金（H20年度新設資金）</t>
    <rPh sb="0" eb="2">
      <t>コグチ</t>
    </rPh>
    <rPh sb="2" eb="4">
      <t>レイサイ</t>
    </rPh>
    <rPh sb="4" eb="6">
      <t>キギョウ</t>
    </rPh>
    <rPh sb="6" eb="8">
      <t>シキン</t>
    </rPh>
    <phoneticPr fontId="4"/>
  </si>
  <si>
    <t>事業資金</t>
    <rPh sb="0" eb="2">
      <t>ジギョウ</t>
    </rPh>
    <rPh sb="2" eb="4">
      <t>シキン</t>
    </rPh>
    <phoneticPr fontId="4"/>
  </si>
  <si>
    <t>合 計</t>
    <phoneticPr fontId="4"/>
  </si>
  <si>
    <t>(単位　金額　万円)</t>
    <phoneticPr fontId="4"/>
  </si>
  <si>
    <t>８－２　中小企業資金の貸付け</t>
    <phoneticPr fontId="4"/>
  </si>
  <si>
    <t>資料　各金融機関資料、企画政策課</t>
    <rPh sb="3" eb="4">
      <t>カク</t>
    </rPh>
    <rPh sb="4" eb="6">
      <t>キンユウ</t>
    </rPh>
    <rPh sb="6" eb="8">
      <t>キカン</t>
    </rPh>
    <rPh sb="8" eb="10">
      <t>シリョウ</t>
    </rPh>
    <rPh sb="11" eb="13">
      <t>キカク</t>
    </rPh>
    <rPh sb="13" eb="16">
      <t>セイサクカ</t>
    </rPh>
    <phoneticPr fontId="4"/>
  </si>
  <si>
    <t>ゆうちょ銀行</t>
    <rPh sb="4" eb="6">
      <t>ギンコウ</t>
    </rPh>
    <phoneticPr fontId="4"/>
  </si>
  <si>
    <t>農　協</t>
    <phoneticPr fontId="4"/>
  </si>
  <si>
    <t>信用金庫</t>
    <phoneticPr fontId="4"/>
  </si>
  <si>
    <t>普通銀行</t>
    <phoneticPr fontId="4"/>
  </si>
  <si>
    <t>総 　   数</t>
    <phoneticPr fontId="4"/>
  </si>
  <si>
    <t>(各年3月31日現在)</t>
    <rPh sb="1" eb="3">
      <t>カクネン</t>
    </rPh>
    <rPh sb="4" eb="5">
      <t>ガツ</t>
    </rPh>
    <rPh sb="7" eb="8">
      <t>ヒ</t>
    </rPh>
    <rPh sb="8" eb="10">
      <t>ゲンザイ</t>
    </rPh>
    <phoneticPr fontId="4"/>
  </si>
  <si>
    <t>８－１　金融機関支店数</t>
    <rPh sb="4" eb="6">
      <t>キンユウ</t>
    </rPh>
    <rPh sb="6" eb="8">
      <t>キカン</t>
    </rPh>
    <rPh sb="8" eb="11">
      <t>シテンスウ</t>
    </rPh>
    <phoneticPr fontId="4"/>
  </si>
  <si>
    <t>52　金　融</t>
    <phoneticPr fontId="4"/>
  </si>
  <si>
    <t>(令和4年3月31日現在)</t>
    <rPh sb="1" eb="3">
      <t>レイワ</t>
    </rPh>
    <phoneticPr fontId="4"/>
  </si>
  <si>
    <t>市営住宅戸数</t>
    <rPh sb="0" eb="2">
      <t>シエイ</t>
    </rPh>
    <rPh sb="2" eb="4">
      <t>ジュウタク</t>
    </rPh>
    <rPh sb="4" eb="6">
      <t>コスウ</t>
    </rPh>
    <phoneticPr fontId="4"/>
  </si>
  <si>
    <t>㎡</t>
    <phoneticPr fontId="4"/>
  </si>
  <si>
    <t>人口１人当たりの都市公園面積</t>
    <rPh sb="0" eb="2">
      <t>ジンコウ</t>
    </rPh>
    <rPh sb="3" eb="4">
      <t>ニン</t>
    </rPh>
    <rPh sb="4" eb="5">
      <t>ア</t>
    </rPh>
    <rPh sb="8" eb="10">
      <t>トシ</t>
    </rPh>
    <rPh sb="10" eb="12">
      <t>コウエン</t>
    </rPh>
    <rPh sb="12" eb="14">
      <t>メンセキ</t>
    </rPh>
    <phoneticPr fontId="4"/>
  </si>
  <si>
    <t>ｍ</t>
    <phoneticPr fontId="4"/>
  </si>
  <si>
    <t>市道実延長距離</t>
    <rPh sb="0" eb="2">
      <t>シドウ</t>
    </rPh>
    <rPh sb="2" eb="3">
      <t>ジツ</t>
    </rPh>
    <rPh sb="3" eb="5">
      <t>エンチョウ</t>
    </rPh>
    <rPh sb="5" eb="7">
      <t>キョリ</t>
    </rPh>
    <phoneticPr fontId="4"/>
  </si>
  <si>
    <t>9　土木・建設</t>
    <rPh sb="2" eb="4">
      <t>ドボク</t>
    </rPh>
    <rPh sb="5" eb="7">
      <t>ケンセツ</t>
    </rPh>
    <phoneticPr fontId="4"/>
  </si>
  <si>
    <t>土木・建設　 53</t>
    <phoneticPr fontId="4"/>
  </si>
  <si>
    <t>　　　　　　　　　　　　　　　　　　　　　　　　　　　　　　　　　　 資料　建築住宅課</t>
    <rPh sb="38" eb="40">
      <t>ケンチク</t>
    </rPh>
    <rPh sb="40" eb="42">
      <t>ジュウタク</t>
    </rPh>
    <rPh sb="42" eb="43">
      <t>カ</t>
    </rPh>
    <phoneticPr fontId="4"/>
  </si>
  <si>
    <t>31年</t>
  </si>
  <si>
    <t>平成30年</t>
    <rPh sb="0" eb="2">
      <t>ヘイセイ</t>
    </rPh>
    <phoneticPr fontId="4"/>
  </si>
  <si>
    <t>中層耐火</t>
    <phoneticPr fontId="4"/>
  </si>
  <si>
    <t>簡易耐火2階建</t>
    <phoneticPr fontId="4"/>
  </si>
  <si>
    <t>簡易耐火平屋建</t>
    <phoneticPr fontId="4"/>
  </si>
  <si>
    <t>木造平屋建</t>
    <phoneticPr fontId="4"/>
  </si>
  <si>
    <t>総       数</t>
    <phoneticPr fontId="4"/>
  </si>
  <si>
    <t>区分</t>
    <rPh sb="0" eb="2">
      <t>クブン</t>
    </rPh>
    <phoneticPr fontId="4"/>
  </si>
  <si>
    <t>各年3月31日現在(単位　戸)</t>
    <rPh sb="0" eb="1">
      <t>カク</t>
    </rPh>
    <rPh sb="1" eb="2">
      <t>トシ</t>
    </rPh>
    <rPh sb="13" eb="14">
      <t>ト</t>
    </rPh>
    <phoneticPr fontId="4"/>
  </si>
  <si>
    <t>９－４　市営住宅管理戸数</t>
    <rPh sb="8" eb="10">
      <t>カンリ</t>
    </rPh>
    <rPh sb="10" eb="12">
      <t>コスウ</t>
    </rPh>
    <phoneticPr fontId="4"/>
  </si>
  <si>
    <t>資料　みどりの課</t>
    <rPh sb="0" eb="2">
      <t>シリョウ</t>
    </rPh>
    <rPh sb="7" eb="8">
      <t>カ</t>
    </rPh>
    <phoneticPr fontId="4"/>
  </si>
  <si>
    <t>面積
(ha)</t>
    <rPh sb="0" eb="2">
      <t>メンセキ</t>
    </rPh>
    <phoneticPr fontId="4"/>
  </si>
  <si>
    <t>個所</t>
    <rPh sb="0" eb="2">
      <t>カショ</t>
    </rPh>
    <phoneticPr fontId="4"/>
  </si>
  <si>
    <t>市域面積に
対する割合
(％)</t>
    <rPh sb="0" eb="2">
      <t>シイキ</t>
    </rPh>
    <rPh sb="2" eb="4">
      <t>メンセキ</t>
    </rPh>
    <phoneticPr fontId="4"/>
  </si>
  <si>
    <t>市民1人当たりの公園面積
(㎡/人)</t>
    <rPh sb="0" eb="2">
      <t>シミン</t>
    </rPh>
    <rPh sb="3" eb="4">
      <t>ニン</t>
    </rPh>
    <rPh sb="4" eb="5">
      <t>ア</t>
    </rPh>
    <rPh sb="8" eb="10">
      <t>コウエン</t>
    </rPh>
    <rPh sb="10" eb="12">
      <t>メンセキ</t>
    </rPh>
    <rPh sb="16" eb="17">
      <t>ニン</t>
    </rPh>
    <phoneticPr fontId="4"/>
  </si>
  <si>
    <t>都市緑地</t>
    <rPh sb="0" eb="2">
      <t>トシ</t>
    </rPh>
    <rPh sb="2" eb="4">
      <t>リョクチ</t>
    </rPh>
    <phoneticPr fontId="4"/>
  </si>
  <si>
    <t>特殊公園</t>
    <rPh sb="0" eb="2">
      <t>トクシュ</t>
    </rPh>
    <rPh sb="2" eb="4">
      <t>コウエン</t>
    </rPh>
    <phoneticPr fontId="4"/>
  </si>
  <si>
    <t>運動公園</t>
    <rPh sb="0" eb="4">
      <t>ウンドウコウエン</t>
    </rPh>
    <phoneticPr fontId="4"/>
  </si>
  <si>
    <t>地区公園</t>
    <rPh sb="0" eb="2">
      <t>チク</t>
    </rPh>
    <rPh sb="2" eb="4">
      <t>コウエン</t>
    </rPh>
    <phoneticPr fontId="4"/>
  </si>
  <si>
    <t>近隣公園</t>
    <rPh sb="0" eb="2">
      <t>キンリン</t>
    </rPh>
    <rPh sb="2" eb="4">
      <t>コウエン</t>
    </rPh>
    <phoneticPr fontId="4"/>
  </si>
  <si>
    <t>街区公園</t>
    <rPh sb="0" eb="2">
      <t>ガイク</t>
    </rPh>
    <rPh sb="2" eb="4">
      <t>コウエン</t>
    </rPh>
    <phoneticPr fontId="4"/>
  </si>
  <si>
    <t>総　数</t>
    <rPh sb="0" eb="1">
      <t>フサ</t>
    </rPh>
    <rPh sb="2" eb="3">
      <t>カズ</t>
    </rPh>
    <phoneticPr fontId="4"/>
  </si>
  <si>
    <t>各年3月31日現在</t>
    <rPh sb="0" eb="1">
      <t>カク</t>
    </rPh>
    <rPh sb="1" eb="2">
      <t>トシ</t>
    </rPh>
    <phoneticPr fontId="4"/>
  </si>
  <si>
    <t>９－３　都市公園</t>
    <phoneticPr fontId="4"/>
  </si>
  <si>
    <t>　　　　　　　　　　　　　　　　　　　　　　　　　　　　　　　　資料　道路建設課</t>
    <rPh sb="37" eb="39">
      <t>ケンセツ</t>
    </rPh>
    <phoneticPr fontId="4"/>
  </si>
  <si>
    <t>未改良延長</t>
    <phoneticPr fontId="4"/>
  </si>
  <si>
    <t>概成済延長</t>
    <phoneticPr fontId="4"/>
  </si>
  <si>
    <t>改良済延長</t>
    <phoneticPr fontId="4"/>
  </si>
  <si>
    <t>計画延長</t>
    <phoneticPr fontId="4"/>
  </si>
  <si>
    <t>路線数</t>
    <phoneticPr fontId="4"/>
  </si>
  <si>
    <t>各年3月31日現在(単位　延長　ｋｍ)</t>
    <phoneticPr fontId="4"/>
  </si>
  <si>
    <t>９－２　都市計画道路</t>
    <phoneticPr fontId="4"/>
  </si>
  <si>
    <t>資料　道路管理課</t>
    <phoneticPr fontId="4"/>
  </si>
  <si>
    <t>舗装率（％）</t>
    <phoneticPr fontId="4"/>
  </si>
  <si>
    <t>舗装</t>
    <phoneticPr fontId="4"/>
  </si>
  <si>
    <t>実延長</t>
    <phoneticPr fontId="4"/>
  </si>
  <si>
    <t>　　　　　　　　　　　　　　　　　　　　　　　　　　　　　　　 各年3月31日現在(単位　ｍ)</t>
    <phoneticPr fontId="4"/>
  </si>
  <si>
    <t>９－１ 市道</t>
    <phoneticPr fontId="4"/>
  </si>
  <si>
    <t>54　土木・建設</t>
    <phoneticPr fontId="4"/>
  </si>
  <si>
    <t>(令和3年度）</t>
    <rPh sb="1" eb="3">
      <t>レイワ</t>
    </rPh>
    <phoneticPr fontId="4"/>
  </si>
  <si>
    <t>行政区域内水道普及率</t>
    <rPh sb="0" eb="2">
      <t>ギョウセイ</t>
    </rPh>
    <rPh sb="2" eb="4">
      <t>クイキ</t>
    </rPh>
    <rPh sb="4" eb="5">
      <t>ナイ</t>
    </rPh>
    <rPh sb="5" eb="7">
      <t>スイドウ</t>
    </rPh>
    <rPh sb="7" eb="9">
      <t>フキュウ</t>
    </rPh>
    <rPh sb="9" eb="10">
      <t>リツ</t>
    </rPh>
    <phoneticPr fontId="4"/>
  </si>
  <si>
    <t>給水人口</t>
    <rPh sb="0" eb="2">
      <t>キュウスイ</t>
    </rPh>
    <rPh sb="2" eb="4">
      <t>ジンコウ</t>
    </rPh>
    <phoneticPr fontId="4"/>
  </si>
  <si>
    <t>栓</t>
    <rPh sb="0" eb="1">
      <t>セン</t>
    </rPh>
    <phoneticPr fontId="4"/>
  </si>
  <si>
    <t>給水栓数</t>
    <rPh sb="0" eb="2">
      <t>キュウスイ</t>
    </rPh>
    <rPh sb="2" eb="3">
      <t>セン</t>
    </rPh>
    <rPh sb="3" eb="4">
      <t>スウ</t>
    </rPh>
    <phoneticPr fontId="4"/>
  </si>
  <si>
    <t>10　上下水道</t>
    <rPh sb="3" eb="5">
      <t>ウエシタ</t>
    </rPh>
    <rPh sb="5" eb="7">
      <t>スイドウ</t>
    </rPh>
    <phoneticPr fontId="4"/>
  </si>
  <si>
    <t>上下水道　55</t>
    <rPh sb="0" eb="2">
      <t>ジョウゲ</t>
    </rPh>
    <rPh sb="2" eb="4">
      <t>スイドウ</t>
    </rPh>
    <phoneticPr fontId="4"/>
  </si>
  <si>
    <t>資料　上下水道局</t>
    <phoneticPr fontId="4"/>
  </si>
  <si>
    <t>水洗便所
設置済世帯数</t>
    <phoneticPr fontId="4"/>
  </si>
  <si>
    <t>普及率
(％)</t>
    <phoneticPr fontId="4"/>
  </si>
  <si>
    <t>処理人口
(人)</t>
    <phoneticPr fontId="4"/>
  </si>
  <si>
    <t>処理区域
面積(ha)</t>
    <phoneticPr fontId="4"/>
  </si>
  <si>
    <t>排水区域
面積(ha)</t>
    <phoneticPr fontId="4"/>
  </si>
  <si>
    <t>市街地
面積(ha)</t>
    <phoneticPr fontId="4"/>
  </si>
  <si>
    <t>行政区域
面積(ha)</t>
    <phoneticPr fontId="4"/>
  </si>
  <si>
    <t>１０－３　下水道普及状況</t>
    <phoneticPr fontId="4"/>
  </si>
  <si>
    <t>　　　　　　　　　　　　　　　　　　　　　　　　　　　　　　　　　　　　　資料　上下水道局</t>
    <rPh sb="40" eb="42">
      <t>ジョウゲ</t>
    </rPh>
    <phoneticPr fontId="4"/>
  </si>
  <si>
    <t>給水区域内に
対する普及率
(％)</t>
    <phoneticPr fontId="4"/>
  </si>
  <si>
    <t>行政区域内に
対する普及率
(％)</t>
    <rPh sb="7" eb="8">
      <t>タイ</t>
    </rPh>
    <phoneticPr fontId="4"/>
  </si>
  <si>
    <t>給水人口
(人)</t>
    <rPh sb="6" eb="7">
      <t>ニン</t>
    </rPh>
    <phoneticPr fontId="4"/>
  </si>
  <si>
    <r>
      <t>１日最大給水量
(ｍ</t>
    </r>
    <r>
      <rPr>
        <vertAlign val="superscript"/>
        <sz val="9"/>
        <rFont val="ＭＳ Ｐ明朝"/>
        <family val="1"/>
        <charset val="128"/>
      </rPr>
      <t>3</t>
    </r>
    <r>
      <rPr>
        <sz val="9"/>
        <rFont val="ＭＳ Ｐ明朝"/>
        <family val="1"/>
        <charset val="128"/>
      </rPr>
      <t>)</t>
    </r>
    <phoneticPr fontId="4"/>
  </si>
  <si>
    <r>
      <t>総配水量
(ｍ</t>
    </r>
    <r>
      <rPr>
        <vertAlign val="superscript"/>
        <sz val="9"/>
        <rFont val="ＭＳ Ｐ明朝"/>
        <family val="1"/>
        <charset val="128"/>
      </rPr>
      <t>3</t>
    </r>
    <r>
      <rPr>
        <sz val="9"/>
        <rFont val="ＭＳ Ｐ明朝"/>
        <family val="1"/>
        <charset val="128"/>
      </rPr>
      <t>)</t>
    </r>
    <phoneticPr fontId="4"/>
  </si>
  <si>
    <t>１０－２　水道の給水</t>
    <phoneticPr fontId="4"/>
  </si>
  <si>
    <t>配水管延長
(ｍ)</t>
    <phoneticPr fontId="4"/>
  </si>
  <si>
    <t>年間給水量
(㎥)</t>
    <phoneticPr fontId="4"/>
  </si>
  <si>
    <t>１日平均給水量
(㎥)</t>
    <phoneticPr fontId="4"/>
  </si>
  <si>
    <t>給水栓数
(栓)</t>
    <rPh sb="2" eb="3">
      <t>セン</t>
    </rPh>
    <phoneticPr fontId="4"/>
  </si>
  <si>
    <t>１０－１　水道の普及</t>
    <phoneticPr fontId="4"/>
  </si>
  <si>
    <t>56　上下水道</t>
    <rPh sb="3" eb="5">
      <t>ジョウゲ</t>
    </rPh>
    <phoneticPr fontId="4"/>
  </si>
  <si>
    <t>台</t>
    <rPh sb="0" eb="1">
      <t>ダイ</t>
    </rPh>
    <phoneticPr fontId="4"/>
  </si>
  <si>
    <t>１世帯当たりの自動車保有台数</t>
    <rPh sb="1" eb="3">
      <t>セタイ</t>
    </rPh>
    <rPh sb="3" eb="4">
      <t>ア</t>
    </rPh>
    <rPh sb="7" eb="10">
      <t>ジドウシャ</t>
    </rPh>
    <rPh sb="10" eb="12">
      <t>ホユウ</t>
    </rPh>
    <rPh sb="12" eb="14">
      <t>ダイスウ</t>
    </rPh>
    <phoneticPr fontId="4"/>
  </si>
  <si>
    <t>自動車保有台数</t>
    <rPh sb="0" eb="3">
      <t>ジドウシャ</t>
    </rPh>
    <rPh sb="3" eb="5">
      <t>ホユウ</t>
    </rPh>
    <rPh sb="5" eb="7">
      <t>ダイスウ</t>
    </rPh>
    <phoneticPr fontId="4"/>
  </si>
  <si>
    <t>(令和3年度)</t>
    <rPh sb="1" eb="3">
      <t>レイワ</t>
    </rPh>
    <rPh sb="4" eb="6">
      <t>ネンド</t>
    </rPh>
    <rPh sb="5" eb="6">
      <t>ドヘイネンド</t>
    </rPh>
    <phoneticPr fontId="4"/>
  </si>
  <si>
    <t>ぐりーんバス利用者数</t>
    <rPh sb="6" eb="8">
      <t>リヨウ</t>
    </rPh>
    <rPh sb="8" eb="9">
      <t>シャ</t>
    </rPh>
    <rPh sb="9" eb="10">
      <t>スウ</t>
    </rPh>
    <phoneticPr fontId="4"/>
  </si>
  <si>
    <t>11　運輸・通信</t>
    <rPh sb="3" eb="5">
      <t>ウンユ</t>
    </rPh>
    <rPh sb="6" eb="8">
      <t>ツウシン</t>
    </rPh>
    <phoneticPr fontId="4"/>
  </si>
  <si>
    <t>運輸・通信　57</t>
    <phoneticPr fontId="4"/>
  </si>
  <si>
    <t>資料　まちづくり推進課</t>
    <phoneticPr fontId="4"/>
  </si>
  <si>
    <t>令和元年度</t>
    <rPh sb="0" eb="2">
      <t>レイワ</t>
    </rPh>
    <rPh sb="2" eb="3">
      <t>モト</t>
    </rPh>
    <rPh sb="3" eb="4">
      <t>ネン</t>
    </rPh>
    <rPh sb="4" eb="5">
      <t>ド</t>
    </rPh>
    <phoneticPr fontId="4"/>
  </si>
  <si>
    <t>30年度</t>
    <rPh sb="2" eb="3">
      <t>ネン</t>
    </rPh>
    <rPh sb="3" eb="4">
      <t>ド</t>
    </rPh>
    <phoneticPr fontId="4"/>
  </si>
  <si>
    <t>平成29年度</t>
    <rPh sb="0" eb="2">
      <t>ヘイセイ</t>
    </rPh>
    <rPh sb="4" eb="5">
      <t>ネン</t>
    </rPh>
    <rPh sb="5" eb="6">
      <t>ド</t>
    </rPh>
    <phoneticPr fontId="4"/>
  </si>
  <si>
    <t>利用者数</t>
    <rPh sb="0" eb="2">
      <t>リヨウ</t>
    </rPh>
    <rPh sb="2" eb="3">
      <t>シャ</t>
    </rPh>
    <rPh sb="3" eb="4">
      <t>スウ</t>
    </rPh>
    <phoneticPr fontId="4"/>
  </si>
  <si>
    <t>運行便数</t>
    <rPh sb="0" eb="2">
      <t>ウンコウ</t>
    </rPh>
    <rPh sb="2" eb="4">
      <t>ビンスウ</t>
    </rPh>
    <phoneticPr fontId="4"/>
  </si>
  <si>
    <t>合計</t>
    <rPh sb="0" eb="2">
      <t>ゴウケイ</t>
    </rPh>
    <phoneticPr fontId="4"/>
  </si>
  <si>
    <t>南流山・木ルート</t>
    <rPh sb="0" eb="3">
      <t>ミナミナガレヤマ</t>
    </rPh>
    <rPh sb="4" eb="5">
      <t>キ</t>
    </rPh>
    <phoneticPr fontId="4"/>
  </si>
  <si>
    <t>松ケ丘・野々下ルート</t>
    <rPh sb="0" eb="3">
      <t>マツガオカ</t>
    </rPh>
    <rPh sb="4" eb="7">
      <t>ノノシタ</t>
    </rPh>
    <phoneticPr fontId="4"/>
  </si>
  <si>
    <t>区　分</t>
    <rPh sb="0" eb="1">
      <t>ク</t>
    </rPh>
    <rPh sb="2" eb="3">
      <t>フン</t>
    </rPh>
    <phoneticPr fontId="4"/>
  </si>
  <si>
    <t>利用者数</t>
  </si>
  <si>
    <t>運行便数</t>
  </si>
  <si>
    <t>美田・駒木台ルート</t>
  </si>
  <si>
    <t>西初石ルート</t>
    <rPh sb="0" eb="3">
      <t>ニシハツイシ</t>
    </rPh>
    <phoneticPr fontId="4"/>
  </si>
  <si>
    <t>江戸川台東ルート</t>
    <rPh sb="0" eb="4">
      <t>エドガワダイ</t>
    </rPh>
    <rPh sb="4" eb="5">
      <t>ヒガシ</t>
    </rPh>
    <phoneticPr fontId="4"/>
  </si>
  <si>
    <t>江戸川台西ルート</t>
    <rPh sb="0" eb="4">
      <t>エドガワダイ</t>
    </rPh>
    <rPh sb="4" eb="5">
      <t>ニシ</t>
    </rPh>
    <phoneticPr fontId="4"/>
  </si>
  <si>
    <t>１１－２　　ぐりーんバス利用状況</t>
    <phoneticPr fontId="4"/>
  </si>
  <si>
    <t>資料　市内各鉄道会社</t>
    <phoneticPr fontId="4"/>
  </si>
  <si>
    <t>降客</t>
    <rPh sb="0" eb="1">
      <t>ゴウ</t>
    </rPh>
    <rPh sb="1" eb="2">
      <t>キャク</t>
    </rPh>
    <phoneticPr fontId="4"/>
  </si>
  <si>
    <t>乗客</t>
    <rPh sb="0" eb="2">
      <t>ジョウキャク</t>
    </rPh>
    <phoneticPr fontId="4"/>
  </si>
  <si>
    <t>鰭ケ崎駅</t>
    <rPh sb="2" eb="3">
      <t>ザキ</t>
    </rPh>
    <phoneticPr fontId="4"/>
  </si>
  <si>
    <t>平和台駅</t>
    <phoneticPr fontId="4"/>
  </si>
  <si>
    <t>流山駅</t>
    <rPh sb="2" eb="3">
      <t>エキ</t>
    </rPh>
    <phoneticPr fontId="4"/>
  </si>
  <si>
    <t>（４）流鉄</t>
    <rPh sb="3" eb="4">
      <t>リュウ</t>
    </rPh>
    <rPh sb="4" eb="5">
      <t>テツ</t>
    </rPh>
    <phoneticPr fontId="4"/>
  </si>
  <si>
    <t>降客数</t>
    <rPh sb="0" eb="1">
      <t>ゴウ</t>
    </rPh>
    <rPh sb="1" eb="2">
      <t>キャク</t>
    </rPh>
    <rPh sb="2" eb="3">
      <t>スウ</t>
    </rPh>
    <phoneticPr fontId="4"/>
  </si>
  <si>
    <t>乗客数</t>
    <rPh sb="0" eb="2">
      <t>ジョウキャク</t>
    </rPh>
    <rPh sb="2" eb="3">
      <t>スウ</t>
    </rPh>
    <phoneticPr fontId="4"/>
  </si>
  <si>
    <t>流山おおたかの森駅</t>
    <rPh sb="0" eb="2">
      <t>ナガレヤマ</t>
    </rPh>
    <rPh sb="7" eb="8">
      <t>モリ</t>
    </rPh>
    <rPh sb="8" eb="9">
      <t>エキ</t>
    </rPh>
    <phoneticPr fontId="4"/>
  </si>
  <si>
    <t>初石駅</t>
    <rPh sb="2" eb="3">
      <t>エキ</t>
    </rPh>
    <phoneticPr fontId="4"/>
  </si>
  <si>
    <t>江戸川台駅</t>
    <rPh sb="4" eb="5">
      <t>エキ</t>
    </rPh>
    <phoneticPr fontId="4"/>
  </si>
  <si>
    <t>運河駅</t>
    <rPh sb="2" eb="3">
      <t>エキ</t>
    </rPh>
    <phoneticPr fontId="4"/>
  </si>
  <si>
    <t>（３）東武鉄道</t>
    <rPh sb="3" eb="5">
      <t>トウブ</t>
    </rPh>
    <rPh sb="5" eb="7">
      <t>テツドウ</t>
    </rPh>
    <phoneticPr fontId="4"/>
  </si>
  <si>
    <t xml:space="preserve">(注)ＪＲは乗客数のみ公表。
</t>
    <rPh sb="1" eb="2">
      <t>チュウ</t>
    </rPh>
    <rPh sb="6" eb="9">
      <t>ジョウキャクスウ</t>
    </rPh>
    <rPh sb="11" eb="13">
      <t>コウヒョウ</t>
    </rPh>
    <phoneticPr fontId="4"/>
  </si>
  <si>
    <t>※30年度</t>
    <rPh sb="3" eb="4">
      <t>ネン</t>
    </rPh>
    <rPh sb="4" eb="5">
      <t>ド</t>
    </rPh>
    <phoneticPr fontId="4"/>
  </si>
  <si>
    <t>乗客数</t>
    <rPh sb="0" eb="1">
      <t>ジョウ</t>
    </rPh>
    <rPh sb="1" eb="2">
      <t>キャク</t>
    </rPh>
    <rPh sb="2" eb="3">
      <t>カズ</t>
    </rPh>
    <phoneticPr fontId="4"/>
  </si>
  <si>
    <t>南流山駅</t>
    <rPh sb="0" eb="3">
      <t>ミナミナガレヤマ</t>
    </rPh>
    <rPh sb="3" eb="4">
      <t>エキ</t>
    </rPh>
    <phoneticPr fontId="4"/>
  </si>
  <si>
    <t>流山セントラルパーク駅</t>
    <rPh sb="0" eb="2">
      <t>ナガレヤマ</t>
    </rPh>
    <rPh sb="10" eb="11">
      <t>エキ</t>
    </rPh>
    <phoneticPr fontId="4"/>
  </si>
  <si>
    <t>南流山駅</t>
    <rPh sb="3" eb="4">
      <t>エキ</t>
    </rPh>
    <phoneticPr fontId="4"/>
  </si>
  <si>
    <t>（２）つくばエクスプレス</t>
    <phoneticPr fontId="4"/>
  </si>
  <si>
    <t>（１）ＪＲ東日本</t>
    <rPh sb="5" eb="6">
      <t>ヒガシ</t>
    </rPh>
    <rPh sb="6" eb="8">
      <t>ニホン</t>
    </rPh>
    <phoneticPr fontId="4"/>
  </si>
  <si>
    <t>１１－１　市内鉄道各駅年間乗降客数</t>
    <rPh sb="11" eb="13">
      <t>ネンカン</t>
    </rPh>
    <rPh sb="13" eb="15">
      <t>ジョウコウ</t>
    </rPh>
    <rPh sb="15" eb="16">
      <t>キャク</t>
    </rPh>
    <phoneticPr fontId="4"/>
  </si>
  <si>
    <t>58　運輸・通信</t>
    <phoneticPr fontId="4"/>
  </si>
  <si>
    <t>(注2)平成31年1月から令和元年12月までを表す。</t>
    <rPh sb="1" eb="2">
      <t>チュウ</t>
    </rPh>
    <rPh sb="4" eb="6">
      <t>ヘイセイ</t>
    </rPh>
    <rPh sb="8" eb="9">
      <t>ネン</t>
    </rPh>
    <rPh sb="10" eb="11">
      <t>ガツ</t>
    </rPh>
    <rPh sb="13" eb="15">
      <t>レイワ</t>
    </rPh>
    <rPh sb="15" eb="17">
      <t>ガンネン</t>
    </rPh>
    <rPh sb="19" eb="20">
      <t>ガツ</t>
    </rPh>
    <rPh sb="23" eb="24">
      <t>アラワ</t>
    </rPh>
    <phoneticPr fontId="4"/>
  </si>
  <si>
    <t>資料　東日本高速道路(株)関東支社 谷和原管理事務所</t>
    <rPh sb="0" eb="2">
      <t>シリョウ</t>
    </rPh>
    <rPh sb="3" eb="4">
      <t>ヒガシ</t>
    </rPh>
    <rPh sb="4" eb="6">
      <t>ニホン</t>
    </rPh>
    <rPh sb="6" eb="8">
      <t>コウソク</t>
    </rPh>
    <rPh sb="8" eb="10">
      <t>ドウロ</t>
    </rPh>
    <rPh sb="11" eb="12">
      <t>カブ</t>
    </rPh>
    <rPh sb="13" eb="15">
      <t>カントウ</t>
    </rPh>
    <rPh sb="15" eb="17">
      <t>シシャ</t>
    </rPh>
    <rPh sb="18" eb="21">
      <t>ヤワラ</t>
    </rPh>
    <rPh sb="21" eb="23">
      <t>カンリ</t>
    </rPh>
    <rPh sb="23" eb="25">
      <t>ジム</t>
    </rPh>
    <rPh sb="25" eb="26">
      <t>ジョ</t>
    </rPh>
    <phoneticPr fontId="4"/>
  </si>
  <si>
    <t>(注１)無料車両を除く。</t>
    <rPh sb="1" eb="2">
      <t>チュウ</t>
    </rPh>
    <phoneticPr fontId="4"/>
  </si>
  <si>
    <t xml:space="preserve">  12月</t>
  </si>
  <si>
    <t xml:space="preserve">  11月</t>
  </si>
  <si>
    <t xml:space="preserve">  10月</t>
  </si>
  <si>
    <t xml:space="preserve">  9月</t>
  </si>
  <si>
    <t xml:space="preserve">  8月</t>
  </si>
  <si>
    <t xml:space="preserve">  7月</t>
  </si>
  <si>
    <t xml:space="preserve">  6月</t>
  </si>
  <si>
    <t xml:space="preserve">  5月</t>
  </si>
  <si>
    <t xml:space="preserve">  4月</t>
  </si>
  <si>
    <t xml:space="preserve">  3月</t>
  </si>
  <si>
    <t xml:space="preserve">  2月</t>
  </si>
  <si>
    <t xml:space="preserve">  1月</t>
    <phoneticPr fontId="4"/>
  </si>
  <si>
    <t>総利用台数(注1)</t>
    <rPh sb="6" eb="7">
      <t>チュウ</t>
    </rPh>
    <phoneticPr fontId="4"/>
  </si>
  <si>
    <t>令和元年(注2)</t>
    <rPh sb="0" eb="2">
      <t>レイワ</t>
    </rPh>
    <rPh sb="2" eb="3">
      <t>モト</t>
    </rPh>
    <rPh sb="3" eb="4">
      <t>ネン</t>
    </rPh>
    <rPh sb="5" eb="6">
      <t>チュウ</t>
    </rPh>
    <phoneticPr fontId="4"/>
  </si>
  <si>
    <t>　　　　　　　　　　　　　　　　　　　　　　　　　　　　　　　　　　　　　　　　(単位　台)</t>
    <phoneticPr fontId="4"/>
  </si>
  <si>
    <t>１１－５　常磐自動車道流山インターチェンジ出入交通量</t>
    <phoneticPr fontId="4"/>
  </si>
  <si>
    <t>※ボートトレーラー等の台数を含む</t>
    <rPh sb="9" eb="10">
      <t>ナド</t>
    </rPh>
    <rPh sb="11" eb="13">
      <t>ダイスウ</t>
    </rPh>
    <rPh sb="14" eb="15">
      <t>フク</t>
    </rPh>
    <phoneticPr fontId="4"/>
  </si>
  <si>
    <t>資料　市民税課</t>
    <phoneticPr fontId="4"/>
  </si>
  <si>
    <t>(注)免税車を除く。</t>
    <rPh sb="1" eb="2">
      <t>チュウ</t>
    </rPh>
    <phoneticPr fontId="4"/>
  </si>
  <si>
    <t>二輪の小型自動車</t>
    <rPh sb="0" eb="2">
      <t>2リン</t>
    </rPh>
    <rPh sb="3" eb="5">
      <t>コガタ</t>
    </rPh>
    <rPh sb="5" eb="7">
      <t>ジドウ</t>
    </rPh>
    <rPh sb="7" eb="8">
      <t>クルマ</t>
    </rPh>
    <phoneticPr fontId="4"/>
  </si>
  <si>
    <t>農作業用</t>
    <phoneticPr fontId="4"/>
  </si>
  <si>
    <t>小型特殊
自動車</t>
    <rPh sb="0" eb="2">
      <t>コガタ</t>
    </rPh>
    <rPh sb="2" eb="4">
      <t>トクシュ</t>
    </rPh>
    <rPh sb="5" eb="7">
      <t>ジドウ</t>
    </rPh>
    <rPh sb="7" eb="8">
      <t>シャ</t>
    </rPh>
    <phoneticPr fontId="4"/>
  </si>
  <si>
    <t>四輪貨物</t>
    <phoneticPr fontId="4"/>
  </si>
  <si>
    <t>四輪乗用</t>
    <phoneticPr fontId="4"/>
  </si>
  <si>
    <t>軽三輪</t>
    <phoneticPr fontId="4"/>
  </si>
  <si>
    <t>軽二輪※</t>
    <phoneticPr fontId="4"/>
  </si>
  <si>
    <t>軽自動車</t>
    <rPh sb="0" eb="4">
      <t>ケイジドウシャ</t>
    </rPh>
    <phoneticPr fontId="4"/>
  </si>
  <si>
    <t>ミニカー</t>
    <phoneticPr fontId="4"/>
  </si>
  <si>
    <t>125㏄以下</t>
    <phoneticPr fontId="4"/>
  </si>
  <si>
    <t>90㏄以下</t>
    <phoneticPr fontId="4"/>
  </si>
  <si>
    <t>50㏄以下</t>
    <phoneticPr fontId="4"/>
  </si>
  <si>
    <t>原動機付
自転車</t>
    <rPh sb="0" eb="3">
      <t>ゲンドウキ</t>
    </rPh>
    <rPh sb="3" eb="4">
      <t>ツキ</t>
    </rPh>
    <rPh sb="5" eb="8">
      <t>ジテンシャ</t>
    </rPh>
    <phoneticPr fontId="4"/>
  </si>
  <si>
    <t>各年4月1日現在(単位　台)</t>
    <rPh sb="9" eb="11">
      <t>タンイ</t>
    </rPh>
    <rPh sb="12" eb="13">
      <t>ダイ</t>
    </rPh>
    <phoneticPr fontId="4"/>
  </si>
  <si>
    <t>１１－４　軽自動車及び原動機付自転車保有台数</t>
    <phoneticPr fontId="4"/>
  </si>
  <si>
    <t>資料　松戸県税事務所</t>
    <rPh sb="3" eb="5">
      <t>マツド</t>
    </rPh>
    <rPh sb="5" eb="7">
      <t>ケンゼイ</t>
    </rPh>
    <rPh sb="7" eb="9">
      <t>ジム</t>
    </rPh>
    <rPh sb="9" eb="10">
      <t>ショ</t>
    </rPh>
    <phoneticPr fontId="4"/>
  </si>
  <si>
    <t>貨客兼用車</t>
    <phoneticPr fontId="4"/>
  </si>
  <si>
    <t>特種用途車</t>
    <phoneticPr fontId="4"/>
  </si>
  <si>
    <t>乗合自動車</t>
    <phoneticPr fontId="4"/>
  </si>
  <si>
    <t>三輪車</t>
    <phoneticPr fontId="4"/>
  </si>
  <si>
    <t>トラック</t>
    <phoneticPr fontId="4"/>
  </si>
  <si>
    <t>小型四輪</t>
    <phoneticPr fontId="4"/>
  </si>
  <si>
    <t>普通車</t>
    <phoneticPr fontId="4"/>
  </si>
  <si>
    <t>各年4月1日現在(単位　台)</t>
    <phoneticPr fontId="4"/>
  </si>
  <si>
    <t>１１－３　自動車保有台数</t>
    <phoneticPr fontId="4"/>
  </si>
  <si>
    <t>運輸・通信　59</t>
    <phoneticPr fontId="4"/>
  </si>
  <si>
    <t>資料　日本郵便(株)流山郵便局</t>
    <phoneticPr fontId="4"/>
  </si>
  <si>
    <t xml:space="preserve"> 貸与数</t>
  </si>
  <si>
    <t>設置数</t>
  </si>
  <si>
    <t xml:space="preserve"> 私　設</t>
  </si>
  <si>
    <t xml:space="preserve"> 社　設</t>
    <rPh sb="1" eb="2">
      <t>シャ</t>
    </rPh>
    <phoneticPr fontId="4"/>
  </si>
  <si>
    <t xml:space="preserve"> 総　数</t>
  </si>
  <si>
    <t>私書箱</t>
    <rPh sb="0" eb="3">
      <t>シショバコ</t>
    </rPh>
    <phoneticPr fontId="4"/>
  </si>
  <si>
    <t>ポスト</t>
  </si>
  <si>
    <t>郵便切手
類販売所</t>
    <rPh sb="0" eb="2">
      <t>ユウビン</t>
    </rPh>
    <rPh sb="2" eb="4">
      <t>キッテ</t>
    </rPh>
    <rPh sb="5" eb="6">
      <t>ルイ</t>
    </rPh>
    <rPh sb="6" eb="8">
      <t>ハンバイ</t>
    </rPh>
    <rPh sb="8" eb="9">
      <t>ジョ</t>
    </rPh>
    <phoneticPr fontId="4"/>
  </si>
  <si>
    <t>郵便局
総数</t>
    <rPh sb="4" eb="6">
      <t>ソウスウ</t>
    </rPh>
    <phoneticPr fontId="4"/>
  </si>
  <si>
    <t>１１－６　郵便局等施設</t>
    <phoneticPr fontId="4"/>
  </si>
  <si>
    <t>60　運輸・通信</t>
    <phoneticPr fontId="4"/>
  </si>
  <si>
    <t>(令和3年度）</t>
    <rPh sb="1" eb="3">
      <t>レイワ</t>
    </rPh>
    <rPh sb="4" eb="6">
      <t>ネンド</t>
    </rPh>
    <rPh sb="5" eb="6">
      <t>ドヘイネンド</t>
    </rPh>
    <phoneticPr fontId="4"/>
  </si>
  <si>
    <t>トン</t>
    <phoneticPr fontId="4"/>
  </si>
  <si>
    <t>１日当たりの市のごみ搬入量</t>
    <rPh sb="1" eb="2">
      <t>ニチ</t>
    </rPh>
    <rPh sb="2" eb="3">
      <t>アタ</t>
    </rPh>
    <rPh sb="6" eb="7">
      <t>シ</t>
    </rPh>
    <rPh sb="10" eb="12">
      <t>ハンニュウ</t>
    </rPh>
    <rPh sb="12" eb="13">
      <t>リョウ</t>
    </rPh>
    <phoneticPr fontId="4"/>
  </si>
  <si>
    <t>公害苦情受理件数</t>
    <phoneticPr fontId="4"/>
  </si>
  <si>
    <t>12　保健・衛生</t>
    <rPh sb="3" eb="5">
      <t>ホケン</t>
    </rPh>
    <rPh sb="6" eb="8">
      <t>エイセイ</t>
    </rPh>
    <phoneticPr fontId="4"/>
  </si>
  <si>
    <t>保健・衛生　61</t>
    <phoneticPr fontId="4"/>
  </si>
  <si>
    <t>資料　千葉県松戸保健所（松戸健康福祉センター）、環境政策課</t>
    <rPh sb="24" eb="26">
      <t>カンキョウ</t>
    </rPh>
    <rPh sb="26" eb="28">
      <t>セイサク</t>
    </rPh>
    <rPh sb="28" eb="29">
      <t>ホウカ</t>
    </rPh>
    <phoneticPr fontId="4"/>
  </si>
  <si>
    <t>(注1)畜犬登録数は登録原簿保有数を記載。（各年度3月31日現在）</t>
    <rPh sb="1" eb="2">
      <t>チュウ</t>
    </rPh>
    <rPh sb="4" eb="5">
      <t>チク</t>
    </rPh>
    <rPh sb="5" eb="6">
      <t>イヌ</t>
    </rPh>
    <rPh sb="8" eb="9">
      <t>カズ</t>
    </rPh>
    <rPh sb="22" eb="25">
      <t>カクネンド</t>
    </rPh>
    <phoneticPr fontId="4"/>
  </si>
  <si>
    <t>令和元年度</t>
    <rPh sb="0" eb="2">
      <t>レイワ</t>
    </rPh>
    <rPh sb="2" eb="3">
      <t>モト</t>
    </rPh>
    <rPh sb="3" eb="5">
      <t>ネンド</t>
    </rPh>
    <phoneticPr fontId="4"/>
  </si>
  <si>
    <t>返還数</t>
    <phoneticPr fontId="4"/>
  </si>
  <si>
    <t>引取数</t>
    <rPh sb="0" eb="2">
      <t>ヒキトリ</t>
    </rPh>
    <rPh sb="2" eb="3">
      <t>スウ</t>
    </rPh>
    <phoneticPr fontId="4"/>
  </si>
  <si>
    <t>飼主不明犬･野犬捕獲数</t>
    <rPh sb="0" eb="2">
      <t>カイヌシ</t>
    </rPh>
    <rPh sb="2" eb="4">
      <t>フメイ</t>
    </rPh>
    <rPh sb="4" eb="5">
      <t>イヌ</t>
    </rPh>
    <phoneticPr fontId="4"/>
  </si>
  <si>
    <t>咬傷犬
発生数</t>
    <rPh sb="4" eb="6">
      <t>ハッセイ</t>
    </rPh>
    <rPh sb="6" eb="7">
      <t>スウ</t>
    </rPh>
    <phoneticPr fontId="4"/>
  </si>
  <si>
    <t>予防注射
実  施  数</t>
    <rPh sb="5" eb="6">
      <t>ミ</t>
    </rPh>
    <rPh sb="8" eb="9">
      <t>ホドコ</t>
    </rPh>
    <rPh sb="11" eb="12">
      <t>スウ</t>
    </rPh>
    <phoneticPr fontId="4"/>
  </si>
  <si>
    <t>畜     犬
登 録 数
(注1)</t>
    <rPh sb="15" eb="16">
      <t>チュウ</t>
    </rPh>
    <phoneticPr fontId="4"/>
  </si>
  <si>
    <t>　区　分</t>
    <phoneticPr fontId="4"/>
  </si>
  <si>
    <t>１２－４　　狂犬病予防</t>
    <phoneticPr fontId="4"/>
  </si>
  <si>
    <t>資料　千葉県松戸保健所（松戸健康福祉センター）</t>
    <rPh sb="8" eb="10">
      <t>ホケン</t>
    </rPh>
    <rPh sb="10" eb="11">
      <t>ショ</t>
    </rPh>
    <rPh sb="12" eb="14">
      <t>マツド</t>
    </rPh>
    <rPh sb="14" eb="16">
      <t>ケンコウ</t>
    </rPh>
    <rPh sb="16" eb="18">
      <t>フクシ</t>
    </rPh>
    <phoneticPr fontId="4"/>
  </si>
  <si>
    <t>クリーニング</t>
    <phoneticPr fontId="4"/>
  </si>
  <si>
    <t>興行場</t>
    <phoneticPr fontId="4"/>
  </si>
  <si>
    <t>浴　　場</t>
    <phoneticPr fontId="4"/>
  </si>
  <si>
    <t>旅　　館</t>
    <phoneticPr fontId="4"/>
  </si>
  <si>
    <t>美容所</t>
    <phoneticPr fontId="4"/>
  </si>
  <si>
    <t>理容所</t>
    <phoneticPr fontId="4"/>
  </si>
  <si>
    <t>　　　　　　　　　　　　　　　　　　　　　　　　　　　　　　　　　　 各年3月31日現在</t>
    <phoneticPr fontId="4"/>
  </si>
  <si>
    <t>１２－３　環境衛生施設数</t>
    <phoneticPr fontId="4"/>
  </si>
  <si>
    <t>療養</t>
    <rPh sb="0" eb="2">
      <t>リョウヨウ</t>
    </rPh>
    <phoneticPr fontId="4"/>
  </si>
  <si>
    <t>一般</t>
    <rPh sb="0" eb="2">
      <t>イッパン</t>
    </rPh>
    <phoneticPr fontId="4"/>
  </si>
  <si>
    <t>感染</t>
    <rPh sb="0" eb="2">
      <t>カンセン</t>
    </rPh>
    <phoneticPr fontId="4"/>
  </si>
  <si>
    <t>結　 核</t>
    <phoneticPr fontId="4"/>
  </si>
  <si>
    <t>精　 神</t>
    <phoneticPr fontId="4"/>
  </si>
  <si>
    <t>病　　　　　　院　　</t>
    <rPh sb="0" eb="8">
      <t>ビョウイン</t>
    </rPh>
    <phoneticPr fontId="4"/>
  </si>
  <si>
    <t>一般診療所</t>
    <phoneticPr fontId="4"/>
  </si>
  <si>
    <t>病床総数</t>
    <phoneticPr fontId="4"/>
  </si>
  <si>
    <t>　　　　　　　　　　　　　　　　　　　　　　　　　　　　　　　　　　　 各年3月31日現在</t>
    <phoneticPr fontId="4"/>
  </si>
  <si>
    <t xml:space="preserve"> １２－２　医療機関病床数</t>
    <phoneticPr fontId="4"/>
  </si>
  <si>
    <t>助産所</t>
    <phoneticPr fontId="4"/>
  </si>
  <si>
    <t>歯科</t>
    <phoneticPr fontId="4"/>
  </si>
  <si>
    <t>診療所</t>
    <phoneticPr fontId="4"/>
  </si>
  <si>
    <t>病院</t>
    <phoneticPr fontId="4"/>
  </si>
  <si>
    <t>　　　　　　　　　　　　　　　　　　　　　　　　　　　　　　　　　　各年3月31日現在</t>
    <phoneticPr fontId="4"/>
  </si>
  <si>
    <t xml:space="preserve"> １２－１　医療施設数</t>
    <phoneticPr fontId="4"/>
  </si>
  <si>
    <t>62　保健・衛生</t>
    <phoneticPr fontId="4"/>
  </si>
  <si>
    <t>資料　環境政策課</t>
    <phoneticPr fontId="4"/>
  </si>
  <si>
    <t>※令和２年度の一酸化窒素、二酸化窒素は測定機の故障により欠測。　</t>
    <phoneticPr fontId="4"/>
  </si>
  <si>
    <t>0.001未満</t>
    <rPh sb="5" eb="7">
      <t>ミマン</t>
    </rPh>
    <phoneticPr fontId="4"/>
  </si>
  <si>
    <t>ppm</t>
    <phoneticPr fontId="4"/>
  </si>
  <si>
    <t>㎎／m3</t>
    <phoneticPr fontId="4"/>
  </si>
  <si>
    <t>（平均値）</t>
    <phoneticPr fontId="4"/>
  </si>
  <si>
    <t>二酸化窒素</t>
    <phoneticPr fontId="4"/>
  </si>
  <si>
    <t>一酸化窒素</t>
    <phoneticPr fontId="4"/>
  </si>
  <si>
    <t>オキシダント（昼間）</t>
  </si>
  <si>
    <t>浮遊粒子状物質</t>
    <phoneticPr fontId="4"/>
  </si>
  <si>
    <t>二酸化硫黄</t>
    <phoneticPr fontId="4"/>
  </si>
  <si>
    <t>平和台測定局データ</t>
    <phoneticPr fontId="4"/>
  </si>
  <si>
    <t>１２－８　大気汚染</t>
    <phoneticPr fontId="4"/>
  </si>
  <si>
    <t>資料　ウイングホール柏斎場</t>
    <rPh sb="0" eb="2">
      <t>シリョウ</t>
    </rPh>
    <phoneticPr fontId="4"/>
  </si>
  <si>
    <t>死産（胎）児</t>
    <rPh sb="0" eb="2">
      <t>シザン</t>
    </rPh>
    <rPh sb="3" eb="4">
      <t>ハラ</t>
    </rPh>
    <rPh sb="5" eb="6">
      <t>ジ</t>
    </rPh>
    <phoneticPr fontId="4"/>
  </si>
  <si>
    <t>15歳未満</t>
    <rPh sb="2" eb="5">
      <t>サイミマン</t>
    </rPh>
    <phoneticPr fontId="4"/>
  </si>
  <si>
    <t>15歳以上</t>
    <rPh sb="2" eb="5">
      <t>サイイジョウ</t>
    </rPh>
    <phoneticPr fontId="4"/>
  </si>
  <si>
    <t>火葬件数（流山市民）</t>
    <rPh sb="0" eb="2">
      <t>カソウ</t>
    </rPh>
    <rPh sb="2" eb="4">
      <t>ケンスウ</t>
    </rPh>
    <rPh sb="5" eb="7">
      <t>ナガレヤマ</t>
    </rPh>
    <rPh sb="7" eb="9">
      <t>シミン</t>
    </rPh>
    <phoneticPr fontId="4"/>
  </si>
  <si>
    <t>１２－７　火葬</t>
    <phoneticPr fontId="4"/>
  </si>
  <si>
    <t>　　　　　　　　　　　　　　　　　　　　　　　　　　　　　　　資料　企画政策課</t>
    <rPh sb="34" eb="36">
      <t>キカク</t>
    </rPh>
    <rPh sb="36" eb="38">
      <t>セイサク</t>
    </rPh>
    <rPh sb="38" eb="39">
      <t>カ</t>
    </rPh>
    <phoneticPr fontId="4"/>
  </si>
  <si>
    <t>令和元年</t>
    <rPh sb="0" eb="2">
      <t>レイワ</t>
    </rPh>
    <rPh sb="2" eb="3">
      <t>モト</t>
    </rPh>
    <rPh sb="3" eb="4">
      <t>ネン</t>
    </rPh>
    <phoneticPr fontId="4"/>
  </si>
  <si>
    <t>不慮の
事故</t>
    <rPh sb="0" eb="2">
      <t>フリョ</t>
    </rPh>
    <rPh sb="4" eb="5">
      <t>コト</t>
    </rPh>
    <rPh sb="5" eb="6">
      <t>ユエ</t>
    </rPh>
    <phoneticPr fontId="4"/>
  </si>
  <si>
    <t>高血圧性疾患</t>
    <rPh sb="0" eb="3">
      <t>コウケツアツ</t>
    </rPh>
    <rPh sb="3" eb="4">
      <t>セイ</t>
    </rPh>
    <rPh sb="4" eb="6">
      <t>シッカン</t>
    </rPh>
    <phoneticPr fontId="4"/>
  </si>
  <si>
    <t>自   殺</t>
    <rPh sb="0" eb="5">
      <t>ジサツ</t>
    </rPh>
    <phoneticPr fontId="4"/>
  </si>
  <si>
    <t>老    衰</t>
    <rPh sb="0" eb="6">
      <t>ロウスイ</t>
    </rPh>
    <phoneticPr fontId="4"/>
  </si>
  <si>
    <t>肺炎</t>
    <rPh sb="0" eb="2">
      <t>ハイエン</t>
    </rPh>
    <phoneticPr fontId="4"/>
  </si>
  <si>
    <t>心疾患（高血圧性を除く）</t>
    <rPh sb="0" eb="3">
      <t>シンシッカン</t>
    </rPh>
    <phoneticPr fontId="4"/>
  </si>
  <si>
    <t>悪   性 
新生物</t>
    <rPh sb="0" eb="1">
      <t>アク</t>
    </rPh>
    <rPh sb="4" eb="5">
      <t>セイ</t>
    </rPh>
    <rPh sb="7" eb="8">
      <t>シン</t>
    </rPh>
    <rPh sb="8" eb="10">
      <t>セイブツ</t>
    </rPh>
    <phoneticPr fontId="4"/>
  </si>
  <si>
    <t>脳血管
疾   患</t>
    <rPh sb="0" eb="1">
      <t>ノウ</t>
    </rPh>
    <rPh sb="1" eb="3">
      <t>ケッカン</t>
    </rPh>
    <rPh sb="4" eb="9">
      <t>シッカン</t>
    </rPh>
    <phoneticPr fontId="4"/>
  </si>
  <si>
    <t>１２－６　主要死因別死亡者数</t>
    <phoneticPr fontId="4"/>
  </si>
  <si>
    <t>資料　健康増進課</t>
    <rPh sb="3" eb="5">
      <t>ケンコウ</t>
    </rPh>
    <rPh sb="5" eb="7">
      <t>ゾウシン</t>
    </rPh>
    <phoneticPr fontId="4"/>
  </si>
  <si>
    <t>水痘</t>
    <rPh sb="0" eb="2">
      <t>スイトウ</t>
    </rPh>
    <phoneticPr fontId="4"/>
  </si>
  <si>
    <t>ﾋﾄﾊﾟﾋﾟﾛｰﾏｳｲﾙｽ</t>
    <phoneticPr fontId="4"/>
  </si>
  <si>
    <t>日本脳炎（7歳以上）</t>
    <rPh sb="0" eb="1">
      <t>ヒ</t>
    </rPh>
    <rPh sb="1" eb="2">
      <t>ホン</t>
    </rPh>
    <rPh sb="2" eb="3">
      <t>ノウ</t>
    </rPh>
    <rPh sb="3" eb="4">
      <t>ホノオ</t>
    </rPh>
    <phoneticPr fontId="4"/>
  </si>
  <si>
    <t>日本脳炎（7歳未満）</t>
    <phoneticPr fontId="4"/>
  </si>
  <si>
    <t>風しん</t>
    <rPh sb="0" eb="1">
      <t>フウシン</t>
    </rPh>
    <phoneticPr fontId="4"/>
  </si>
  <si>
    <r>
      <t>(注)
・平成25年6月からヒトパピローマウイルスワクチン接種の一時積極的勧奨の差し控え。
・平成26年10月から水痘ワクチンの定期接種が開始された。
・平成28年10月からB型肝炎ワクチンの定期接種が開始された。　
・麻しん風</t>
    </r>
    <r>
      <rPr>
        <sz val="8"/>
        <color indexed="8"/>
        <rFont val="ＭＳ Ｐ明朝"/>
        <family val="1"/>
        <charset val="128"/>
      </rPr>
      <t>しん混合および風しん接種者には、昭和37年4月2日から昭和54年4月1日の間に生まれた男性（風しんに係る抗体検査を受けた結果、十分な量の風しんの抗体があることが判明し、当該予防接種を行う必要がないと認められるものを除く）に対し、令和元年度から令和3年度まで時限措置として実施されている、風しん第５期予防接種の接種者を含む。（麻しん風しん混合322名、風しん1名）
・令和2年10月からロタウイルスワクチンの定期予防接種が開始された。</t>
    </r>
    <rPh sb="1" eb="2">
      <t>チュウ</t>
    </rPh>
    <rPh sb="77" eb="79">
      <t>ヘイセイ</t>
    </rPh>
    <rPh sb="81" eb="82">
      <t>ネン</t>
    </rPh>
    <rPh sb="84" eb="85">
      <t>ガツ</t>
    </rPh>
    <rPh sb="88" eb="89">
      <t>ガタ</t>
    </rPh>
    <rPh sb="89" eb="91">
      <t>カンエン</t>
    </rPh>
    <rPh sb="96" eb="98">
      <t>テイキ</t>
    </rPh>
    <rPh sb="98" eb="100">
      <t>セッシュ</t>
    </rPh>
    <rPh sb="101" eb="103">
      <t>カイシ</t>
    </rPh>
    <rPh sb="297" eb="299">
      <t>レイワ</t>
    </rPh>
    <rPh sb="300" eb="301">
      <t>ネン</t>
    </rPh>
    <rPh sb="303" eb="304">
      <t>ガツ</t>
    </rPh>
    <rPh sb="317" eb="319">
      <t>テイキ</t>
    </rPh>
    <rPh sb="319" eb="321">
      <t>ヨボウ</t>
    </rPh>
    <rPh sb="321" eb="323">
      <t>セッシュ</t>
    </rPh>
    <rPh sb="324" eb="326">
      <t>カイシ</t>
    </rPh>
    <phoneticPr fontId="4"/>
  </si>
  <si>
    <t>麻しん</t>
    <phoneticPr fontId="4"/>
  </si>
  <si>
    <t>麻しん
風しん
混合</t>
    <rPh sb="0" eb="1">
      <t>マ</t>
    </rPh>
    <rPh sb="4" eb="5">
      <t>フウ</t>
    </rPh>
    <rPh sb="8" eb="9">
      <t>コン</t>
    </rPh>
    <rPh sb="9" eb="10">
      <t>ゴウ</t>
    </rPh>
    <phoneticPr fontId="4"/>
  </si>
  <si>
    <t>結核BCG</t>
    <rPh sb="0" eb="2">
      <t>ケッカク</t>
    </rPh>
    <phoneticPr fontId="4"/>
  </si>
  <si>
    <t>二種混合</t>
    <rPh sb="0" eb="1">
      <t>ニ</t>
    </rPh>
    <rPh sb="1" eb="2">
      <t>タネ</t>
    </rPh>
    <rPh sb="2" eb="3">
      <t>コン</t>
    </rPh>
    <rPh sb="3" eb="4">
      <t>ゴウ</t>
    </rPh>
    <phoneticPr fontId="4"/>
  </si>
  <si>
    <t>(不活化)ポリオ</t>
    <rPh sb="1" eb="4">
      <t>フカツカ</t>
    </rPh>
    <phoneticPr fontId="4"/>
  </si>
  <si>
    <t>三種混合</t>
    <rPh sb="0" eb="1">
      <t>サン</t>
    </rPh>
    <rPh sb="1" eb="2">
      <t>シュ</t>
    </rPh>
    <phoneticPr fontId="4"/>
  </si>
  <si>
    <t>四種混合</t>
    <rPh sb="0" eb="1">
      <t>ヨン</t>
    </rPh>
    <rPh sb="1" eb="2">
      <t>タネ</t>
    </rPh>
    <rPh sb="2" eb="3">
      <t>コン</t>
    </rPh>
    <rPh sb="3" eb="4">
      <t>ゴウ</t>
    </rPh>
    <phoneticPr fontId="4"/>
  </si>
  <si>
    <t>小児の肺炎球菌</t>
    <rPh sb="0" eb="2">
      <t>ショウニ</t>
    </rPh>
    <rPh sb="3" eb="5">
      <t>ハイエン</t>
    </rPh>
    <rPh sb="5" eb="7">
      <t>キュウキン</t>
    </rPh>
    <phoneticPr fontId="4"/>
  </si>
  <si>
    <t>Ｈｉｂ</t>
  </si>
  <si>
    <t>B型肝炎</t>
    <rPh sb="1" eb="2">
      <t>ガタ</t>
    </rPh>
    <rPh sb="2" eb="4">
      <t>カンエン</t>
    </rPh>
    <phoneticPr fontId="4"/>
  </si>
  <si>
    <t>ロタ
ウイルス</t>
    <phoneticPr fontId="4"/>
  </si>
  <si>
    <t>１２－５　予防接種</t>
    <phoneticPr fontId="4"/>
  </si>
  <si>
    <t>　　　　　　　　　　　　　　　　　　　　　　　　　　　　　　　　　　　　保健・衛生　63</t>
    <phoneticPr fontId="4"/>
  </si>
  <si>
    <t>資料　クリーンセンター</t>
    <phoneticPr fontId="4"/>
  </si>
  <si>
    <t>(注)報償金単価：全種8円/㎏</t>
    <rPh sb="1" eb="2">
      <t>チュウ</t>
    </rPh>
    <phoneticPr fontId="4"/>
  </si>
  <si>
    <t>布類</t>
  </si>
  <si>
    <t>金属類</t>
    <phoneticPr fontId="4"/>
  </si>
  <si>
    <t>ビン類</t>
    <phoneticPr fontId="4"/>
  </si>
  <si>
    <t>紙類</t>
  </si>
  <si>
    <t>合　計</t>
    <phoneticPr fontId="4"/>
  </si>
  <si>
    <t>団体数</t>
    <phoneticPr fontId="4"/>
  </si>
  <si>
    <t>報償金(円）</t>
    <rPh sb="4" eb="5">
      <t>エン</t>
    </rPh>
    <phoneticPr fontId="4"/>
  </si>
  <si>
    <t>回収資源物量（kg）</t>
    <rPh sb="0" eb="2">
      <t>カイシュウ</t>
    </rPh>
    <rPh sb="2" eb="5">
      <t>シゲンブツ</t>
    </rPh>
    <rPh sb="5" eb="6">
      <t>リョウ</t>
    </rPh>
    <phoneticPr fontId="4"/>
  </si>
  <si>
    <t>１２－１２　リサイクル団体による資源物回収量</t>
    <phoneticPr fontId="4"/>
  </si>
  <si>
    <t>資料 クリーンセンター</t>
    <phoneticPr fontId="4"/>
  </si>
  <si>
    <t>資料  クリーンセンター</t>
    <phoneticPr fontId="4"/>
  </si>
  <si>
    <t>(注)各年度の収集対象人口は、10月1日現在のもの。</t>
    <rPh sb="1" eb="2">
      <t>チュウ</t>
    </rPh>
    <rPh sb="9" eb="11">
      <t>タイショウ</t>
    </rPh>
    <phoneticPr fontId="4"/>
  </si>
  <si>
    <t>(注)各年度の人口は、10月1日現在のもの。</t>
    <rPh sb="1" eb="2">
      <t>チュウ</t>
    </rPh>
    <phoneticPr fontId="4"/>
  </si>
  <si>
    <t>3月</t>
    <rPh sb="1" eb="2">
      <t>ガツ</t>
    </rPh>
    <phoneticPr fontId="4"/>
  </si>
  <si>
    <t>令和4年1月</t>
    <rPh sb="0" eb="2">
      <t>レイワ</t>
    </rPh>
    <rPh sb="3" eb="4">
      <t>ネン</t>
    </rPh>
    <phoneticPr fontId="4"/>
  </si>
  <si>
    <t>5月</t>
    <rPh sb="1" eb="2">
      <t>ガツ</t>
    </rPh>
    <phoneticPr fontId="4"/>
  </si>
  <si>
    <t>令和3年4月</t>
    <rPh sb="0" eb="1">
      <t>レイ</t>
    </rPh>
    <rPh sb="1" eb="2">
      <t>ワ</t>
    </rPh>
    <rPh sb="3" eb="4">
      <t>ネン</t>
    </rPh>
    <phoneticPr fontId="4"/>
  </si>
  <si>
    <t>その他</t>
    <rPh sb="2" eb="3">
      <t>ホカ</t>
    </rPh>
    <phoneticPr fontId="4"/>
  </si>
  <si>
    <t>可燃</t>
    <rPh sb="0" eb="2">
      <t>カネン</t>
    </rPh>
    <phoneticPr fontId="4"/>
  </si>
  <si>
    <t>処理量
（施設）</t>
    <phoneticPr fontId="4"/>
  </si>
  <si>
    <t>収集量</t>
    <phoneticPr fontId="4"/>
  </si>
  <si>
    <t>収集対象
人口</t>
    <rPh sb="2" eb="4">
      <t>タイショウ</t>
    </rPh>
    <phoneticPr fontId="4"/>
  </si>
  <si>
    <t>搬入量</t>
    <rPh sb="0" eb="2">
      <t>ハンニュウ</t>
    </rPh>
    <phoneticPr fontId="4"/>
  </si>
  <si>
    <t>人口</t>
    <phoneticPr fontId="4"/>
  </si>
  <si>
    <t>　（単位　kl）</t>
    <phoneticPr fontId="4"/>
  </si>
  <si>
    <t>（単位　重量　ｔ）</t>
    <phoneticPr fontId="4"/>
  </si>
  <si>
    <t>１２－１１　し尿処理</t>
    <phoneticPr fontId="4"/>
  </si>
  <si>
    <t>１２－１０　ごみの処理</t>
    <phoneticPr fontId="4"/>
  </si>
  <si>
    <t>　　　　　　　　　　　　　　　　　　　　　　　　　　　　　　　　　　資料　環境政策課</t>
    <phoneticPr fontId="4"/>
  </si>
  <si>
    <t>地盤沈下</t>
    <phoneticPr fontId="4"/>
  </si>
  <si>
    <t>土壌汚染</t>
    <phoneticPr fontId="4"/>
  </si>
  <si>
    <t>悪　臭</t>
    <phoneticPr fontId="4"/>
  </si>
  <si>
    <t>振　動</t>
    <rPh sb="0" eb="3">
      <t>シンドウ</t>
    </rPh>
    <phoneticPr fontId="4"/>
  </si>
  <si>
    <t>騒　音</t>
    <phoneticPr fontId="4"/>
  </si>
  <si>
    <t>水　質</t>
    <phoneticPr fontId="4"/>
  </si>
  <si>
    <t>大気(燃焼行為含む)</t>
    <rPh sb="3" eb="5">
      <t>ネンショウ</t>
    </rPh>
    <rPh sb="5" eb="7">
      <t>コウイ</t>
    </rPh>
    <rPh sb="7" eb="8">
      <t>フク</t>
    </rPh>
    <phoneticPr fontId="4"/>
  </si>
  <si>
    <t>１２－９　公害苦情受理件数</t>
    <phoneticPr fontId="4"/>
  </si>
  <si>
    <t>64　保健・衛生</t>
    <phoneticPr fontId="4"/>
  </si>
  <si>
    <t>※保育所数・児童数は、小規模保育事業所及び幼保連携型認定こども園分を除く。</t>
    <rPh sb="1" eb="3">
      <t>ホイク</t>
    </rPh>
    <rPh sb="3" eb="4">
      <t>ショ</t>
    </rPh>
    <rPh sb="4" eb="5">
      <t>スウ</t>
    </rPh>
    <rPh sb="6" eb="8">
      <t>ジドウ</t>
    </rPh>
    <rPh sb="8" eb="9">
      <t>スウ</t>
    </rPh>
    <rPh sb="11" eb="14">
      <t>ショウキボ</t>
    </rPh>
    <rPh sb="14" eb="16">
      <t>ホイク</t>
    </rPh>
    <rPh sb="16" eb="19">
      <t>ジギョウショ</t>
    </rPh>
    <rPh sb="19" eb="20">
      <t>オヨ</t>
    </rPh>
    <rPh sb="21" eb="23">
      <t>ヨウホ</t>
    </rPh>
    <rPh sb="23" eb="26">
      <t>レンケイガタ</t>
    </rPh>
    <rPh sb="26" eb="28">
      <t>ニンテイ</t>
    </rPh>
    <rPh sb="31" eb="32">
      <t>エン</t>
    </rPh>
    <rPh sb="32" eb="33">
      <t>ブン</t>
    </rPh>
    <rPh sb="34" eb="35">
      <t>ノゾ</t>
    </rPh>
    <phoneticPr fontId="4"/>
  </si>
  <si>
    <t>人口千人当たりの生活保護受給人数</t>
    <phoneticPr fontId="4"/>
  </si>
  <si>
    <t>(令和4年4月1日現在）</t>
    <rPh sb="1" eb="2">
      <t>レイ</t>
    </rPh>
    <rPh sb="2" eb="3">
      <t>ワ</t>
    </rPh>
    <rPh sb="4" eb="5">
      <t>ネン</t>
    </rPh>
    <rPh sb="6" eb="7">
      <t>ガツ</t>
    </rPh>
    <rPh sb="8" eb="9">
      <t>ニチ</t>
    </rPh>
    <rPh sb="9" eb="11">
      <t>ゲンザイ</t>
    </rPh>
    <phoneticPr fontId="4"/>
  </si>
  <si>
    <t>千人当たりの保育園児数</t>
    <phoneticPr fontId="4"/>
  </si>
  <si>
    <t>(令和4年3月31日現在）</t>
    <rPh sb="1" eb="2">
      <t>レイ</t>
    </rPh>
    <rPh sb="2" eb="3">
      <t>ワ</t>
    </rPh>
    <rPh sb="4" eb="5">
      <t>ネン</t>
    </rPh>
    <rPh sb="5" eb="6">
      <t>ヘイネン</t>
    </rPh>
    <rPh sb="6" eb="7">
      <t>ガツ</t>
    </rPh>
    <rPh sb="9" eb="10">
      <t>ニチ</t>
    </rPh>
    <rPh sb="10" eb="12">
      <t>ゲンザイ</t>
    </rPh>
    <phoneticPr fontId="4"/>
  </si>
  <si>
    <t>国民健康保険の加入率（人数割合）</t>
    <rPh sb="11" eb="13">
      <t>ニンズウ</t>
    </rPh>
    <rPh sb="13" eb="15">
      <t>ワリアイ</t>
    </rPh>
    <phoneticPr fontId="4"/>
  </si>
  <si>
    <t>13　労働・社会福祉</t>
    <rPh sb="3" eb="5">
      <t>ロウドウ</t>
    </rPh>
    <rPh sb="6" eb="8">
      <t>シャカイ</t>
    </rPh>
    <rPh sb="8" eb="10">
      <t>フクシ</t>
    </rPh>
    <phoneticPr fontId="4"/>
  </si>
  <si>
    <t>労働・社会福祉　65</t>
    <phoneticPr fontId="4"/>
  </si>
  <si>
    <t>資料　社会福祉課</t>
    <rPh sb="3" eb="5">
      <t>シャカイ</t>
    </rPh>
    <rPh sb="5" eb="7">
      <t>フクシ</t>
    </rPh>
    <rPh sb="7" eb="8">
      <t>カ</t>
    </rPh>
    <phoneticPr fontId="4"/>
  </si>
  <si>
    <t>延人員</t>
    <phoneticPr fontId="4"/>
  </si>
  <si>
    <t>金額(千円)</t>
    <rPh sb="3" eb="5">
      <t>センエン</t>
    </rPh>
    <phoneticPr fontId="4"/>
  </si>
  <si>
    <t>保護率(人口千人当たり)</t>
    <rPh sb="0" eb="2">
      <t>ホゴ</t>
    </rPh>
    <rPh sb="2" eb="3">
      <t>リツ</t>
    </rPh>
    <rPh sb="8" eb="9">
      <t>アタ</t>
    </rPh>
    <phoneticPr fontId="4"/>
  </si>
  <si>
    <t>平均被保護
世帯数</t>
    <phoneticPr fontId="4"/>
  </si>
  <si>
    <t>施設事務費
(千円)</t>
    <rPh sb="7" eb="9">
      <t>センエン</t>
    </rPh>
    <phoneticPr fontId="4"/>
  </si>
  <si>
    <t xml:space="preserve">その他 </t>
    <rPh sb="2" eb="3">
      <t>タ</t>
    </rPh>
    <phoneticPr fontId="4"/>
  </si>
  <si>
    <t>医療扶助</t>
    <phoneticPr fontId="4"/>
  </si>
  <si>
    <t>介護扶助</t>
    <rPh sb="0" eb="2">
      <t>カイゴ</t>
    </rPh>
    <rPh sb="2" eb="4">
      <t>フジョ</t>
    </rPh>
    <phoneticPr fontId="4"/>
  </si>
  <si>
    <t>　　　　　　　　　　　　　　　　　　　　　　　　　　　　　　　　　　　　</t>
    <phoneticPr fontId="4"/>
  </si>
  <si>
    <t>実人員</t>
    <phoneticPr fontId="4"/>
  </si>
  <si>
    <t>教育扶助</t>
    <rPh sb="2" eb="4">
      <t>フジョ</t>
    </rPh>
    <phoneticPr fontId="4"/>
  </si>
  <si>
    <t>住宅扶助</t>
    <phoneticPr fontId="4"/>
  </si>
  <si>
    <t>生活扶助</t>
    <phoneticPr fontId="4"/>
  </si>
  <si>
    <t>１３－３　生活保護</t>
    <phoneticPr fontId="4"/>
  </si>
  <si>
    <t>資料　松戸公共職業安定所</t>
    <phoneticPr fontId="4"/>
  </si>
  <si>
    <t>各年3月末現在の数値を示す。</t>
    <phoneticPr fontId="4"/>
  </si>
  <si>
    <t>用保険基本手当基本分のみの計上で短時間を含む。適用事業所数と被保険者数は、</t>
    <phoneticPr fontId="4"/>
  </si>
  <si>
    <t>(注)松戸公共職業安定所管内（野田出張所を含む）、月平均受給者と支給金額は雇</t>
    <rPh sb="1" eb="2">
      <t>チュウ</t>
    </rPh>
    <phoneticPr fontId="4"/>
  </si>
  <si>
    <t>　　　　　　　　　　　　　　　　　　　　　　　　　　　　　　　　　　　</t>
    <phoneticPr fontId="4"/>
  </si>
  <si>
    <t>月平均</t>
    <rPh sb="0" eb="3">
      <t>ツキヘイキン</t>
    </rPh>
    <phoneticPr fontId="4"/>
  </si>
  <si>
    <t>総    額</t>
    <rPh sb="0" eb="6">
      <t>ソウガク</t>
    </rPh>
    <phoneticPr fontId="4"/>
  </si>
  <si>
    <t>支給金額（千円）</t>
    <rPh sb="5" eb="7">
      <t>センエン</t>
    </rPh>
    <phoneticPr fontId="4"/>
  </si>
  <si>
    <t>月平均
受給者数</t>
    <phoneticPr fontId="4"/>
  </si>
  <si>
    <t>被保険者数</t>
    <phoneticPr fontId="4"/>
  </si>
  <si>
    <t>適用
事業所数</t>
    <phoneticPr fontId="4"/>
  </si>
  <si>
    <t>１３－２　雇用保険適用・給付</t>
    <rPh sb="9" eb="11">
      <t>テキヨウ</t>
    </rPh>
    <phoneticPr fontId="4"/>
  </si>
  <si>
    <t>含む）の数値であり、新規学卒者を除きパートタイマーを含む。</t>
    <phoneticPr fontId="4"/>
  </si>
  <si>
    <t>(注)月間有効求人、求職数の年度欄は月平均を示す。松戸公共職業安定所管内（野田出張所を</t>
    <rPh sb="1" eb="2">
      <t>チュウ</t>
    </rPh>
    <rPh sb="3" eb="5">
      <t>ゲッカン</t>
    </rPh>
    <rPh sb="5" eb="7">
      <t>ユウコウ</t>
    </rPh>
    <rPh sb="7" eb="9">
      <t>キュウジン</t>
    </rPh>
    <rPh sb="10" eb="12">
      <t>キュウショク</t>
    </rPh>
    <rPh sb="12" eb="13">
      <t>スウ</t>
    </rPh>
    <rPh sb="14" eb="16">
      <t>ネンド</t>
    </rPh>
    <rPh sb="16" eb="17">
      <t>ラン</t>
    </rPh>
    <rPh sb="18" eb="21">
      <t>ツキヘイキン</t>
    </rPh>
    <rPh sb="22" eb="23">
      <t>シメ</t>
    </rPh>
    <phoneticPr fontId="4"/>
  </si>
  <si>
    <t>令和4年1月</t>
    <rPh sb="0" eb="2">
      <t>レイワ</t>
    </rPh>
    <rPh sb="3" eb="4">
      <t>ネン</t>
    </rPh>
    <rPh sb="4" eb="5">
      <t>ヘイネン</t>
    </rPh>
    <rPh sb="5" eb="6">
      <t>ガツ</t>
    </rPh>
    <phoneticPr fontId="4"/>
  </si>
  <si>
    <t>令和3年4月</t>
    <rPh sb="0" eb="1">
      <t>レイ</t>
    </rPh>
    <rPh sb="1" eb="2">
      <t>ワ</t>
    </rPh>
    <rPh sb="3" eb="4">
      <t>ネン</t>
    </rPh>
    <rPh sb="4" eb="5">
      <t>ヘイネン</t>
    </rPh>
    <rPh sb="5" eb="6">
      <t>ガツ</t>
    </rPh>
    <phoneticPr fontId="4"/>
  </si>
  <si>
    <t>就職件数</t>
    <rPh sb="2" eb="4">
      <t>ケンスウ</t>
    </rPh>
    <phoneticPr fontId="4"/>
  </si>
  <si>
    <t>紹介件数</t>
    <rPh sb="2" eb="4">
      <t>ケンスウ</t>
    </rPh>
    <phoneticPr fontId="4"/>
  </si>
  <si>
    <t>月間有効
求職者数</t>
    <rPh sb="0" eb="2">
      <t>ゲッカン</t>
    </rPh>
    <rPh sb="2" eb="4">
      <t>ユウコウ</t>
    </rPh>
    <rPh sb="7" eb="8">
      <t>モノ</t>
    </rPh>
    <phoneticPr fontId="4"/>
  </si>
  <si>
    <t>月間有効
求人数</t>
    <rPh sb="0" eb="2">
      <t>ゲッカン</t>
    </rPh>
    <rPh sb="2" eb="4">
      <t>ユウコウ</t>
    </rPh>
    <phoneticPr fontId="4"/>
  </si>
  <si>
    <t>新規求職
申込件数</t>
    <rPh sb="5" eb="6">
      <t>モウ</t>
    </rPh>
    <rPh sb="6" eb="7">
      <t>コ</t>
    </rPh>
    <rPh sb="7" eb="8">
      <t>ケン</t>
    </rPh>
    <phoneticPr fontId="4"/>
  </si>
  <si>
    <t>新規求人数</t>
    <phoneticPr fontId="4"/>
  </si>
  <si>
    <t>１３－１　一般職業紹介</t>
    <phoneticPr fontId="4"/>
  </si>
  <si>
    <t>66　労働・社会福祉</t>
    <phoneticPr fontId="4"/>
  </si>
  <si>
    <t>　　　　　　　　　　　　　　　　　　　　　　　　　　　　　　　　　　　　　資料　保険年金課</t>
    <rPh sb="40" eb="42">
      <t>ホケン</t>
    </rPh>
    <phoneticPr fontId="4"/>
  </si>
  <si>
    <t>第３号加入</t>
    <phoneticPr fontId="4"/>
  </si>
  <si>
    <t>任意加入</t>
    <phoneticPr fontId="4"/>
  </si>
  <si>
    <t>強制加入</t>
    <phoneticPr fontId="4"/>
  </si>
  <si>
    <t>免除率
(％)</t>
    <phoneticPr fontId="4"/>
  </si>
  <si>
    <t>検認率
(％)</t>
    <phoneticPr fontId="4"/>
  </si>
  <si>
    <t>内　訳</t>
    <phoneticPr fontId="4"/>
  </si>
  <si>
    <t>各年3月31日現在</t>
    <rPh sb="0" eb="2">
      <t>カクネン</t>
    </rPh>
    <rPh sb="3" eb="4">
      <t>ガツ</t>
    </rPh>
    <rPh sb="6" eb="7">
      <t>ニチ</t>
    </rPh>
    <rPh sb="7" eb="9">
      <t>ゲンザイ</t>
    </rPh>
    <phoneticPr fontId="4"/>
  </si>
  <si>
    <t>１３－７　拠出年金の加入</t>
    <phoneticPr fontId="4"/>
  </si>
  <si>
    <t>金　　額</t>
    <phoneticPr fontId="4"/>
  </si>
  <si>
    <t>受給権者数</t>
    <rPh sb="2" eb="3">
      <t>ケン</t>
    </rPh>
    <phoneticPr fontId="4"/>
  </si>
  <si>
    <t>障害基礎年金</t>
    <rPh sb="2" eb="4">
      <t>キソ</t>
    </rPh>
    <rPh sb="4" eb="6">
      <t>ネンキン</t>
    </rPh>
    <phoneticPr fontId="4"/>
  </si>
  <si>
    <t>　　　　　　　　　　　　　　　　　　　　　　　　　　　　　　　　　　　　　　(単位　千円)</t>
    <phoneticPr fontId="4"/>
  </si>
  <si>
    <t>１３－６　福祉年金</t>
    <phoneticPr fontId="4"/>
  </si>
  <si>
    <t>資料　保険年金課</t>
    <rPh sb="3" eb="5">
      <t>ホケン</t>
    </rPh>
    <phoneticPr fontId="4"/>
  </si>
  <si>
    <t>件　　数</t>
    <phoneticPr fontId="4"/>
  </si>
  <si>
    <t>費用額</t>
    <rPh sb="0" eb="2">
      <t>ヒヨウ</t>
    </rPh>
    <rPh sb="2" eb="3">
      <t>ガク</t>
    </rPh>
    <phoneticPr fontId="4"/>
  </si>
  <si>
    <t>葬祭費</t>
    <phoneticPr fontId="4"/>
  </si>
  <si>
    <t>出産育児一時金</t>
    <phoneticPr fontId="4"/>
  </si>
  <si>
    <t>療養諸費</t>
    <phoneticPr fontId="4"/>
  </si>
  <si>
    <t>　　　　　　　　　　　　　　　　　　　　　　　　　　　　　　　　　　　(単位　　千円)</t>
    <phoneticPr fontId="4"/>
  </si>
  <si>
    <t>１３－５　国民健康保険の給付</t>
    <phoneticPr fontId="4"/>
  </si>
  <si>
    <t>　　　　　　　　　　　　　　　　　　　　　　　　　　　　　　　　　　　　　資料　保険年金課</t>
    <rPh sb="40" eb="42">
      <t>ホケン</t>
    </rPh>
    <rPh sb="42" eb="44">
      <t>ネンキン</t>
    </rPh>
    <phoneticPr fontId="4"/>
  </si>
  <si>
    <t>加入割合(％)</t>
    <phoneticPr fontId="4"/>
  </si>
  <si>
    <t>加入世帯数</t>
    <phoneticPr fontId="4"/>
  </si>
  <si>
    <t>　国   保   加   入</t>
    <phoneticPr fontId="4"/>
  </si>
  <si>
    <t>人　口</t>
    <phoneticPr fontId="4"/>
  </si>
  <si>
    <t>１３－４　国民健康保険の加入</t>
    <phoneticPr fontId="4"/>
  </si>
  <si>
    <t>労働・社会福祉　67</t>
    <phoneticPr fontId="4"/>
  </si>
  <si>
    <t>資料　流山市社会福祉協議会、社会福祉課、みどりの課</t>
    <rPh sb="14" eb="16">
      <t>シャカイ</t>
    </rPh>
    <rPh sb="16" eb="18">
      <t>フクシ</t>
    </rPh>
    <phoneticPr fontId="4"/>
  </si>
  <si>
    <t>緑の募金</t>
    <phoneticPr fontId="4"/>
  </si>
  <si>
    <t>歳末たすけあい</t>
    <phoneticPr fontId="4"/>
  </si>
  <si>
    <t>日赤募金</t>
    <phoneticPr fontId="4"/>
  </si>
  <si>
    <t>赤い羽根共同募金</t>
    <rPh sb="0" eb="1">
      <t>アカ</t>
    </rPh>
    <rPh sb="2" eb="4">
      <t>ハネ</t>
    </rPh>
    <phoneticPr fontId="4"/>
  </si>
  <si>
    <t>総　　　額</t>
    <phoneticPr fontId="4"/>
  </si>
  <si>
    <t>　　　　　　　　　　　　　　　　　　　　　　　　　　　　　　　　　　　　(単位　円)</t>
    <phoneticPr fontId="4"/>
  </si>
  <si>
    <t>１３－９　募金実績</t>
    <phoneticPr fontId="4"/>
  </si>
  <si>
    <t>資料　保険年金課</t>
    <rPh sb="3" eb="5">
      <t>ホケン</t>
    </rPh>
    <phoneticPr fontId="4"/>
  </si>
  <si>
    <t>金　額</t>
    <phoneticPr fontId="4"/>
  </si>
  <si>
    <t>件　数</t>
    <phoneticPr fontId="4"/>
  </si>
  <si>
    <t>寡婦年金</t>
    <phoneticPr fontId="4"/>
  </si>
  <si>
    <t>遺族基礎年金</t>
    <phoneticPr fontId="4"/>
  </si>
  <si>
    <t>障害基礎年金</t>
    <phoneticPr fontId="4"/>
  </si>
  <si>
    <t>障害年金</t>
    <phoneticPr fontId="4"/>
  </si>
  <si>
    <t>老齢基礎年金</t>
    <phoneticPr fontId="4"/>
  </si>
  <si>
    <t>通算老齢年金</t>
    <phoneticPr fontId="4"/>
  </si>
  <si>
    <t>老齢年金</t>
    <phoneticPr fontId="4"/>
  </si>
  <si>
    <t>(単位　千円)</t>
    <rPh sb="4" eb="6">
      <t>センエン</t>
    </rPh>
    <phoneticPr fontId="4"/>
  </si>
  <si>
    <t>１３－８　拠出年金の給付</t>
    <phoneticPr fontId="4"/>
  </si>
  <si>
    <r>
      <t>6</t>
    </r>
    <r>
      <rPr>
        <sz val="11"/>
        <rFont val="ＭＳ Ｐゴシック"/>
        <family val="3"/>
        <charset val="128"/>
      </rPr>
      <t>8 労働・社会福祉</t>
    </r>
    <phoneticPr fontId="4"/>
  </si>
  <si>
    <t>　　　　　　　　　　　　　　　　　　　　　　　　　　　　　　　　　　　　　資料　保育課</t>
    <rPh sb="40" eb="42">
      <t>ホイク</t>
    </rPh>
    <rPh sb="42" eb="43">
      <t>カ</t>
    </rPh>
    <phoneticPr fontId="4"/>
  </si>
  <si>
    <t>31年</t>
    <rPh sb="2" eb="3">
      <t>ネン</t>
    </rPh>
    <phoneticPr fontId="4"/>
  </si>
  <si>
    <t>平成30年</t>
    <rPh sb="0" eb="2">
      <t>ヘイセイ</t>
    </rPh>
    <rPh sb="4" eb="5">
      <t>ネン</t>
    </rPh>
    <phoneticPr fontId="4"/>
  </si>
  <si>
    <t>5歳児</t>
  </si>
  <si>
    <t>4歳児</t>
  </si>
  <si>
    <t>3歳児</t>
  </si>
  <si>
    <t>2歳児</t>
  </si>
  <si>
    <t>1歳児</t>
  </si>
  <si>
    <t>0歳児</t>
  </si>
  <si>
    <t>定員</t>
    <phoneticPr fontId="4"/>
  </si>
  <si>
    <t>私立</t>
    <phoneticPr fontId="4"/>
  </si>
  <si>
    <t>公立</t>
    <phoneticPr fontId="4"/>
  </si>
  <si>
    <t>児童数</t>
    <rPh sb="0" eb="2">
      <t>ジドウ</t>
    </rPh>
    <rPh sb="2" eb="3">
      <t>スウ</t>
    </rPh>
    <phoneticPr fontId="4"/>
  </si>
  <si>
    <t>収容</t>
    <rPh sb="0" eb="2">
      <t>シュウヨウ</t>
    </rPh>
    <phoneticPr fontId="4"/>
  </si>
  <si>
    <t>施設数</t>
    <rPh sb="0" eb="2">
      <t>シセツ</t>
    </rPh>
    <phoneticPr fontId="4"/>
  </si>
  <si>
    <t>　　　　　　　　　　　　　　　　　　　　　　　　　　　　　　　　　　　　　　各年４月１日現在</t>
    <phoneticPr fontId="4"/>
  </si>
  <si>
    <t>１３－１２　幼保連携型認定こども園</t>
    <rPh sb="6" eb="8">
      <t>ヨウホ</t>
    </rPh>
    <rPh sb="8" eb="11">
      <t>レンケイガタ</t>
    </rPh>
    <rPh sb="11" eb="13">
      <t>ニンテイ</t>
    </rPh>
    <rPh sb="16" eb="17">
      <t>エン</t>
    </rPh>
    <phoneticPr fontId="4"/>
  </si>
  <si>
    <t>１３－１１　小規模保育施設</t>
    <rPh sb="6" eb="9">
      <t>ショウキボ</t>
    </rPh>
    <rPh sb="11" eb="13">
      <t>シセツ</t>
    </rPh>
    <phoneticPr fontId="4"/>
  </si>
  <si>
    <t>5歳児</t>
    <phoneticPr fontId="4"/>
  </si>
  <si>
    <t>4歳児</t>
    <phoneticPr fontId="4"/>
  </si>
  <si>
    <t>3歳児</t>
    <phoneticPr fontId="4"/>
  </si>
  <si>
    <t>2歳児</t>
    <phoneticPr fontId="4"/>
  </si>
  <si>
    <t>1歳児</t>
    <phoneticPr fontId="4"/>
  </si>
  <si>
    <t>0歳児</t>
    <phoneticPr fontId="4"/>
  </si>
  <si>
    <t>保育所・保育園数</t>
    <rPh sb="4" eb="7">
      <t>ホイクエン</t>
    </rPh>
    <rPh sb="7" eb="8">
      <t>スウ</t>
    </rPh>
    <phoneticPr fontId="4"/>
  </si>
  <si>
    <t>１３－１０　保育所・保育園</t>
    <rPh sb="10" eb="13">
      <t>ホイクエン</t>
    </rPh>
    <phoneticPr fontId="4"/>
  </si>
  <si>
    <r>
      <rPr>
        <sz val="11"/>
        <rFont val="ＭＳ Ｐゴシック"/>
        <family val="3"/>
        <charset val="128"/>
      </rPr>
      <t>労働・社会福祉 69</t>
    </r>
    <phoneticPr fontId="4"/>
  </si>
  <si>
    <t>(令和4年5月1日現在）</t>
    <rPh sb="1" eb="2">
      <t>レイ</t>
    </rPh>
    <rPh sb="2" eb="3">
      <t>ワ</t>
    </rPh>
    <rPh sb="4" eb="5">
      <t>ネン</t>
    </rPh>
    <rPh sb="5" eb="6">
      <t>ヘイネン</t>
    </rPh>
    <rPh sb="6" eb="7">
      <t>ガツ</t>
    </rPh>
    <rPh sb="8" eb="9">
      <t>ニチ</t>
    </rPh>
    <rPh sb="9" eb="11">
      <t>ゲンザイ</t>
    </rPh>
    <phoneticPr fontId="4"/>
  </si>
  <si>
    <t>教員１人当たりの中学校生徒数</t>
    <rPh sb="0" eb="2">
      <t>キョウイン</t>
    </rPh>
    <rPh sb="3" eb="4">
      <t>ニン</t>
    </rPh>
    <rPh sb="4" eb="5">
      <t>ア</t>
    </rPh>
    <rPh sb="8" eb="11">
      <t>チュウガッコウ</t>
    </rPh>
    <rPh sb="11" eb="14">
      <t>セイトスウ</t>
    </rPh>
    <phoneticPr fontId="4"/>
  </si>
  <si>
    <t>教員１人当たりの小学校児童数</t>
    <rPh sb="0" eb="2">
      <t>キョウイン</t>
    </rPh>
    <rPh sb="3" eb="4">
      <t>ニン</t>
    </rPh>
    <rPh sb="4" eb="5">
      <t>ア</t>
    </rPh>
    <rPh sb="8" eb="11">
      <t>ショウガッコウ</t>
    </rPh>
    <rPh sb="11" eb="13">
      <t>ジドウ</t>
    </rPh>
    <rPh sb="13" eb="14">
      <t>スウ</t>
    </rPh>
    <phoneticPr fontId="4"/>
  </si>
  <si>
    <t>教員１人当たりの園児数</t>
    <rPh sb="0" eb="2">
      <t>キョウイン</t>
    </rPh>
    <rPh sb="3" eb="4">
      <t>ニン</t>
    </rPh>
    <rPh sb="4" eb="5">
      <t>ア</t>
    </rPh>
    <rPh sb="8" eb="10">
      <t>エンジ</t>
    </rPh>
    <rPh sb="10" eb="11">
      <t>カズ</t>
    </rPh>
    <phoneticPr fontId="4"/>
  </si>
  <si>
    <t>14　教育・文化</t>
    <rPh sb="3" eb="5">
      <t>キョウイク</t>
    </rPh>
    <rPh sb="6" eb="8">
      <t>ブンカ</t>
    </rPh>
    <phoneticPr fontId="4"/>
  </si>
  <si>
    <t>教育・文化　70</t>
    <phoneticPr fontId="4"/>
  </si>
  <si>
    <t>　　　　　　　　　　　　　　　　　　　　　　　　　　　　　　　　　　　　　資料　企画政策課（学校基本調査）</t>
    <rPh sb="46" eb="48">
      <t>ガッコウ</t>
    </rPh>
    <rPh sb="48" eb="50">
      <t>キホン</t>
    </rPh>
    <rPh sb="50" eb="52">
      <t>チョウサ</t>
    </rPh>
    <phoneticPr fontId="4"/>
  </si>
  <si>
    <t>令和元年</t>
    <rPh sb="0" eb="2">
      <t>レイワ</t>
    </rPh>
    <rPh sb="2" eb="4">
      <t>ガンネン</t>
    </rPh>
    <phoneticPr fontId="4"/>
  </si>
  <si>
    <t>3学年</t>
    <rPh sb="1" eb="3">
      <t>ガクネン</t>
    </rPh>
    <phoneticPr fontId="4"/>
  </si>
  <si>
    <t>2学年</t>
    <rPh sb="1" eb="3">
      <t>ガクネン</t>
    </rPh>
    <phoneticPr fontId="4"/>
  </si>
  <si>
    <t>1学年</t>
    <rPh sb="1" eb="3">
      <t>ガクネン</t>
    </rPh>
    <phoneticPr fontId="4"/>
  </si>
  <si>
    <t>　生徒数</t>
    <rPh sb="1" eb="4">
      <t>セイトスウ</t>
    </rPh>
    <phoneticPr fontId="4"/>
  </si>
  <si>
    <t>教員数</t>
    <rPh sb="0" eb="2">
      <t>キョウイン</t>
    </rPh>
    <rPh sb="2" eb="3">
      <t>スウ</t>
    </rPh>
    <phoneticPr fontId="4"/>
  </si>
  <si>
    <t>学校数</t>
  </si>
  <si>
    <t>　　　　　　　　　　　　　　　　　　　　　　　　　　　　　　　　　　　　　　各年5月1日現在</t>
    <phoneticPr fontId="4"/>
  </si>
  <si>
    <t>１４－４　 中学校</t>
    <rPh sb="6" eb="7">
      <t>チュウガクセイ</t>
    </rPh>
    <rPh sb="7" eb="8">
      <t>ガク</t>
    </rPh>
    <rPh sb="8" eb="9">
      <t>コウ</t>
    </rPh>
    <phoneticPr fontId="4"/>
  </si>
  <si>
    <t>6学年</t>
    <rPh sb="1" eb="3">
      <t>ガクネン</t>
    </rPh>
    <phoneticPr fontId="4"/>
  </si>
  <si>
    <t>5学年</t>
    <rPh sb="1" eb="3">
      <t>ガクネン</t>
    </rPh>
    <phoneticPr fontId="4"/>
  </si>
  <si>
    <t>4学年</t>
    <rPh sb="1" eb="3">
      <t>ガクネン</t>
    </rPh>
    <phoneticPr fontId="4"/>
  </si>
  <si>
    <t>各年5月1日現在</t>
    <rPh sb="0" eb="2">
      <t>カクネン</t>
    </rPh>
    <rPh sb="3" eb="4">
      <t>ガツ</t>
    </rPh>
    <rPh sb="5" eb="8">
      <t>ニチゲンザイ</t>
    </rPh>
    <phoneticPr fontId="4"/>
  </si>
  <si>
    <t>１４－３　小学校</t>
    <rPh sb="5" eb="6">
      <t>ショウ</t>
    </rPh>
    <rPh sb="6" eb="7">
      <t>ガク</t>
    </rPh>
    <rPh sb="7" eb="8">
      <t>コウ</t>
    </rPh>
    <phoneticPr fontId="4"/>
  </si>
  <si>
    <t>資料　企画政策課（学校基本調査）</t>
    <rPh sb="9" eb="11">
      <t>ガッコウ</t>
    </rPh>
    <rPh sb="11" eb="13">
      <t>キホン</t>
    </rPh>
    <rPh sb="13" eb="15">
      <t>チョウサ</t>
    </rPh>
    <phoneticPr fontId="4"/>
  </si>
  <si>
    <t>5　歳</t>
    <rPh sb="2" eb="3">
      <t>サイ</t>
    </rPh>
    <phoneticPr fontId="4"/>
  </si>
  <si>
    <t>4　歳</t>
    <rPh sb="2" eb="3">
      <t>サイ</t>
    </rPh>
    <phoneticPr fontId="4"/>
  </si>
  <si>
    <t>3　歳</t>
    <rPh sb="2" eb="3">
      <t>サイ</t>
    </rPh>
    <phoneticPr fontId="4"/>
  </si>
  <si>
    <t>園児数</t>
    <rPh sb="0" eb="2">
      <t>エンジ</t>
    </rPh>
    <rPh sb="2" eb="3">
      <t>カズ</t>
    </rPh>
    <phoneticPr fontId="4"/>
  </si>
  <si>
    <t>園数</t>
    <rPh sb="0" eb="1">
      <t>エン</t>
    </rPh>
    <rPh sb="1" eb="2">
      <t>カズ</t>
    </rPh>
    <phoneticPr fontId="4"/>
  </si>
  <si>
    <t>各年5月1日現在</t>
    <phoneticPr fontId="4"/>
  </si>
  <si>
    <t>１４－２　幼稚園</t>
    <phoneticPr fontId="4"/>
  </si>
  <si>
    <t>資料　企画政策課（学校基本調査）、学校教育課、暁星国際流山小学校</t>
    <rPh sb="23" eb="25">
      <t>ギョウセイ</t>
    </rPh>
    <rPh sb="25" eb="27">
      <t>コクサイ</t>
    </rPh>
    <rPh sb="27" eb="29">
      <t>ナガレヤマ</t>
    </rPh>
    <rPh sb="29" eb="32">
      <t>ショウガッコウ</t>
    </rPh>
    <phoneticPr fontId="4"/>
  </si>
  <si>
    <t>高等学校</t>
    <phoneticPr fontId="4"/>
  </si>
  <si>
    <t>中学校</t>
    <phoneticPr fontId="4"/>
  </si>
  <si>
    <t>小学校</t>
    <phoneticPr fontId="4"/>
  </si>
  <si>
    <t>私立幼稚園</t>
    <phoneticPr fontId="4"/>
  </si>
  <si>
    <t>公立幼稚園</t>
    <phoneticPr fontId="4"/>
  </si>
  <si>
    <t>教員1人当たり園児･児童・生徒数</t>
    <rPh sb="3" eb="4">
      <t>ヒト</t>
    </rPh>
    <rPh sb="7" eb="9">
      <t>エンジ</t>
    </rPh>
    <phoneticPr fontId="4"/>
  </si>
  <si>
    <t>1学級当たり園児･児童・生徒数</t>
    <rPh sb="3" eb="4">
      <t>ア</t>
    </rPh>
    <rPh sb="6" eb="8">
      <t>エンジ</t>
    </rPh>
    <rPh sb="9" eb="11">
      <t>ジドウ</t>
    </rPh>
    <rPh sb="12" eb="14">
      <t>セイト</t>
    </rPh>
    <rPh sb="14" eb="15">
      <t>カズ</t>
    </rPh>
    <phoneticPr fontId="4"/>
  </si>
  <si>
    <t>職員数</t>
    <rPh sb="0" eb="3">
      <t>ショクインスウ</t>
    </rPh>
    <phoneticPr fontId="4"/>
  </si>
  <si>
    <t>卒園・
卒業者数
(令和3年度)</t>
    <rPh sb="0" eb="1">
      <t>ソツギョウ</t>
    </rPh>
    <rPh sb="1" eb="2">
      <t>ソツエン</t>
    </rPh>
    <rPh sb="4" eb="6">
      <t>ソツギョウ</t>
    </rPh>
    <rPh sb="6" eb="7">
      <t>モノ</t>
    </rPh>
    <rPh sb="7" eb="8">
      <t>カズ</t>
    </rPh>
    <rPh sb="10" eb="12">
      <t>レイワ</t>
    </rPh>
    <rPh sb="13" eb="15">
      <t>ネンド</t>
    </rPh>
    <rPh sb="14" eb="15">
      <t>ド</t>
    </rPh>
    <phoneticPr fontId="4"/>
  </si>
  <si>
    <t>園児・児童・生徒数</t>
    <rPh sb="0" eb="2">
      <t>エンジ</t>
    </rPh>
    <rPh sb="3" eb="5">
      <t>ジドウ</t>
    </rPh>
    <rPh sb="6" eb="8">
      <t>セイト</t>
    </rPh>
    <rPh sb="8" eb="9">
      <t>スウ</t>
    </rPh>
    <phoneticPr fontId="4"/>
  </si>
  <si>
    <t>学級数
(学科)</t>
    <rPh sb="0" eb="2">
      <t>ガッキュウ</t>
    </rPh>
    <rPh sb="2" eb="3">
      <t>スウ</t>
    </rPh>
    <rPh sb="5" eb="7">
      <t>ガッカ</t>
    </rPh>
    <phoneticPr fontId="4"/>
  </si>
  <si>
    <t>学校数</t>
    <rPh sb="0" eb="2">
      <t>ガッコウ</t>
    </rPh>
    <rPh sb="2" eb="3">
      <t>スウ</t>
    </rPh>
    <phoneticPr fontId="4"/>
  </si>
  <si>
    <t>区　　分</t>
    <rPh sb="0" eb="4">
      <t>クブン</t>
    </rPh>
    <phoneticPr fontId="4"/>
  </si>
  <si>
    <t>令和4年5月1日現在</t>
    <rPh sb="0" eb="1">
      <t>レイ</t>
    </rPh>
    <rPh sb="1" eb="2">
      <t>ワ</t>
    </rPh>
    <rPh sb="3" eb="4">
      <t>ネン</t>
    </rPh>
    <rPh sb="4" eb="5">
      <t>ヘイネン</t>
    </rPh>
    <rPh sb="5" eb="6">
      <t>ガツ</t>
    </rPh>
    <rPh sb="8" eb="10">
      <t>ゲンザイ</t>
    </rPh>
    <phoneticPr fontId="4"/>
  </si>
  <si>
    <t>１４－１　概要</t>
    <phoneticPr fontId="4"/>
  </si>
  <si>
    <t>71　教育・文化</t>
    <phoneticPr fontId="4"/>
  </si>
  <si>
    <t>資料　公民館</t>
    <rPh sb="0" eb="2">
      <t>シリョウ</t>
    </rPh>
    <rPh sb="3" eb="6">
      <t>コウミンカン</t>
    </rPh>
    <phoneticPr fontId="4"/>
  </si>
  <si>
    <t>(注)新型コロナウイルス感染症拡大防止のため、令和2年4月9日から令和2年5月31日まで休館。</t>
    <phoneticPr fontId="4"/>
  </si>
  <si>
    <t>人　数</t>
    <rPh sb="0" eb="1">
      <t>ジンイン</t>
    </rPh>
    <rPh sb="2" eb="3">
      <t>カズ</t>
    </rPh>
    <phoneticPr fontId="4"/>
  </si>
  <si>
    <t>件　数</t>
  </si>
  <si>
    <t>公民館主催</t>
    <rPh sb="0" eb="3">
      <t>コウミンカン</t>
    </rPh>
    <rPh sb="3" eb="5">
      <t>シュサイ</t>
    </rPh>
    <phoneticPr fontId="4"/>
  </si>
  <si>
    <t>市 主 催</t>
    <rPh sb="0" eb="1">
      <t>シ</t>
    </rPh>
    <rPh sb="2" eb="5">
      <t>シュサイ</t>
    </rPh>
    <phoneticPr fontId="4"/>
  </si>
  <si>
    <t>１４－８　公民館の利用</t>
    <phoneticPr fontId="4"/>
  </si>
  <si>
    <t>(注２)「就職率」は「就職者等」から「臨時労働者」を除いた数を、「卒業者数」で割ったものである。</t>
    <rPh sb="1" eb="2">
      <t>チュウ</t>
    </rPh>
    <rPh sb="5" eb="7">
      <t>シュウショク</t>
    </rPh>
    <rPh sb="7" eb="8">
      <t>リツ</t>
    </rPh>
    <rPh sb="11" eb="13">
      <t>シュウショク</t>
    </rPh>
    <rPh sb="13" eb="14">
      <t>シャ</t>
    </rPh>
    <rPh sb="14" eb="15">
      <t>トウ</t>
    </rPh>
    <rPh sb="19" eb="21">
      <t>リンジ</t>
    </rPh>
    <rPh sb="21" eb="24">
      <t>ロウドウシャ</t>
    </rPh>
    <rPh sb="26" eb="27">
      <t>ノゾ</t>
    </rPh>
    <rPh sb="29" eb="30">
      <t>カズ</t>
    </rPh>
    <rPh sb="33" eb="36">
      <t>ソツギョウシャ</t>
    </rPh>
    <rPh sb="36" eb="37">
      <t>スウ</t>
    </rPh>
    <rPh sb="39" eb="40">
      <t>ワ</t>
    </rPh>
    <phoneticPr fontId="4"/>
  </si>
  <si>
    <t>資料　企画政策課（学校基本調査）</t>
    <phoneticPr fontId="4"/>
  </si>
  <si>
    <t>(注１)臨時労働者を加えるなどの集計方法変更により令和２年から「就業者等」に変更</t>
    <rPh sb="1" eb="2">
      <t>チュウ</t>
    </rPh>
    <rPh sb="4" eb="6">
      <t>リンジ</t>
    </rPh>
    <rPh sb="6" eb="9">
      <t>ロウドウシャ</t>
    </rPh>
    <rPh sb="10" eb="11">
      <t>クワ</t>
    </rPh>
    <rPh sb="16" eb="18">
      <t>シュウケイ</t>
    </rPh>
    <rPh sb="18" eb="20">
      <t>ホウホウ</t>
    </rPh>
    <rPh sb="20" eb="22">
      <t>ヘンコウ</t>
    </rPh>
    <rPh sb="25" eb="27">
      <t>レイワ</t>
    </rPh>
    <rPh sb="28" eb="29">
      <t>ネン</t>
    </rPh>
    <rPh sb="32" eb="35">
      <t>シュウギョウシャ</t>
    </rPh>
    <rPh sb="35" eb="36">
      <t>トウ</t>
    </rPh>
    <rPh sb="38" eb="40">
      <t>ヘンコウ</t>
    </rPh>
    <phoneticPr fontId="4"/>
  </si>
  <si>
    <t>有期雇用労働者（c）</t>
    <rPh sb="0" eb="2">
      <t>ユウキ</t>
    </rPh>
    <rPh sb="2" eb="4">
      <t>コヨウ</t>
    </rPh>
    <rPh sb="4" eb="7">
      <t>ロウドウシャ</t>
    </rPh>
    <phoneticPr fontId="4"/>
  </si>
  <si>
    <t>無期雇用労働者(b)</t>
    <rPh sb="0" eb="2">
      <t>ムキ</t>
    </rPh>
    <rPh sb="2" eb="4">
      <t>コヨウ</t>
    </rPh>
    <rPh sb="4" eb="7">
      <t>ロウドウシャ</t>
    </rPh>
    <phoneticPr fontId="4"/>
  </si>
  <si>
    <t>就職者等
合計</t>
    <rPh sb="0" eb="2">
      <t>シュウショク</t>
    </rPh>
    <rPh sb="2" eb="3">
      <t>シャ</t>
    </rPh>
    <rPh sb="3" eb="4">
      <t>トウ</t>
    </rPh>
    <rPh sb="5" eb="7">
      <t>ゴウケイ</t>
    </rPh>
    <phoneticPr fontId="4"/>
  </si>
  <si>
    <t>臨時労働者</t>
    <rPh sb="0" eb="2">
      <t>リンジ</t>
    </rPh>
    <rPh sb="2" eb="5">
      <t>ロウドウシャ</t>
    </rPh>
    <phoneticPr fontId="4"/>
  </si>
  <si>
    <t>自営業主等(a)</t>
    <rPh sb="0" eb="3">
      <t>ジエイギョウ</t>
    </rPh>
    <rPh sb="3" eb="4">
      <t>シュ</t>
    </rPh>
    <rPh sb="4" eb="5">
      <t>トウ</t>
    </rPh>
    <phoneticPr fontId="4"/>
  </si>
  <si>
    <t>就職率
(%)
（注２）</t>
    <rPh sb="9" eb="10">
      <t>チュウ</t>
    </rPh>
    <phoneticPr fontId="4"/>
  </si>
  <si>
    <t>大学等
進学率
(%)</t>
    <rPh sb="0" eb="2">
      <t>ダイガク</t>
    </rPh>
    <rPh sb="2" eb="3">
      <t>トウ</t>
    </rPh>
    <phoneticPr fontId="4"/>
  </si>
  <si>
    <t>死亡・
不詳</t>
    <rPh sb="0" eb="2">
      <t>シボウ</t>
    </rPh>
    <rPh sb="4" eb="6">
      <t>フショウ</t>
    </rPh>
    <phoneticPr fontId="4"/>
  </si>
  <si>
    <t>左記
以外</t>
    <rPh sb="0" eb="2">
      <t>サキ</t>
    </rPh>
    <rPh sb="3" eb="5">
      <t>イガイ</t>
    </rPh>
    <phoneticPr fontId="4"/>
  </si>
  <si>
    <t>就職者等（注１）</t>
    <rPh sb="0" eb="2">
      <t>シュウショク</t>
    </rPh>
    <rPh sb="2" eb="3">
      <t>シャ</t>
    </rPh>
    <rPh sb="3" eb="4">
      <t>トウ</t>
    </rPh>
    <rPh sb="5" eb="6">
      <t>チュウ</t>
    </rPh>
    <phoneticPr fontId="4"/>
  </si>
  <si>
    <t>教育訓練機関等入学者（B）</t>
    <phoneticPr fontId="4"/>
  </si>
  <si>
    <t>大学等
進学者（A)</t>
    <rPh sb="0" eb="1">
      <t>ダイ</t>
    </rPh>
    <rPh sb="1" eb="2">
      <t>ガク</t>
    </rPh>
    <rPh sb="2" eb="3">
      <t>トウ</t>
    </rPh>
    <phoneticPr fontId="4"/>
  </si>
  <si>
    <t>卒業者</t>
    <rPh sb="0" eb="3">
      <t>ソツギョウシャ</t>
    </rPh>
    <phoneticPr fontId="4"/>
  </si>
  <si>
    <t>区分</t>
  </si>
  <si>
    <t>１４－７　卒業後の進路（高等学校）</t>
    <rPh sb="5" eb="8">
      <t>ソツギョウゴ</t>
    </rPh>
    <rPh sb="9" eb="11">
      <t>シンロ</t>
    </rPh>
    <rPh sb="12" eb="14">
      <t>コウトウ</t>
    </rPh>
    <rPh sb="14" eb="16">
      <t>ガッコウ</t>
    </rPh>
    <phoneticPr fontId="4"/>
  </si>
  <si>
    <t>高校等
進学率</t>
    <rPh sb="0" eb="1">
      <t>タカ</t>
    </rPh>
    <rPh sb="1" eb="2">
      <t>コウ</t>
    </rPh>
    <rPh sb="2" eb="3">
      <t>トウ</t>
    </rPh>
    <rPh sb="4" eb="6">
      <t>シンガク</t>
    </rPh>
    <rPh sb="6" eb="7">
      <t>リツ</t>
    </rPh>
    <phoneticPr fontId="4"/>
  </si>
  <si>
    <t>進学者のうち就職者</t>
    <phoneticPr fontId="4"/>
  </si>
  <si>
    <t>就職者等</t>
    <rPh sb="0" eb="3">
      <t>シュウショクシャ</t>
    </rPh>
    <rPh sb="3" eb="4">
      <t>トウ</t>
    </rPh>
    <phoneticPr fontId="4"/>
  </si>
  <si>
    <t>高校等進学者</t>
    <rPh sb="0" eb="2">
      <t>コウコウ</t>
    </rPh>
    <rPh sb="2" eb="3">
      <t>トウ</t>
    </rPh>
    <rPh sb="3" eb="5">
      <t>シンガク</t>
    </rPh>
    <rPh sb="5" eb="6">
      <t>モノ</t>
    </rPh>
    <phoneticPr fontId="4"/>
  </si>
  <si>
    <t>１４－６　卒業後の進路（中学校）</t>
    <phoneticPr fontId="4"/>
  </si>
  <si>
    <t>3学年</t>
    <rPh sb="1" eb="2">
      <t>ガク</t>
    </rPh>
    <rPh sb="2" eb="3">
      <t>ネン</t>
    </rPh>
    <phoneticPr fontId="4"/>
  </si>
  <si>
    <t>2学年</t>
    <rPh sb="1" eb="2">
      <t>ガク</t>
    </rPh>
    <rPh sb="2" eb="3">
      <t>ネン</t>
    </rPh>
    <phoneticPr fontId="4"/>
  </si>
  <si>
    <t>1学年</t>
    <rPh sb="1" eb="2">
      <t>ガク</t>
    </rPh>
    <rPh sb="2" eb="3">
      <t>ネン</t>
    </rPh>
    <phoneticPr fontId="4"/>
  </si>
  <si>
    <t>生徒数</t>
    <rPh sb="0" eb="3">
      <t>セイトスウ</t>
    </rPh>
    <phoneticPr fontId="4"/>
  </si>
  <si>
    <t>各年5月1日現在</t>
    <rPh sb="0" eb="1">
      <t>カク</t>
    </rPh>
    <rPh sb="5" eb="6">
      <t>ニチ</t>
    </rPh>
    <phoneticPr fontId="4"/>
  </si>
  <si>
    <t>１４－５　高等学校</t>
    <phoneticPr fontId="4"/>
  </si>
  <si>
    <t>教育・文化　72</t>
    <phoneticPr fontId="4"/>
  </si>
  <si>
    <t>(注)おおたかの森図書ピックアップセンターが令和3年8月に開設。貸出点数は、中央図書館に含める。</t>
    <rPh sb="1" eb="2">
      <t>チュウ</t>
    </rPh>
    <rPh sb="8" eb="9">
      <t>モリ</t>
    </rPh>
    <rPh sb="9" eb="11">
      <t>トショ</t>
    </rPh>
    <rPh sb="22" eb="24">
      <t>レイワ</t>
    </rPh>
    <rPh sb="25" eb="26">
      <t>ネン</t>
    </rPh>
    <rPh sb="27" eb="28">
      <t>ガツ</t>
    </rPh>
    <rPh sb="29" eb="31">
      <t>カイセツ</t>
    </rPh>
    <rPh sb="32" eb="34">
      <t>カシダシ</t>
    </rPh>
    <rPh sb="34" eb="36">
      <t>テンスウ</t>
    </rPh>
    <rPh sb="38" eb="40">
      <t>チュウオウ</t>
    </rPh>
    <rPh sb="40" eb="43">
      <t>トショカン</t>
    </rPh>
    <rPh sb="44" eb="45">
      <t>フク</t>
    </rPh>
    <phoneticPr fontId="4"/>
  </si>
  <si>
    <t>利用制限。貸出は予約資料のみに限定。</t>
    <phoneticPr fontId="4"/>
  </si>
  <si>
    <t>(注)新型コロナウイルス感染症拡大防止のため令和2年4月9日から5月24日まで全館臨時休館。5月25日から6月7日までは全館</t>
    <rPh sb="39" eb="41">
      <t>ゼンカン</t>
    </rPh>
    <rPh sb="41" eb="43">
      <t>リンジ</t>
    </rPh>
    <rPh sb="43" eb="45">
      <t>キュウカン</t>
    </rPh>
    <phoneticPr fontId="4"/>
  </si>
  <si>
    <t>(注)新型コロナウイルス感染症拡大防止のため令和2年3月3日から3月31日まで全館利用制限。貸出は予約資料のみに限定。</t>
    <phoneticPr fontId="4"/>
  </si>
  <si>
    <t>資料　図書館</t>
    <rPh sb="5" eb="6">
      <t>カン</t>
    </rPh>
    <phoneticPr fontId="4"/>
  </si>
  <si>
    <t>(注)電算システム更新のため平成30年9月26日から9月30日まで全館休館。ピックアップサービスも休止。</t>
    <phoneticPr fontId="4"/>
  </si>
  <si>
    <t>令和4年1月</t>
    <rPh sb="0" eb="2">
      <t>レイワ</t>
    </rPh>
    <phoneticPr fontId="4"/>
  </si>
  <si>
    <t>令和3年4月</t>
    <rPh sb="0" eb="2">
      <t>レイワ</t>
    </rPh>
    <phoneticPr fontId="4"/>
  </si>
  <si>
    <t>電子書籍</t>
    <phoneticPr fontId="4"/>
  </si>
  <si>
    <t>こども図書館</t>
    <rPh sb="3" eb="6">
      <t>トショカン</t>
    </rPh>
    <phoneticPr fontId="4"/>
  </si>
  <si>
    <t>木の図書館</t>
    <phoneticPr fontId="4"/>
  </si>
  <si>
    <t>森の図書館</t>
    <phoneticPr fontId="4"/>
  </si>
  <si>
    <t>初石分館</t>
  </si>
  <si>
    <t>南流山分館</t>
  </si>
  <si>
    <t>北部分館</t>
  </si>
  <si>
    <t>中央図書館</t>
  </si>
  <si>
    <t>区  分</t>
    <phoneticPr fontId="4"/>
  </si>
  <si>
    <t>１４－１１　図書館別貸出冊数</t>
    <phoneticPr fontId="4"/>
  </si>
  <si>
    <t>資料　スポーツ振興課</t>
    <rPh sb="7" eb="9">
      <t>シンコウ</t>
    </rPh>
    <rPh sb="9" eb="10">
      <t>カ</t>
    </rPh>
    <phoneticPr fontId="4"/>
  </si>
  <si>
    <t>スポーツフィールド(流山、おおたかの森、東部)</t>
    <rPh sb="10" eb="12">
      <t>ナガレヤマ</t>
    </rPh>
    <rPh sb="18" eb="19">
      <t>モリ</t>
    </rPh>
    <rPh sb="20" eb="22">
      <t>トウブ</t>
    </rPh>
    <phoneticPr fontId="4"/>
  </si>
  <si>
    <t>（敷地）</t>
    <phoneticPr fontId="4"/>
  </si>
  <si>
    <t>多目的運動場</t>
    <phoneticPr fontId="4"/>
  </si>
  <si>
    <t>北部、南部</t>
    <rPh sb="0" eb="2">
      <t>ホクブ</t>
    </rPh>
    <rPh sb="3" eb="5">
      <t>ナンブ</t>
    </rPh>
    <phoneticPr fontId="4"/>
  </si>
  <si>
    <t>（敷地）</t>
  </si>
  <si>
    <t>柔道場</t>
    <phoneticPr fontId="4"/>
  </si>
  <si>
    <t>河川敷野球場7面</t>
    <rPh sb="0" eb="3">
      <t>カセンシキ</t>
    </rPh>
    <rPh sb="3" eb="6">
      <t>ヤキュウジョウ</t>
    </rPh>
    <rPh sb="7" eb="8">
      <t>メン</t>
    </rPh>
    <phoneticPr fontId="4"/>
  </si>
  <si>
    <t>河川敷野球場</t>
    <rPh sb="0" eb="3">
      <t>カセンジキ</t>
    </rPh>
    <phoneticPr fontId="4"/>
  </si>
  <si>
    <t>総合運動公園野球場</t>
    <rPh sb="0" eb="2">
      <t>ソウゴウ</t>
    </rPh>
    <rPh sb="2" eb="4">
      <t>ウンドウ</t>
    </rPh>
    <rPh sb="4" eb="6">
      <t>コウエン</t>
    </rPh>
    <rPh sb="6" eb="9">
      <t>ヤキュウジョウ</t>
    </rPh>
    <phoneticPr fontId="4"/>
  </si>
  <si>
    <t>野球場</t>
    <phoneticPr fontId="4"/>
  </si>
  <si>
    <t>総合運動公園庭球場、コミュニティプラザ</t>
    <phoneticPr fontId="4"/>
  </si>
  <si>
    <t>庭球場</t>
    <phoneticPr fontId="4"/>
  </si>
  <si>
    <t>流山・北部・東部、コミュニティプラザ</t>
    <phoneticPr fontId="4"/>
  </si>
  <si>
    <t>プール</t>
    <phoneticPr fontId="4"/>
  </si>
  <si>
    <t>キッコーマン アリーナ、コミュニティプラザ</t>
    <phoneticPr fontId="4"/>
  </si>
  <si>
    <t>（延床）</t>
    <phoneticPr fontId="4"/>
  </si>
  <si>
    <t>体育館</t>
    <phoneticPr fontId="4"/>
  </si>
  <si>
    <t>備　考</t>
    <rPh sb="0" eb="1">
      <t>ビ</t>
    </rPh>
    <rPh sb="2" eb="3">
      <t>コウ</t>
    </rPh>
    <phoneticPr fontId="4"/>
  </si>
  <si>
    <t>利用者数(人)</t>
    <rPh sb="0" eb="2">
      <t>リヨウ</t>
    </rPh>
    <rPh sb="2" eb="3">
      <t>シャ</t>
    </rPh>
    <rPh sb="3" eb="4">
      <t>スウ</t>
    </rPh>
    <rPh sb="5" eb="6">
      <t>ニン</t>
    </rPh>
    <phoneticPr fontId="4"/>
  </si>
  <si>
    <t>面積(㎡)</t>
    <rPh sb="0" eb="1">
      <t>メン</t>
    </rPh>
    <rPh sb="1" eb="2">
      <t>セキ</t>
    </rPh>
    <phoneticPr fontId="4"/>
  </si>
  <si>
    <t>施設名</t>
    <phoneticPr fontId="4"/>
  </si>
  <si>
    <t>令和4年3月31日現在</t>
    <rPh sb="0" eb="2">
      <t>レイワ</t>
    </rPh>
    <rPh sb="3" eb="4">
      <t>ネン</t>
    </rPh>
    <rPh sb="4" eb="5">
      <t>ヘイネン</t>
    </rPh>
    <rPh sb="5" eb="6">
      <t>ガツ</t>
    </rPh>
    <rPh sb="8" eb="11">
      <t>ニチゲンザイ</t>
    </rPh>
    <phoneticPr fontId="4"/>
  </si>
  <si>
    <t>１４－１０　体育施設</t>
    <phoneticPr fontId="4"/>
  </si>
  <si>
    <t>(注)新型コロナウイルス感染症拡大防止のため、令和2年4月9日から令和2年5月31日まで休館。          資料　公民館</t>
    <phoneticPr fontId="4"/>
  </si>
  <si>
    <t>人　数</t>
    <phoneticPr fontId="4"/>
  </si>
  <si>
    <t>　　　　　（ホール）の利用</t>
    <phoneticPr fontId="4"/>
  </si>
  <si>
    <t>１４－９　市民会館</t>
    <phoneticPr fontId="4"/>
  </si>
  <si>
    <t>73   教育・文化</t>
    <phoneticPr fontId="4"/>
  </si>
  <si>
    <t>　　　　　　　　　　　　　　　　　　　　　　　　　　　　　　　　　　　　　　資料　博物館</t>
    <rPh sb="41" eb="44">
      <t>ハクブツカン</t>
    </rPh>
    <phoneticPr fontId="4"/>
  </si>
  <si>
    <t>　指定物件数</t>
    <phoneticPr fontId="4"/>
  </si>
  <si>
    <t>建造物</t>
    <phoneticPr fontId="4"/>
  </si>
  <si>
    <t>記念物</t>
    <phoneticPr fontId="4"/>
  </si>
  <si>
    <t>民俗文化財</t>
    <phoneticPr fontId="4"/>
  </si>
  <si>
    <t>無形文化財</t>
    <rPh sb="0" eb="2">
      <t>ムケイ</t>
    </rPh>
    <rPh sb="2" eb="5">
      <t>ブンカザイ</t>
    </rPh>
    <phoneticPr fontId="4"/>
  </si>
  <si>
    <t>有形文化財</t>
    <rPh sb="0" eb="2">
      <t>ユウケイ</t>
    </rPh>
    <rPh sb="2" eb="5">
      <t>ブンカザイ</t>
    </rPh>
    <phoneticPr fontId="4"/>
  </si>
  <si>
    <t>民俗文化財</t>
    <rPh sb="0" eb="2">
      <t>ミンゾク</t>
    </rPh>
    <rPh sb="2" eb="5">
      <t>ブンカザイ</t>
    </rPh>
    <phoneticPr fontId="4"/>
  </si>
  <si>
    <t>国登録</t>
    <phoneticPr fontId="4"/>
  </si>
  <si>
    <t>市指定</t>
    <rPh sb="0" eb="1">
      <t>シ</t>
    </rPh>
    <rPh sb="1" eb="3">
      <t>シテイ</t>
    </rPh>
    <phoneticPr fontId="4"/>
  </si>
  <si>
    <t>県指定</t>
    <rPh sb="0" eb="1">
      <t>ケン</t>
    </rPh>
    <rPh sb="1" eb="3">
      <t>シテイ</t>
    </rPh>
    <phoneticPr fontId="4"/>
  </si>
  <si>
    <t>令和4年3月31日現在</t>
    <rPh sb="0" eb="2">
      <t>レイワ</t>
    </rPh>
    <rPh sb="3" eb="4">
      <t>ネン</t>
    </rPh>
    <rPh sb="4" eb="5">
      <t>ヘイネン</t>
    </rPh>
    <phoneticPr fontId="4"/>
  </si>
  <si>
    <t>１４－１３　指定文化財</t>
    <phoneticPr fontId="4"/>
  </si>
  <si>
    <t>資料　図書館</t>
    <phoneticPr fontId="4"/>
  </si>
  <si>
    <t>コンテンツ</t>
    <phoneticPr fontId="4"/>
  </si>
  <si>
    <t>タイトル</t>
    <phoneticPr fontId="4"/>
  </si>
  <si>
    <t>郷土資料</t>
    <phoneticPr fontId="4"/>
  </si>
  <si>
    <t>児　童</t>
    <phoneticPr fontId="4"/>
  </si>
  <si>
    <t>文　学</t>
    <phoneticPr fontId="4"/>
  </si>
  <si>
    <t>語　学</t>
    <phoneticPr fontId="4"/>
  </si>
  <si>
    <t>芸　術</t>
    <phoneticPr fontId="4"/>
  </si>
  <si>
    <t>電子書籍</t>
    <rPh sb="0" eb="2">
      <t>デンシ</t>
    </rPh>
    <rPh sb="2" eb="4">
      <t>ショセキ</t>
    </rPh>
    <phoneticPr fontId="4"/>
  </si>
  <si>
    <t>産　業</t>
    <phoneticPr fontId="4"/>
  </si>
  <si>
    <t>工　学</t>
    <phoneticPr fontId="4"/>
  </si>
  <si>
    <t>自然科学</t>
    <phoneticPr fontId="4"/>
  </si>
  <si>
    <t>社会科学</t>
    <rPh sb="0" eb="2">
      <t>シャカイ</t>
    </rPh>
    <rPh sb="2" eb="4">
      <t>カガク</t>
    </rPh>
    <phoneticPr fontId="4"/>
  </si>
  <si>
    <t>歴　史</t>
    <phoneticPr fontId="4"/>
  </si>
  <si>
    <t>哲　学</t>
    <phoneticPr fontId="4"/>
  </si>
  <si>
    <t>総　記</t>
    <phoneticPr fontId="4"/>
  </si>
  <si>
    <t>１４－１２　蔵書の冊数</t>
    <phoneticPr fontId="4"/>
  </si>
  <si>
    <t xml:space="preserve"> 教育・文化　74</t>
    <phoneticPr fontId="4"/>
  </si>
  <si>
    <t>１日当たりの火災発生件数</t>
    <rPh sb="2" eb="3">
      <t>ア</t>
    </rPh>
    <phoneticPr fontId="4"/>
  </si>
  <si>
    <t>１日当たりの救急車出動件数</t>
    <rPh sb="2" eb="3">
      <t>ア</t>
    </rPh>
    <rPh sb="11" eb="12">
      <t>ケン</t>
    </rPh>
    <phoneticPr fontId="4"/>
  </si>
  <si>
    <t>１日当たりの犯罪発生件数</t>
    <rPh sb="2" eb="3">
      <t>ア</t>
    </rPh>
    <phoneticPr fontId="4"/>
  </si>
  <si>
    <t>(令和4年）</t>
    <rPh sb="1" eb="2">
      <t>レイ</t>
    </rPh>
    <rPh sb="2" eb="3">
      <t>ネン</t>
    </rPh>
    <phoneticPr fontId="4"/>
  </si>
  <si>
    <t>１日当たりの交通事故発生件数　</t>
    <rPh sb="2" eb="3">
      <t>ア</t>
    </rPh>
    <phoneticPr fontId="4"/>
  </si>
  <si>
    <t>15　警察・消防</t>
    <rPh sb="3" eb="5">
      <t>ケイサツ</t>
    </rPh>
    <rPh sb="6" eb="8">
      <t>ショウボウ</t>
    </rPh>
    <phoneticPr fontId="4"/>
  </si>
  <si>
    <t>警察・消防　75</t>
    <phoneticPr fontId="4"/>
  </si>
  <si>
    <t>資料　流山警察署</t>
    <phoneticPr fontId="4"/>
  </si>
  <si>
    <t>死亡者数</t>
    <phoneticPr fontId="4"/>
  </si>
  <si>
    <t>負傷者数</t>
  </si>
  <si>
    <t>発生数</t>
  </si>
  <si>
    <t>１５－４　交通事故の発生</t>
    <rPh sb="5" eb="7">
      <t>コウツウ</t>
    </rPh>
    <rPh sb="7" eb="9">
      <t>ジコ</t>
    </rPh>
    <rPh sb="10" eb="12">
      <t>ハッセイ</t>
    </rPh>
    <phoneticPr fontId="4"/>
  </si>
  <si>
    <t>(注)１人が複数の不良行為を行う場合があり、総数が合計と異なる場合がある。</t>
    <rPh sb="1" eb="2">
      <t>チュウ</t>
    </rPh>
    <rPh sb="3" eb="5">
      <t>ヒトリ</t>
    </rPh>
    <rPh sb="6" eb="8">
      <t>フクスウ</t>
    </rPh>
    <rPh sb="9" eb="11">
      <t>フリョウ</t>
    </rPh>
    <rPh sb="11" eb="13">
      <t>コウイ</t>
    </rPh>
    <rPh sb="14" eb="15">
      <t>オコナ</t>
    </rPh>
    <rPh sb="16" eb="18">
      <t>バアイ</t>
    </rPh>
    <rPh sb="22" eb="24">
      <t>ソウスウ</t>
    </rPh>
    <rPh sb="25" eb="27">
      <t>ゴウケイ</t>
    </rPh>
    <rPh sb="28" eb="29">
      <t>コト</t>
    </rPh>
    <rPh sb="31" eb="33">
      <t>バアイ</t>
    </rPh>
    <phoneticPr fontId="4"/>
  </si>
  <si>
    <t>無断外泊</t>
    <phoneticPr fontId="4"/>
  </si>
  <si>
    <t>家出</t>
  </si>
  <si>
    <t>深夜徘徊</t>
    <rPh sb="0" eb="2">
      <t>シンヤ</t>
    </rPh>
    <rPh sb="2" eb="4">
      <t>ハイカイ</t>
    </rPh>
    <phoneticPr fontId="4"/>
  </si>
  <si>
    <t>粗暴行為</t>
    <rPh sb="0" eb="2">
      <t>ソボウ</t>
    </rPh>
    <rPh sb="2" eb="4">
      <t>コウイ</t>
    </rPh>
    <phoneticPr fontId="4"/>
  </si>
  <si>
    <t>刃物等所持</t>
    <rPh sb="0" eb="2">
      <t>ハモノ</t>
    </rPh>
    <rPh sb="2" eb="3">
      <t>トウ</t>
    </rPh>
    <rPh sb="3" eb="5">
      <t>ショジ</t>
    </rPh>
    <phoneticPr fontId="4"/>
  </si>
  <si>
    <t>シンナー乱用</t>
    <rPh sb="4" eb="6">
      <t>ランヨウ</t>
    </rPh>
    <phoneticPr fontId="4"/>
  </si>
  <si>
    <t>喫煙</t>
    <phoneticPr fontId="4"/>
  </si>
  <si>
    <t>飲酒</t>
    <phoneticPr fontId="4"/>
  </si>
  <si>
    <t>(注)総数</t>
    <rPh sb="1" eb="2">
      <t>チュウ</t>
    </rPh>
    <phoneticPr fontId="4"/>
  </si>
  <si>
    <t>１５－３　ぐ犯・不良</t>
    <phoneticPr fontId="4"/>
  </si>
  <si>
    <t>(注)刑法改正に伴い、平成29年7月13日に「強姦」から「強制性交等」に変更</t>
    <phoneticPr fontId="4"/>
  </si>
  <si>
    <t>脅迫</t>
  </si>
  <si>
    <t>傷害</t>
  </si>
  <si>
    <t>暴行</t>
  </si>
  <si>
    <t>凶器準備集合</t>
    <rPh sb="0" eb="2">
      <t>キョウキ</t>
    </rPh>
    <rPh sb="2" eb="4">
      <t>ジュンビ</t>
    </rPh>
    <rPh sb="4" eb="6">
      <t>シュウゴウ</t>
    </rPh>
    <phoneticPr fontId="4"/>
  </si>
  <si>
    <t>強制性交等(注)</t>
    <rPh sb="0" eb="2">
      <t>キョウセイ</t>
    </rPh>
    <rPh sb="2" eb="4">
      <t>セイコウ</t>
    </rPh>
    <rPh sb="4" eb="5">
      <t>トウ</t>
    </rPh>
    <rPh sb="6" eb="7">
      <t>チュウ</t>
    </rPh>
    <phoneticPr fontId="4"/>
  </si>
  <si>
    <t>放火</t>
  </si>
  <si>
    <t>強盗</t>
  </si>
  <si>
    <t>殺人</t>
  </si>
  <si>
    <t>粗暴犯</t>
    <rPh sb="0" eb="2">
      <t>ソボウ</t>
    </rPh>
    <rPh sb="2" eb="3">
      <t>ハン</t>
    </rPh>
    <phoneticPr fontId="4"/>
  </si>
  <si>
    <t>凶悪犯</t>
    <rPh sb="0" eb="3">
      <t>キョウアクハン</t>
    </rPh>
    <phoneticPr fontId="4"/>
  </si>
  <si>
    <t>１５－２　少年による</t>
    <phoneticPr fontId="4"/>
  </si>
  <si>
    <t>脅迫</t>
    <phoneticPr fontId="4"/>
  </si>
  <si>
    <t>傷害</t>
    <phoneticPr fontId="4"/>
  </si>
  <si>
    <t>暴行</t>
    <phoneticPr fontId="4"/>
  </si>
  <si>
    <t>放火</t>
    <rPh sb="0" eb="2">
      <t>ホウカ</t>
    </rPh>
    <phoneticPr fontId="4"/>
  </si>
  <si>
    <t>強盗</t>
    <phoneticPr fontId="4"/>
  </si>
  <si>
    <t>殺人</t>
    <phoneticPr fontId="4"/>
  </si>
  <si>
    <t>１５－１　刑法犯</t>
    <phoneticPr fontId="4"/>
  </si>
  <si>
    <t>76　警察・消防</t>
    <phoneticPr fontId="4"/>
  </si>
  <si>
    <t>資料  流山警察署</t>
    <phoneticPr fontId="4"/>
  </si>
  <si>
    <t>暴走行為</t>
    <rPh sb="0" eb="2">
      <t>ボウソウ</t>
    </rPh>
    <rPh sb="2" eb="4">
      <t>コウイ</t>
    </rPh>
    <phoneticPr fontId="4"/>
  </si>
  <si>
    <t>金品持ち出し</t>
    <rPh sb="0" eb="2">
      <t>キンピン</t>
    </rPh>
    <rPh sb="2" eb="3">
      <t>モ</t>
    </rPh>
    <rPh sb="4" eb="5">
      <t>ダ</t>
    </rPh>
    <phoneticPr fontId="4"/>
  </si>
  <si>
    <t>不健全娯楽</t>
    <rPh sb="0" eb="3">
      <t>フケンゼン</t>
    </rPh>
    <rPh sb="3" eb="5">
      <t>ゴラク</t>
    </rPh>
    <phoneticPr fontId="4"/>
  </si>
  <si>
    <t>怠学</t>
  </si>
  <si>
    <t>不良交友</t>
    <phoneticPr fontId="4"/>
  </si>
  <si>
    <t>不健全性行為</t>
    <rPh sb="0" eb="3">
      <t>フケンゼン</t>
    </rPh>
    <rPh sb="3" eb="6">
      <t>セイコウイ</t>
    </rPh>
    <phoneticPr fontId="4"/>
  </si>
  <si>
    <t>行為少年補導状況</t>
  </si>
  <si>
    <t>わいせつ</t>
  </si>
  <si>
    <t>賭博</t>
  </si>
  <si>
    <t>横領</t>
  </si>
  <si>
    <t>詐欺</t>
    <phoneticPr fontId="4"/>
  </si>
  <si>
    <t>恐喝</t>
    <phoneticPr fontId="4"/>
  </si>
  <si>
    <t>その他の
刑法犯</t>
    <rPh sb="2" eb="3">
      <t>タ</t>
    </rPh>
    <rPh sb="5" eb="8">
      <t>ケイホウハン</t>
    </rPh>
    <phoneticPr fontId="4"/>
  </si>
  <si>
    <t>風俗犯</t>
    <rPh sb="0" eb="2">
      <t>フウゾク</t>
    </rPh>
    <rPh sb="2" eb="3">
      <t>ハン</t>
    </rPh>
    <phoneticPr fontId="4"/>
  </si>
  <si>
    <t>知能犯</t>
    <rPh sb="0" eb="3">
      <t>チノウハン</t>
    </rPh>
    <phoneticPr fontId="4"/>
  </si>
  <si>
    <t>窃盗</t>
    <phoneticPr fontId="4"/>
  </si>
  <si>
    <t>刑法犯検挙者数</t>
    <phoneticPr fontId="4"/>
  </si>
  <si>
    <t>資料  流山警察署</t>
  </si>
  <si>
    <t>わいせつ</t>
    <phoneticPr fontId="4"/>
  </si>
  <si>
    <t>賭博</t>
    <phoneticPr fontId="4"/>
  </si>
  <si>
    <t>横領</t>
    <phoneticPr fontId="4"/>
  </si>
  <si>
    <t>認知件数</t>
  </si>
  <si>
    <t>警察・消防　77</t>
    <phoneticPr fontId="4"/>
  </si>
  <si>
    <t>　　　　　　　　　　　　　　　　　　　　　　　　　　　　　　　　　　　　　　資料　消防本部</t>
    <phoneticPr fontId="4"/>
  </si>
  <si>
    <t>放火・放火の疑い</t>
    <phoneticPr fontId="4"/>
  </si>
  <si>
    <t>ガス
器具</t>
  </si>
  <si>
    <t>電気機器配線器具</t>
    <phoneticPr fontId="4"/>
  </si>
  <si>
    <t>石油燃焼器具</t>
    <rPh sb="0" eb="2">
      <t>セキユ</t>
    </rPh>
    <rPh sb="2" eb="4">
      <t>ネンショウ</t>
    </rPh>
    <rPh sb="4" eb="6">
      <t>キグ</t>
    </rPh>
    <phoneticPr fontId="4"/>
  </si>
  <si>
    <t>油 鍋</t>
    <rPh sb="0" eb="1">
      <t>アブラ</t>
    </rPh>
    <rPh sb="2" eb="3">
      <t>ナベ</t>
    </rPh>
    <phoneticPr fontId="4"/>
  </si>
  <si>
    <t>火遊び</t>
    <rPh sb="0" eb="2">
      <t>ヒアソ</t>
    </rPh>
    <phoneticPr fontId="4"/>
  </si>
  <si>
    <t>たき火</t>
    <rPh sb="2" eb="3">
      <t>ビ</t>
    </rPh>
    <phoneticPr fontId="4"/>
  </si>
  <si>
    <t>たばこ</t>
    <phoneticPr fontId="4"/>
  </si>
  <si>
    <t>各年12月31日現在</t>
    <phoneticPr fontId="4"/>
  </si>
  <si>
    <t>１５－９　原因別火災発生件数</t>
    <phoneticPr fontId="4"/>
  </si>
  <si>
    <t>急病</t>
  </si>
  <si>
    <t>自損
行為</t>
  </si>
  <si>
    <t>加害</t>
  </si>
  <si>
    <t>一般
負傷</t>
  </si>
  <si>
    <t>運動
競技</t>
  </si>
  <si>
    <t>労働
災害</t>
    <rPh sb="3" eb="5">
      <t>サイガイ</t>
    </rPh>
    <phoneticPr fontId="4"/>
  </si>
  <si>
    <t>交通</t>
  </si>
  <si>
    <t>水難</t>
  </si>
  <si>
    <t>自然
災害</t>
  </si>
  <si>
    <t>火災</t>
  </si>
  <si>
    <t>事故種別出動件数</t>
    <rPh sb="0" eb="2">
      <t>ジコ</t>
    </rPh>
    <rPh sb="2" eb="4">
      <t>シュベツ</t>
    </rPh>
    <rPh sb="4" eb="6">
      <t>シュツドウ</t>
    </rPh>
    <rPh sb="6" eb="8">
      <t>ケンスウ</t>
    </rPh>
    <phoneticPr fontId="4"/>
  </si>
  <si>
    <t>出動件数</t>
    <phoneticPr fontId="4"/>
  </si>
  <si>
    <t xml:space="preserve"> 区　分</t>
    <phoneticPr fontId="4"/>
  </si>
  <si>
    <t>１５－８　救急車の出動</t>
    <phoneticPr fontId="4"/>
  </si>
  <si>
    <t>(注)防火水槽の数は私設(括弧内)を含んだもの。</t>
    <rPh sb="1" eb="2">
      <t>チュウ</t>
    </rPh>
    <rPh sb="13" eb="15">
      <t>カッコ</t>
    </rPh>
    <rPh sb="15" eb="16">
      <t>ナイ</t>
    </rPh>
    <phoneticPr fontId="4"/>
  </si>
  <si>
    <t>40㎥級未満</t>
    <phoneticPr fontId="4"/>
  </si>
  <si>
    <t>40㎥級以上</t>
    <phoneticPr fontId="4"/>
  </si>
  <si>
    <t>　防火水槽</t>
    <rPh sb="1" eb="3">
      <t>ボウカ</t>
    </rPh>
    <rPh sb="3" eb="5">
      <t>スイソウ</t>
    </rPh>
    <phoneticPr fontId="4"/>
  </si>
  <si>
    <t>消火栓</t>
    <rPh sb="0" eb="3">
      <t>ショウカセン</t>
    </rPh>
    <phoneticPr fontId="4"/>
  </si>
  <si>
    <t>各年12月31日現在</t>
    <rPh sb="0" eb="2">
      <t>カクネン</t>
    </rPh>
    <rPh sb="4" eb="5">
      <t>ガツ</t>
    </rPh>
    <rPh sb="7" eb="8">
      <t>ヒ</t>
    </rPh>
    <rPh sb="8" eb="10">
      <t>ゲンザイ</t>
    </rPh>
    <phoneticPr fontId="4"/>
  </si>
  <si>
    <t>１５－７　公設消防水利施設</t>
    <phoneticPr fontId="4"/>
  </si>
  <si>
    <t>　　　　　　　　　　　　　　　　　　　　　　資料　消防本部</t>
    <phoneticPr fontId="4"/>
  </si>
  <si>
    <t>(注)救急車は予備車1台を含む。     水そう付ポンプ車は大型水そう車を含む。</t>
    <rPh sb="1" eb="2">
      <t>チュウ</t>
    </rPh>
    <rPh sb="3" eb="6">
      <t>キュウキュウシャ</t>
    </rPh>
    <rPh sb="7" eb="9">
      <t>ヨビ</t>
    </rPh>
    <rPh sb="9" eb="10">
      <t>シャ</t>
    </rPh>
    <rPh sb="11" eb="12">
      <t>ダイ</t>
    </rPh>
    <rPh sb="13" eb="14">
      <t>フク</t>
    </rPh>
    <rPh sb="21" eb="22">
      <t>ミズ</t>
    </rPh>
    <rPh sb="24" eb="25">
      <t>フ</t>
    </rPh>
    <rPh sb="28" eb="29">
      <t>シャ</t>
    </rPh>
    <rPh sb="30" eb="32">
      <t>オオガタ</t>
    </rPh>
    <rPh sb="32" eb="33">
      <t>スイ</t>
    </rPh>
    <rPh sb="35" eb="36">
      <t>シャ</t>
    </rPh>
    <rPh sb="37" eb="38">
      <t>フク</t>
    </rPh>
    <phoneticPr fontId="4"/>
  </si>
  <si>
    <t>小型動力ポﾝプ</t>
  </si>
  <si>
    <t>小型動力ポﾝプ積載車</t>
  </si>
  <si>
    <t>救助
工作車</t>
  </si>
  <si>
    <t>水そう付ポﾝプ車</t>
  </si>
  <si>
    <t>普通消防ポﾝプ車</t>
  </si>
  <si>
    <t>はしご付
消防車</t>
  </si>
  <si>
    <t>化学
消防車</t>
  </si>
  <si>
    <t>消防機械台数</t>
    <rPh sb="0" eb="2">
      <t>ショウボウ</t>
    </rPh>
    <rPh sb="2" eb="4">
      <t>キカイ</t>
    </rPh>
    <rPh sb="4" eb="6">
      <t>ダイスウ</t>
    </rPh>
    <phoneticPr fontId="4"/>
  </si>
  <si>
    <t>消防団員数</t>
    <rPh sb="0" eb="3">
      <t>ショウボウダン</t>
    </rPh>
    <rPh sb="3" eb="4">
      <t>イン</t>
    </rPh>
    <rPh sb="4" eb="5">
      <t>スウ</t>
    </rPh>
    <phoneticPr fontId="4"/>
  </si>
  <si>
    <t>消防
吏員数</t>
    <phoneticPr fontId="4"/>
  </si>
  <si>
    <t>１５－６　消防現有勢力</t>
    <phoneticPr fontId="4"/>
  </si>
  <si>
    <t>資料　消防本部</t>
    <rPh sb="0" eb="2">
      <t>シリョウ</t>
    </rPh>
    <rPh sb="3" eb="5">
      <t>ショウボウ</t>
    </rPh>
    <rPh sb="5" eb="7">
      <t>ホンブ</t>
    </rPh>
    <phoneticPr fontId="4"/>
  </si>
  <si>
    <t>人　　員</t>
    <phoneticPr fontId="4"/>
  </si>
  <si>
    <t>事務
吏員</t>
    <phoneticPr fontId="4"/>
  </si>
  <si>
    <t>消防士</t>
    <phoneticPr fontId="4"/>
  </si>
  <si>
    <t>消防
副士長</t>
    <rPh sb="3" eb="4">
      <t>フク</t>
    </rPh>
    <rPh sb="4" eb="5">
      <t>シ</t>
    </rPh>
    <rPh sb="5" eb="6">
      <t>チョウ</t>
    </rPh>
    <phoneticPr fontId="4"/>
  </si>
  <si>
    <t>消防
士長</t>
    <rPh sb="3" eb="4">
      <t>シ</t>
    </rPh>
    <rPh sb="4" eb="5">
      <t>チョウ</t>
    </rPh>
    <phoneticPr fontId="4"/>
  </si>
  <si>
    <t>消防
司令補</t>
    <rPh sb="5" eb="6">
      <t>ホ</t>
    </rPh>
    <phoneticPr fontId="4"/>
  </si>
  <si>
    <t>消防
司令</t>
    <phoneticPr fontId="4"/>
  </si>
  <si>
    <t>消防
司令長</t>
    <rPh sb="5" eb="6">
      <t>チョウ</t>
    </rPh>
    <phoneticPr fontId="4"/>
  </si>
  <si>
    <t>消防監</t>
    <rPh sb="2" eb="3">
      <t>カン</t>
    </rPh>
    <phoneticPr fontId="4"/>
  </si>
  <si>
    <t>消防正監</t>
    <rPh sb="2" eb="3">
      <t>セイ</t>
    </rPh>
    <rPh sb="3" eb="4">
      <t>カン</t>
    </rPh>
    <phoneticPr fontId="4"/>
  </si>
  <si>
    <t>総   数</t>
    <phoneticPr fontId="4"/>
  </si>
  <si>
    <t>１５－５　消防職員数</t>
    <phoneticPr fontId="4"/>
  </si>
  <si>
    <t>78　警察・消防</t>
    <phoneticPr fontId="4"/>
  </si>
  <si>
    <t>11時台</t>
    <rPh sb="2" eb="3">
      <t>ジ</t>
    </rPh>
    <rPh sb="3" eb="4">
      <t>ダイ</t>
    </rPh>
    <phoneticPr fontId="4"/>
  </si>
  <si>
    <t>10時台</t>
    <rPh sb="2" eb="3">
      <t>ジ</t>
    </rPh>
    <rPh sb="3" eb="4">
      <t>ダイ</t>
    </rPh>
    <phoneticPr fontId="4"/>
  </si>
  <si>
    <t>9時台</t>
    <rPh sb="1" eb="2">
      <t>ジ</t>
    </rPh>
    <rPh sb="2" eb="3">
      <t>ダイ</t>
    </rPh>
    <phoneticPr fontId="4"/>
  </si>
  <si>
    <t>8時台</t>
    <rPh sb="1" eb="2">
      <t>ジ</t>
    </rPh>
    <rPh sb="2" eb="3">
      <t>ダイ</t>
    </rPh>
    <phoneticPr fontId="4"/>
  </si>
  <si>
    <t>7時台</t>
    <rPh sb="1" eb="2">
      <t>ジ</t>
    </rPh>
    <rPh sb="2" eb="3">
      <t>ダイ</t>
    </rPh>
    <phoneticPr fontId="4"/>
  </si>
  <si>
    <t>6時台</t>
    <rPh sb="1" eb="2">
      <t>ジ</t>
    </rPh>
    <rPh sb="2" eb="3">
      <t>ダイ</t>
    </rPh>
    <phoneticPr fontId="4"/>
  </si>
  <si>
    <t>5時台</t>
    <rPh sb="1" eb="2">
      <t>ジ</t>
    </rPh>
    <rPh sb="2" eb="3">
      <t>ダイ</t>
    </rPh>
    <phoneticPr fontId="4"/>
  </si>
  <si>
    <t>4時台</t>
    <rPh sb="1" eb="2">
      <t>ジ</t>
    </rPh>
    <rPh sb="2" eb="3">
      <t>ダイ</t>
    </rPh>
    <phoneticPr fontId="4"/>
  </si>
  <si>
    <t>3時台</t>
    <rPh sb="1" eb="2">
      <t>ジ</t>
    </rPh>
    <rPh sb="2" eb="3">
      <t>ダイ</t>
    </rPh>
    <phoneticPr fontId="4"/>
  </si>
  <si>
    <t>2時台</t>
    <rPh sb="1" eb="2">
      <t>ジ</t>
    </rPh>
    <rPh sb="2" eb="3">
      <t>ダイ</t>
    </rPh>
    <phoneticPr fontId="4"/>
  </si>
  <si>
    <t>1時台</t>
    <rPh sb="1" eb="2">
      <t>ジ</t>
    </rPh>
    <rPh sb="2" eb="3">
      <t>ダイ</t>
    </rPh>
    <phoneticPr fontId="4"/>
  </si>
  <si>
    <t>0時台</t>
    <rPh sb="1" eb="2">
      <t>ジ</t>
    </rPh>
    <rPh sb="2" eb="3">
      <t>ダイ</t>
    </rPh>
    <phoneticPr fontId="4"/>
  </si>
  <si>
    <t>不明</t>
    <rPh sb="0" eb="2">
      <t>フメイ</t>
    </rPh>
    <phoneticPr fontId="4"/>
  </si>
  <si>
    <t>午　　　後</t>
    <rPh sb="0" eb="1">
      <t>ウマ</t>
    </rPh>
    <rPh sb="4" eb="5">
      <t>アト</t>
    </rPh>
    <phoneticPr fontId="4"/>
  </si>
  <si>
    <t>午　　　前</t>
    <phoneticPr fontId="4"/>
  </si>
  <si>
    <t>１５－１１　時間別火災発生状況</t>
    <rPh sb="6" eb="8">
      <t>ジカン</t>
    </rPh>
    <rPh sb="8" eb="9">
      <t>ベツ</t>
    </rPh>
    <phoneticPr fontId="4"/>
  </si>
  <si>
    <t>令和4年１月</t>
    <rPh sb="0" eb="2">
      <t>レイワ</t>
    </rPh>
    <rPh sb="3" eb="4">
      <t>ネン</t>
    </rPh>
    <rPh sb="4" eb="5">
      <t>ヘイネン</t>
    </rPh>
    <rPh sb="5" eb="6">
      <t>ガツ</t>
    </rPh>
    <phoneticPr fontId="4"/>
  </si>
  <si>
    <t>その他(㎡)</t>
    <phoneticPr fontId="4"/>
  </si>
  <si>
    <t>建物(㎡)</t>
    <phoneticPr fontId="4"/>
  </si>
  <si>
    <t>車　両</t>
    <phoneticPr fontId="4"/>
  </si>
  <si>
    <t>山林・原野</t>
    <phoneticPr fontId="4"/>
  </si>
  <si>
    <t>建　物</t>
    <phoneticPr fontId="4"/>
  </si>
  <si>
    <t>損害額
(千円)</t>
    <rPh sb="0" eb="2">
      <t>ソンガイ</t>
    </rPh>
    <rPh sb="2" eb="3">
      <t>ガク</t>
    </rPh>
    <rPh sb="5" eb="7">
      <t>センエン</t>
    </rPh>
    <phoneticPr fontId="4"/>
  </si>
  <si>
    <t>焼失面積</t>
    <rPh sb="0" eb="2">
      <t>ショウシツ</t>
    </rPh>
    <rPh sb="2" eb="4">
      <t>メンセキ</t>
    </rPh>
    <phoneticPr fontId="4"/>
  </si>
  <si>
    <t>火災件数</t>
    <rPh sb="0" eb="2">
      <t>カサイ</t>
    </rPh>
    <rPh sb="2" eb="4">
      <t>ケンスウ</t>
    </rPh>
    <phoneticPr fontId="4"/>
  </si>
  <si>
    <t>１５－１０　火災発生件数</t>
    <phoneticPr fontId="4"/>
  </si>
  <si>
    <t>警察・消防　79</t>
    <phoneticPr fontId="4"/>
  </si>
  <si>
    <t>(令和3年度決算)</t>
    <rPh sb="1" eb="3">
      <t>レイワ</t>
    </rPh>
    <rPh sb="4" eb="6">
      <t>ネンド</t>
    </rPh>
    <rPh sb="5" eb="6">
      <t>ド</t>
    </rPh>
    <rPh sb="6" eb="8">
      <t>ケッサン</t>
    </rPh>
    <phoneticPr fontId="4"/>
  </si>
  <si>
    <t>円</t>
    <phoneticPr fontId="4"/>
  </si>
  <si>
    <t>市民1人当たりの市税負担額</t>
    <rPh sb="0" eb="2">
      <t>シミン</t>
    </rPh>
    <phoneticPr fontId="4"/>
  </si>
  <si>
    <t>(令和3年度）</t>
    <rPh sb="1" eb="3">
      <t>レイワ</t>
    </rPh>
    <rPh sb="4" eb="6">
      <t>ネンド</t>
    </rPh>
    <phoneticPr fontId="4"/>
  </si>
  <si>
    <t>千円</t>
    <rPh sb="0" eb="1">
      <t>セン</t>
    </rPh>
    <phoneticPr fontId="4"/>
  </si>
  <si>
    <t>市民1人当たりの教育費当初予算額　</t>
    <rPh sb="0" eb="2">
      <t>シミン</t>
    </rPh>
    <phoneticPr fontId="4"/>
  </si>
  <si>
    <t>市民1人当たりの一般会計当初予算額</t>
    <rPh sb="0" eb="2">
      <t>シミン</t>
    </rPh>
    <rPh sb="4" eb="5">
      <t>ア</t>
    </rPh>
    <phoneticPr fontId="4"/>
  </si>
  <si>
    <t>16　財　　政</t>
    <rPh sb="3" eb="4">
      <t>ザイ</t>
    </rPh>
    <rPh sb="6" eb="7">
      <t>セイ</t>
    </rPh>
    <phoneticPr fontId="4"/>
  </si>
  <si>
    <t>財　政　80</t>
    <phoneticPr fontId="4"/>
  </si>
  <si>
    <t>資料　財政調整課</t>
    <rPh sb="0" eb="2">
      <t>シリョウ</t>
    </rPh>
    <rPh sb="3" eb="5">
      <t>ザイセイ</t>
    </rPh>
    <rPh sb="5" eb="7">
      <t>チョウセイ</t>
    </rPh>
    <rPh sb="7" eb="8">
      <t>カ</t>
    </rPh>
    <phoneticPr fontId="4"/>
  </si>
  <si>
    <t>土地区画
整理事業</t>
    <phoneticPr fontId="4"/>
  </si>
  <si>
    <t>後期高齢者
医療</t>
    <phoneticPr fontId="4"/>
  </si>
  <si>
    <t>介護保険</t>
    <rPh sb="0" eb="2">
      <t>カイゴ</t>
    </rPh>
    <rPh sb="2" eb="4">
      <t>ホケン</t>
    </rPh>
    <phoneticPr fontId="4"/>
  </si>
  <si>
    <t>国民健康
保険</t>
    <phoneticPr fontId="4"/>
  </si>
  <si>
    <t>特別会計</t>
    <rPh sb="0" eb="2">
      <t>トクベツ</t>
    </rPh>
    <rPh sb="2" eb="4">
      <t>カイケイ</t>
    </rPh>
    <phoneticPr fontId="4"/>
  </si>
  <si>
    <t>一般会計</t>
    <phoneticPr fontId="4"/>
  </si>
  <si>
    <t>歳出総額</t>
    <rPh sb="0" eb="2">
      <t>サイシュツ</t>
    </rPh>
    <rPh sb="2" eb="4">
      <t>ソウガク</t>
    </rPh>
    <phoneticPr fontId="4"/>
  </si>
  <si>
    <t>（単位　千円）</t>
    <phoneticPr fontId="4"/>
  </si>
  <si>
    <t>（２）歳出</t>
    <rPh sb="3" eb="5">
      <t>サイシュツ</t>
    </rPh>
    <phoneticPr fontId="4"/>
  </si>
  <si>
    <t>歳入総額</t>
    <rPh sb="0" eb="2">
      <t>サイニュウ</t>
    </rPh>
    <phoneticPr fontId="4"/>
  </si>
  <si>
    <t>（１）歳入</t>
    <rPh sb="3" eb="5">
      <t>サイニュウ</t>
    </rPh>
    <phoneticPr fontId="4"/>
  </si>
  <si>
    <t>１６－２　歳入歳出決算</t>
    <phoneticPr fontId="4"/>
  </si>
  <si>
    <t>資料　税制課</t>
    <rPh sb="0" eb="2">
      <t>シリョウ</t>
    </rPh>
    <rPh sb="3" eb="5">
      <t>ゼイセイ</t>
    </rPh>
    <rPh sb="5" eb="6">
      <t>カ</t>
    </rPh>
    <phoneticPr fontId="4"/>
  </si>
  <si>
    <t>(注)市民税は個人市民税と法人市民税。　固定資産税は固定資産税と都市計画税。　　　　　　　　　　　　　　　　　　　</t>
    <rPh sb="3" eb="6">
      <t>シミンゼイ</t>
    </rPh>
    <phoneticPr fontId="4"/>
  </si>
  <si>
    <t>固定資産税</t>
  </si>
  <si>
    <t>市民税</t>
    <phoneticPr fontId="4"/>
  </si>
  <si>
    <t>合　計</t>
    <rPh sb="0" eb="1">
      <t>ゴウ</t>
    </rPh>
    <rPh sb="2" eb="3">
      <t>ケイ</t>
    </rPh>
    <phoneticPr fontId="4"/>
  </si>
  <si>
    <t>１世帯当たりの負担額</t>
    <rPh sb="1" eb="3">
      <t>セタイ</t>
    </rPh>
    <rPh sb="3" eb="4">
      <t>ア</t>
    </rPh>
    <rPh sb="7" eb="9">
      <t>フタン</t>
    </rPh>
    <rPh sb="9" eb="10">
      <t>ガク</t>
    </rPh>
    <phoneticPr fontId="4"/>
  </si>
  <si>
    <t>1人当たりの負担額</t>
    <rPh sb="1" eb="2">
      <t>ニン</t>
    </rPh>
    <rPh sb="2" eb="3">
      <t>ア</t>
    </rPh>
    <rPh sb="6" eb="8">
      <t>フタン</t>
    </rPh>
    <rPh sb="8" eb="9">
      <t>ガク</t>
    </rPh>
    <phoneticPr fontId="4"/>
  </si>
  <si>
    <t>(単位　円)</t>
    <rPh sb="1" eb="3">
      <t>タンイ</t>
    </rPh>
    <rPh sb="4" eb="5">
      <t>エン</t>
    </rPh>
    <phoneticPr fontId="4"/>
  </si>
  <si>
    <t>（２）市税負担状況</t>
    <rPh sb="3" eb="5">
      <t>シゼイ</t>
    </rPh>
    <rPh sb="5" eb="7">
      <t>フタン</t>
    </rPh>
    <rPh sb="7" eb="9">
      <t>ジョウキョウ</t>
    </rPh>
    <phoneticPr fontId="4"/>
  </si>
  <si>
    <t>　　</t>
    <phoneticPr fontId="4"/>
  </si>
  <si>
    <t>そ　　の　　他</t>
  </si>
  <si>
    <t>(単位　円)</t>
    <rPh sb="1" eb="3">
      <t>タンイ</t>
    </rPh>
    <phoneticPr fontId="4"/>
  </si>
  <si>
    <t>（１）市税の推移(現年度調定額)</t>
    <rPh sb="3" eb="5">
      <t>シゼイ</t>
    </rPh>
    <rPh sb="6" eb="8">
      <t>スイイ</t>
    </rPh>
    <phoneticPr fontId="4"/>
  </si>
  <si>
    <t>１６－１　市税</t>
    <phoneticPr fontId="4"/>
  </si>
  <si>
    <t>81 財　政</t>
    <phoneticPr fontId="4"/>
  </si>
  <si>
    <t>　　　　　　　　　　　　　　　　　　　　　　　　　　　　　　　　　　　　　　　資料　財政調整課</t>
    <rPh sb="44" eb="46">
      <t>チョウセイ</t>
    </rPh>
    <phoneticPr fontId="4"/>
  </si>
  <si>
    <t>予備費</t>
  </si>
  <si>
    <t>諸支出金</t>
  </si>
  <si>
    <t>公債費</t>
  </si>
  <si>
    <t>災害復旧費</t>
  </si>
  <si>
    <t>教育費</t>
  </si>
  <si>
    <t>消防費</t>
  </si>
  <si>
    <t>土木費</t>
  </si>
  <si>
    <t>商工費</t>
  </si>
  <si>
    <t>農林水産業費</t>
  </si>
  <si>
    <t>労働費</t>
  </si>
  <si>
    <t>衛生費</t>
  </si>
  <si>
    <t>民生費</t>
  </si>
  <si>
    <t>総務費</t>
  </si>
  <si>
    <t>議会費</t>
  </si>
  <si>
    <t>総額</t>
  </si>
  <si>
    <t>決算額</t>
  </si>
  <si>
    <t>当初予算額</t>
  </si>
  <si>
    <t>令和2年度</t>
    <rPh sb="0" eb="2">
      <t>レイワ</t>
    </rPh>
    <rPh sb="3" eb="4">
      <t>ネン</t>
    </rPh>
    <rPh sb="4" eb="5">
      <t>ド</t>
    </rPh>
    <phoneticPr fontId="4"/>
  </si>
  <si>
    <t>区　分</t>
  </si>
  <si>
    <t>(単位　千円)</t>
  </si>
  <si>
    <t>１６－４　一般会計歳出予算及び決算</t>
    <phoneticPr fontId="4"/>
  </si>
  <si>
    <t>市債</t>
  </si>
  <si>
    <t>諸収入</t>
  </si>
  <si>
    <t>繰越金</t>
  </si>
  <si>
    <t>繰入金</t>
  </si>
  <si>
    <t>寄附金</t>
  </si>
  <si>
    <t>財産収入</t>
  </si>
  <si>
    <t>県支出金</t>
  </si>
  <si>
    <t>国庫支出金</t>
  </si>
  <si>
    <t>使用料及び手数料</t>
  </si>
  <si>
    <t>分担金及び負担金</t>
  </si>
  <si>
    <t>交通安全対策特別交付金</t>
  </si>
  <si>
    <t>地方交付税</t>
  </si>
  <si>
    <t>地方特例交付金</t>
    <rPh sb="0" eb="2">
      <t>チホウ</t>
    </rPh>
    <rPh sb="2" eb="4">
      <t>トクレイ</t>
    </rPh>
    <rPh sb="4" eb="7">
      <t>コウフキン</t>
    </rPh>
    <phoneticPr fontId="4"/>
  </si>
  <si>
    <t>環境性能割交付金</t>
    <rPh sb="0" eb="2">
      <t>カンキョウ</t>
    </rPh>
    <rPh sb="2" eb="4">
      <t>セイノウ</t>
    </rPh>
    <rPh sb="4" eb="5">
      <t>ワリ</t>
    </rPh>
    <rPh sb="5" eb="8">
      <t>コウフキン</t>
    </rPh>
    <phoneticPr fontId="4"/>
  </si>
  <si>
    <t>自動車取得税交付金</t>
  </si>
  <si>
    <t>地方消費税交付金</t>
  </si>
  <si>
    <t>法人事業税交付金</t>
    <rPh sb="0" eb="2">
      <t>ホウジン</t>
    </rPh>
    <rPh sb="2" eb="5">
      <t>ジギョウゼイ</t>
    </rPh>
    <rPh sb="5" eb="8">
      <t>コウフキン</t>
    </rPh>
    <phoneticPr fontId="4"/>
  </si>
  <si>
    <t>株式等譲渡所得割交付金</t>
    <rPh sb="0" eb="2">
      <t>カブシキ</t>
    </rPh>
    <rPh sb="2" eb="3">
      <t>ナド</t>
    </rPh>
    <rPh sb="3" eb="5">
      <t>ジョウト</t>
    </rPh>
    <rPh sb="5" eb="7">
      <t>ショトク</t>
    </rPh>
    <phoneticPr fontId="4"/>
  </si>
  <si>
    <t>配当割交付金</t>
    <rPh sb="0" eb="2">
      <t>ハイトウ</t>
    </rPh>
    <phoneticPr fontId="4"/>
  </si>
  <si>
    <t>利子割交付金</t>
  </si>
  <si>
    <t>地方譲与税</t>
  </si>
  <si>
    <t>市税</t>
  </si>
  <si>
    <t>１６－３　一般会計歳入予算及び決算</t>
    <phoneticPr fontId="4"/>
  </si>
  <si>
    <t>財　政　82</t>
    <phoneticPr fontId="4"/>
  </si>
  <si>
    <t>　　　　　　　　　　　　　　　　　　　　　　　　　　　　　　　　　　　　　　　</t>
    <phoneticPr fontId="4"/>
  </si>
  <si>
    <t>　　　　　　　　　　　　　　　　　　　　　　　　　　　　　　　　　　　　　　　資料　上下水道局</t>
    <rPh sb="42" eb="44">
      <t>ジョウゲ</t>
    </rPh>
    <rPh sb="44" eb="47">
      <t>スイドウキョク</t>
    </rPh>
    <phoneticPr fontId="4"/>
  </si>
  <si>
    <t>資本的支出</t>
    <phoneticPr fontId="4"/>
  </si>
  <si>
    <t>事業費用</t>
    <phoneticPr fontId="4"/>
  </si>
  <si>
    <t>総額</t>
    <phoneticPr fontId="4"/>
  </si>
  <si>
    <t>支　出</t>
    <rPh sb="0" eb="1">
      <t>ササ</t>
    </rPh>
    <rPh sb="2" eb="3">
      <t>デ</t>
    </rPh>
    <phoneticPr fontId="4"/>
  </si>
  <si>
    <t>資本的収入</t>
    <phoneticPr fontId="4"/>
  </si>
  <si>
    <t>事業収益</t>
    <phoneticPr fontId="4"/>
  </si>
  <si>
    <t>収　入</t>
    <rPh sb="0" eb="1">
      <t>オサム</t>
    </rPh>
    <rPh sb="2" eb="3">
      <t>イ</t>
    </rPh>
    <phoneticPr fontId="4"/>
  </si>
  <si>
    <t>決算額</t>
    <phoneticPr fontId="4"/>
  </si>
  <si>
    <t>当初予算額</t>
    <phoneticPr fontId="4"/>
  </si>
  <si>
    <t>科　目</t>
    <rPh sb="0" eb="1">
      <t>カ</t>
    </rPh>
    <rPh sb="2" eb="3">
      <t>メ</t>
    </rPh>
    <phoneticPr fontId="4"/>
  </si>
  <si>
    <t>(単位　千円)</t>
    <phoneticPr fontId="4"/>
  </si>
  <si>
    <t>１６－７　下水道事業会計</t>
    <rPh sb="5" eb="6">
      <t>シタ</t>
    </rPh>
    <phoneticPr fontId="4"/>
  </si>
  <si>
    <t>１６－６　水道事業会計</t>
    <phoneticPr fontId="4"/>
  </si>
  <si>
    <t>資料　財政調整課</t>
    <rPh sb="5" eb="7">
      <t>チョウセイ</t>
    </rPh>
    <phoneticPr fontId="4"/>
  </si>
  <si>
    <t>後期高齢者医療</t>
    <rPh sb="0" eb="2">
      <t>コウキ</t>
    </rPh>
    <rPh sb="2" eb="5">
      <t>コウレイシャ</t>
    </rPh>
    <rPh sb="5" eb="7">
      <t>イリョウ</t>
    </rPh>
    <phoneticPr fontId="4"/>
  </si>
  <si>
    <t>土地区画整理事業</t>
    <rPh sb="0" eb="2">
      <t>トチ</t>
    </rPh>
    <rPh sb="2" eb="4">
      <t>クカク</t>
    </rPh>
    <rPh sb="4" eb="6">
      <t>セイリ</t>
    </rPh>
    <rPh sb="6" eb="8">
      <t>ジギョウ</t>
    </rPh>
    <phoneticPr fontId="4"/>
  </si>
  <si>
    <t>国民健康保険</t>
  </si>
  <si>
    <t>歳出決算額</t>
  </si>
  <si>
    <t>歳入決算額</t>
  </si>
  <si>
    <t>歳入歳出</t>
  </si>
  <si>
    <t>科　目</t>
  </si>
  <si>
    <t>１６－５　特別会計歳入歳出予算及び決算</t>
    <phoneticPr fontId="4"/>
  </si>
  <si>
    <t>83　財　政</t>
    <phoneticPr fontId="4"/>
  </si>
  <si>
    <t>市議会議員1人当たりの人口</t>
    <rPh sb="0" eb="1">
      <t>シ</t>
    </rPh>
    <rPh sb="1" eb="3">
      <t>ギカイ</t>
    </rPh>
    <rPh sb="3" eb="5">
      <t>ギイン</t>
    </rPh>
    <rPh sb="6" eb="7">
      <t>ニン</t>
    </rPh>
    <rPh sb="7" eb="8">
      <t>ア</t>
    </rPh>
    <rPh sb="11" eb="13">
      <t>ジンコウ</t>
    </rPh>
    <phoneticPr fontId="4"/>
  </si>
  <si>
    <t>市職員1人当たりの人口</t>
    <rPh sb="0" eb="3">
      <t>シショクイン</t>
    </rPh>
    <rPh sb="4" eb="5">
      <t>ニン</t>
    </rPh>
    <rPh sb="5" eb="6">
      <t>アタ</t>
    </rPh>
    <rPh sb="9" eb="11">
      <t>ジンコウ</t>
    </rPh>
    <phoneticPr fontId="4"/>
  </si>
  <si>
    <t>17　選挙・議会・公務員</t>
    <rPh sb="3" eb="5">
      <t>センキョ</t>
    </rPh>
    <rPh sb="6" eb="8">
      <t>ギカイ</t>
    </rPh>
    <rPh sb="9" eb="12">
      <t>コウムイン</t>
    </rPh>
    <phoneticPr fontId="4"/>
  </si>
  <si>
    <t>選挙・議会・公務員　84</t>
    <phoneticPr fontId="4"/>
  </si>
  <si>
    <t>資料　選挙管理委員会事務局</t>
    <rPh sb="10" eb="13">
      <t>ジムキョク</t>
    </rPh>
    <phoneticPr fontId="4"/>
  </si>
  <si>
    <t>合                     計</t>
    <phoneticPr fontId="4"/>
  </si>
  <si>
    <t>おおたかの森北東自治会館</t>
    <rPh sb="5" eb="6">
      <t>モリ</t>
    </rPh>
    <rPh sb="6" eb="7">
      <t>キタ</t>
    </rPh>
    <rPh sb="7" eb="8">
      <t>ヒガシ</t>
    </rPh>
    <rPh sb="8" eb="10">
      <t>ジチ</t>
    </rPh>
    <rPh sb="10" eb="12">
      <t>カイカン</t>
    </rPh>
    <phoneticPr fontId="4"/>
  </si>
  <si>
    <t>第45</t>
    <phoneticPr fontId="4"/>
  </si>
  <si>
    <t>おおたかの森小中学校内おおたかの森センター</t>
    <rPh sb="5" eb="6">
      <t>モリ</t>
    </rPh>
    <rPh sb="6" eb="10">
      <t>ショウチュウガッコウ</t>
    </rPh>
    <rPh sb="10" eb="11">
      <t>ナイ</t>
    </rPh>
    <rPh sb="16" eb="17">
      <t>モリ</t>
    </rPh>
    <phoneticPr fontId="4"/>
  </si>
  <si>
    <t>第44</t>
    <phoneticPr fontId="4"/>
  </si>
  <si>
    <t>南流山中学校武道場</t>
    <rPh sb="0" eb="1">
      <t>ミナミ</t>
    </rPh>
    <rPh sb="3" eb="6">
      <t>チュウガッコウ</t>
    </rPh>
    <rPh sb="6" eb="9">
      <t>ブドウジョウ</t>
    </rPh>
    <phoneticPr fontId="4"/>
  </si>
  <si>
    <t>第43</t>
    <phoneticPr fontId="4"/>
  </si>
  <si>
    <t>西平井自治会館</t>
    <rPh sb="0" eb="3">
      <t>ニシヒライ</t>
    </rPh>
    <rPh sb="3" eb="5">
      <t>ジチ</t>
    </rPh>
    <rPh sb="5" eb="7">
      <t>カイカン</t>
    </rPh>
    <phoneticPr fontId="4"/>
  </si>
  <si>
    <t>第42</t>
    <phoneticPr fontId="4"/>
  </si>
  <si>
    <t>流山市上下水道局</t>
    <rPh sb="0" eb="3">
      <t>ナ</t>
    </rPh>
    <rPh sb="3" eb="5">
      <t>ジョウゲ</t>
    </rPh>
    <rPh sb="5" eb="8">
      <t>スイドウキョク</t>
    </rPh>
    <phoneticPr fontId="4"/>
  </si>
  <si>
    <t>第41</t>
  </si>
  <si>
    <t>西初石１・２丁目自治会館</t>
    <rPh sb="0" eb="3">
      <t>ニシハツイシ</t>
    </rPh>
    <rPh sb="6" eb="8">
      <t>チョウメ</t>
    </rPh>
    <rPh sb="8" eb="10">
      <t>ジチ</t>
    </rPh>
    <rPh sb="10" eb="12">
      <t>カイカン</t>
    </rPh>
    <phoneticPr fontId="4"/>
  </si>
  <si>
    <t>第40</t>
  </si>
  <si>
    <t>東深井福祉会館</t>
    <phoneticPr fontId="4"/>
  </si>
  <si>
    <t>第39</t>
  </si>
  <si>
    <t>三輪会館</t>
    <phoneticPr fontId="4"/>
  </si>
  <si>
    <t>第38</t>
  </si>
  <si>
    <t>鰭ケ崎団地自治会館</t>
    <rPh sb="0" eb="3">
      <t>ヒレガサキ</t>
    </rPh>
    <phoneticPr fontId="4"/>
  </si>
  <si>
    <t>第37</t>
  </si>
  <si>
    <t>南流山自治会館</t>
    <phoneticPr fontId="4"/>
  </si>
  <si>
    <t>第36</t>
  </si>
  <si>
    <t>赤城福祉会館</t>
    <phoneticPr fontId="4"/>
  </si>
  <si>
    <t>第35</t>
  </si>
  <si>
    <t>東初石１丁目自治会館</t>
    <phoneticPr fontId="4"/>
  </si>
  <si>
    <t>第34</t>
  </si>
  <si>
    <t>東深井中学校体育館</t>
    <phoneticPr fontId="4"/>
  </si>
  <si>
    <t>第33</t>
  </si>
  <si>
    <t>江戸川台小田急ハイツ集会室</t>
    <phoneticPr fontId="4"/>
  </si>
  <si>
    <t>第32</t>
  </si>
  <si>
    <t>新川小学校プレイルーム</t>
    <phoneticPr fontId="4"/>
  </si>
  <si>
    <t>第31</t>
    <phoneticPr fontId="4"/>
  </si>
  <si>
    <t>西深井福祉会館</t>
    <phoneticPr fontId="4"/>
  </si>
  <si>
    <t>第30</t>
  </si>
  <si>
    <t>東深井駒形神社</t>
    <phoneticPr fontId="4"/>
  </si>
  <si>
    <t>第29</t>
  </si>
  <si>
    <t>東深井小学校体育館</t>
    <phoneticPr fontId="4"/>
  </si>
  <si>
    <t>第28</t>
  </si>
  <si>
    <t>江戸川台小学校体育館</t>
    <phoneticPr fontId="4"/>
  </si>
  <si>
    <t>第27</t>
  </si>
  <si>
    <t>江戸川台福祉会館</t>
    <phoneticPr fontId="4"/>
  </si>
  <si>
    <t>第26</t>
  </si>
  <si>
    <t>江戸川台西自治会館</t>
    <phoneticPr fontId="4"/>
  </si>
  <si>
    <t>第25</t>
  </si>
  <si>
    <t>若葉台自治会館</t>
    <phoneticPr fontId="4"/>
  </si>
  <si>
    <t>第24</t>
  </si>
  <si>
    <t>初石公民館</t>
    <phoneticPr fontId="4"/>
  </si>
  <si>
    <t>第23</t>
  </si>
  <si>
    <t>常盤松中学校第二音楽室</t>
    <rPh sb="6" eb="7">
      <t>ダイ</t>
    </rPh>
    <rPh sb="7" eb="8">
      <t>ニ</t>
    </rPh>
    <rPh sb="8" eb="11">
      <t>オンガクシツ</t>
    </rPh>
    <phoneticPr fontId="4"/>
  </si>
  <si>
    <t>第22</t>
  </si>
  <si>
    <t>八木北小学校体育館</t>
    <rPh sb="6" eb="9">
      <t>タイイクカン</t>
    </rPh>
    <phoneticPr fontId="4"/>
  </si>
  <si>
    <t>第21</t>
    <phoneticPr fontId="4"/>
  </si>
  <si>
    <t>駒木台福祉会館</t>
    <phoneticPr fontId="4"/>
  </si>
  <si>
    <t>第20</t>
  </si>
  <si>
    <t>小山小学校内十太夫児童センター</t>
    <rPh sb="5" eb="6">
      <t>ナイ</t>
    </rPh>
    <rPh sb="6" eb="9">
      <t>ジュウダユウ</t>
    </rPh>
    <rPh sb="9" eb="11">
      <t>ジドウ</t>
    </rPh>
    <phoneticPr fontId="4"/>
  </si>
  <si>
    <t>第19</t>
  </si>
  <si>
    <t>駒木自治会館</t>
    <rPh sb="2" eb="4">
      <t>ジチ</t>
    </rPh>
    <rPh sb="4" eb="6">
      <t>カイカン</t>
    </rPh>
    <phoneticPr fontId="4"/>
  </si>
  <si>
    <t>第18</t>
  </si>
  <si>
    <t>ゆたか・四季野自治会館</t>
    <rPh sb="4" eb="6">
      <t>シキ</t>
    </rPh>
    <rPh sb="6" eb="7">
      <t>ノ</t>
    </rPh>
    <phoneticPr fontId="4"/>
  </si>
  <si>
    <t>第17</t>
  </si>
  <si>
    <t>長崎小学校特別支援教室</t>
    <rPh sb="5" eb="7">
      <t>トクベツ</t>
    </rPh>
    <rPh sb="7" eb="9">
      <t>シエン</t>
    </rPh>
    <rPh sb="9" eb="11">
      <t>キョウシツ</t>
    </rPh>
    <phoneticPr fontId="4"/>
  </si>
  <si>
    <t>第16</t>
  </si>
  <si>
    <t>八木中学校図書室</t>
    <rPh sb="0" eb="2">
      <t>ヤギ</t>
    </rPh>
    <rPh sb="2" eb="5">
      <t>チュウガッコウ</t>
    </rPh>
    <rPh sb="5" eb="8">
      <t>トショシツ</t>
    </rPh>
    <phoneticPr fontId="4"/>
  </si>
  <si>
    <t>第15</t>
  </si>
  <si>
    <t>生涯学習センター</t>
    <rPh sb="0" eb="2">
      <t>ショウガイ</t>
    </rPh>
    <rPh sb="2" eb="4">
      <t>ガクシュウ</t>
    </rPh>
    <phoneticPr fontId="4"/>
  </si>
  <si>
    <t>第14</t>
  </si>
  <si>
    <t>東部中学校特別支援教室</t>
    <rPh sb="5" eb="7">
      <t>トクベツ</t>
    </rPh>
    <rPh sb="7" eb="9">
      <t>シエン</t>
    </rPh>
    <rPh sb="9" eb="11">
      <t>キョウシツ</t>
    </rPh>
    <phoneticPr fontId="4"/>
  </si>
  <si>
    <t>第13</t>
  </si>
  <si>
    <t>松ケ丘旭会館</t>
    <rPh sb="0" eb="3">
      <t>マツガオカ</t>
    </rPh>
    <rPh sb="3" eb="4">
      <t>アサヒ</t>
    </rPh>
    <rPh sb="4" eb="6">
      <t>カイカン</t>
    </rPh>
    <phoneticPr fontId="4"/>
  </si>
  <si>
    <t>第12</t>
  </si>
  <si>
    <t>松ケ丘自治会館</t>
    <rPh sb="0" eb="3">
      <t>マツガオカ</t>
    </rPh>
    <phoneticPr fontId="4"/>
  </si>
  <si>
    <t>第11</t>
    <phoneticPr fontId="4"/>
  </si>
  <si>
    <t>向小金田島自治会館</t>
    <phoneticPr fontId="4"/>
  </si>
  <si>
    <t>第10</t>
    <phoneticPr fontId="4"/>
  </si>
  <si>
    <t>向小金小学校体育館</t>
    <phoneticPr fontId="4"/>
  </si>
  <si>
    <t>第9</t>
    <phoneticPr fontId="4"/>
  </si>
  <si>
    <t>前ケ崎みどり自治会館</t>
    <rPh sb="0" eb="3">
      <t>マエガサキ</t>
    </rPh>
    <phoneticPr fontId="4"/>
  </si>
  <si>
    <t>第8</t>
    <phoneticPr fontId="4"/>
  </si>
  <si>
    <t>宮園自治会館</t>
    <phoneticPr fontId="4"/>
  </si>
  <si>
    <t>第7</t>
    <phoneticPr fontId="4"/>
  </si>
  <si>
    <t>鰭ケ崎小学校体育館</t>
    <rPh sb="2" eb="3">
      <t>ザキ</t>
    </rPh>
    <rPh sb="6" eb="9">
      <t>タイイクカン</t>
    </rPh>
    <phoneticPr fontId="4"/>
  </si>
  <si>
    <t>第6</t>
    <phoneticPr fontId="4"/>
  </si>
  <si>
    <t>南流山センター</t>
    <phoneticPr fontId="4"/>
  </si>
  <si>
    <t>第5</t>
    <phoneticPr fontId="4"/>
  </si>
  <si>
    <t>東谷自治会館</t>
    <phoneticPr fontId="4"/>
  </si>
  <si>
    <t>第4</t>
    <phoneticPr fontId="4"/>
  </si>
  <si>
    <t>流山小学校体育館</t>
    <rPh sb="5" eb="8">
      <t>タイイクカン</t>
    </rPh>
    <phoneticPr fontId="4"/>
  </si>
  <si>
    <t>第3</t>
    <phoneticPr fontId="4"/>
  </si>
  <si>
    <t>第2</t>
    <phoneticPr fontId="4"/>
  </si>
  <si>
    <t>流山北小学校プレイルーム</t>
    <phoneticPr fontId="4"/>
  </si>
  <si>
    <t>第1</t>
    <phoneticPr fontId="4"/>
  </si>
  <si>
    <t>対前年増減</t>
    <rPh sb="0" eb="1">
      <t>タイ</t>
    </rPh>
    <rPh sb="1" eb="3">
      <t>ゼンネン</t>
    </rPh>
    <rPh sb="3" eb="4">
      <t>ゾウ</t>
    </rPh>
    <rPh sb="4" eb="5">
      <t>ゲン</t>
    </rPh>
    <phoneticPr fontId="4"/>
  </si>
  <si>
    <t>　総　　数</t>
  </si>
  <si>
    <t>投　　票　　所</t>
    <phoneticPr fontId="4"/>
  </si>
  <si>
    <t>投票区</t>
    <phoneticPr fontId="4"/>
  </si>
  <si>
    <t>令和4年6月1日現在</t>
    <rPh sb="0" eb="2">
      <t>レイワ</t>
    </rPh>
    <rPh sb="3" eb="4">
      <t>ネン</t>
    </rPh>
    <phoneticPr fontId="4"/>
  </si>
  <si>
    <t>１７－１　選挙人名簿登録者数（投票所別）</t>
    <phoneticPr fontId="4"/>
  </si>
  <si>
    <t>85　選挙・議会・公務員</t>
    <phoneticPr fontId="4"/>
  </si>
  <si>
    <t>　　　　　　　　　　　　　　　　　　　　　　　　　　　　　資料　選挙管理委員会事務局</t>
    <rPh sb="39" eb="42">
      <t>ジムキョク</t>
    </rPh>
    <phoneticPr fontId="4"/>
  </si>
  <si>
    <t>31.4.21</t>
  </si>
  <si>
    <t>27.4.26</t>
  </si>
  <si>
    <t>23.4.24</t>
  </si>
  <si>
    <t>19.4.22</t>
  </si>
  <si>
    <t>15.4.27</t>
  </si>
  <si>
    <t>市議会議員</t>
    <rPh sb="0" eb="2">
      <t>シギ</t>
    </rPh>
    <rPh sb="2" eb="3">
      <t>カイ</t>
    </rPh>
    <rPh sb="3" eb="5">
      <t>ギイン</t>
    </rPh>
    <phoneticPr fontId="4"/>
  </si>
  <si>
    <t>31.4.21</t>
    <phoneticPr fontId="4"/>
  </si>
  <si>
    <t>市長</t>
    <rPh sb="0" eb="2">
      <t>シチョウ</t>
    </rPh>
    <phoneticPr fontId="4"/>
  </si>
  <si>
    <t>無投票</t>
    <rPh sb="0" eb="1">
      <t>ム</t>
    </rPh>
    <rPh sb="1" eb="3">
      <t>トウヒョウ</t>
    </rPh>
    <phoneticPr fontId="4"/>
  </si>
  <si>
    <t>無投票</t>
    <rPh sb="0" eb="3">
      <t>ムトウヒョウ</t>
    </rPh>
    <phoneticPr fontId="4"/>
  </si>
  <si>
    <t>31.4.7</t>
    <phoneticPr fontId="4"/>
  </si>
  <si>
    <t>27.4.12</t>
  </si>
  <si>
    <t>23.4.10</t>
  </si>
  <si>
    <t>19.4.8</t>
  </si>
  <si>
    <t>15.4.13</t>
  </si>
  <si>
    <t>11.4.11</t>
  </si>
  <si>
    <t>県議会議員</t>
    <rPh sb="0" eb="3">
      <t>ケンギカイ</t>
    </rPh>
    <rPh sb="3" eb="5">
      <t>ギイン</t>
    </rPh>
    <phoneticPr fontId="4"/>
  </si>
  <si>
    <t>3.3.21</t>
    <phoneticPr fontId="4"/>
  </si>
  <si>
    <t>29.3.26</t>
  </si>
  <si>
    <t>25.3.17</t>
  </si>
  <si>
    <t>21.3.29</t>
  </si>
  <si>
    <t>17.3.13</t>
  </si>
  <si>
    <t>13.3.25</t>
  </si>
  <si>
    <t>9.3.16</t>
  </si>
  <si>
    <t>県知事</t>
    <rPh sb="0" eb="3">
      <t>ケンチジ</t>
    </rPh>
    <phoneticPr fontId="4"/>
  </si>
  <si>
    <t>4.7.10</t>
    <phoneticPr fontId="4"/>
  </si>
  <si>
    <t>元.7.21</t>
    <rPh sb="0" eb="1">
      <t>モト</t>
    </rPh>
    <phoneticPr fontId="4"/>
  </si>
  <si>
    <t>比例</t>
    <rPh sb="0" eb="2">
      <t>ヒレイ</t>
    </rPh>
    <phoneticPr fontId="4"/>
  </si>
  <si>
    <t>28.7.10</t>
  </si>
  <si>
    <t>25.7.21</t>
  </si>
  <si>
    <t>22.7.11</t>
  </si>
  <si>
    <t>19.7.29</t>
  </si>
  <si>
    <t>16.7.11</t>
  </si>
  <si>
    <t>１4.10.27</t>
  </si>
  <si>
    <t>千葉県選出</t>
    <rPh sb="0" eb="3">
      <t>チバケン</t>
    </rPh>
    <rPh sb="3" eb="5">
      <t>センシュツ</t>
    </rPh>
    <phoneticPr fontId="4"/>
  </si>
  <si>
    <t>参議院議員</t>
    <rPh sb="0" eb="3">
      <t>サンギイン</t>
    </rPh>
    <rPh sb="3" eb="5">
      <t>ギイン</t>
    </rPh>
    <phoneticPr fontId="4"/>
  </si>
  <si>
    <t>3.10.31</t>
  </si>
  <si>
    <t>29.10.22</t>
  </si>
  <si>
    <t>26.12.14</t>
  </si>
  <si>
    <t>24.12.16</t>
  </si>
  <si>
    <t>21.8.30</t>
  </si>
  <si>
    <t>18.4.23</t>
  </si>
  <si>
    <t>17.9.11</t>
  </si>
  <si>
    <t>小選挙区</t>
    <rPh sb="0" eb="1">
      <t>ショウ</t>
    </rPh>
    <rPh sb="1" eb="3">
      <t>センキョ</t>
    </rPh>
    <rPh sb="3" eb="4">
      <t>ク</t>
    </rPh>
    <phoneticPr fontId="4"/>
  </si>
  <si>
    <t>衆議院議員</t>
    <rPh sb="0" eb="3">
      <t>シュウギイン</t>
    </rPh>
    <rPh sb="3" eb="5">
      <t>ギイン</t>
    </rPh>
    <phoneticPr fontId="4"/>
  </si>
  <si>
    <t>総 数</t>
    <phoneticPr fontId="4"/>
  </si>
  <si>
    <t>投票率(％)</t>
    <rPh sb="0" eb="2">
      <t>トウヒョウ</t>
    </rPh>
    <rPh sb="2" eb="3">
      <t>リツ</t>
    </rPh>
    <phoneticPr fontId="4"/>
  </si>
  <si>
    <t>投票者数(人)</t>
    <rPh sb="0" eb="3">
      <t>トウヒョウシャ</t>
    </rPh>
    <rPh sb="3" eb="4">
      <t>スウ</t>
    </rPh>
    <rPh sb="5" eb="6">
      <t>ニン</t>
    </rPh>
    <phoneticPr fontId="4"/>
  </si>
  <si>
    <t>当日有権者数(人)</t>
    <rPh sb="0" eb="2">
      <t>トウジツ</t>
    </rPh>
    <rPh sb="2" eb="4">
      <t>ユウケン</t>
    </rPh>
    <rPh sb="4" eb="5">
      <t>シャ</t>
    </rPh>
    <rPh sb="5" eb="6">
      <t>スウ</t>
    </rPh>
    <rPh sb="7" eb="8">
      <t>ニン</t>
    </rPh>
    <phoneticPr fontId="4"/>
  </si>
  <si>
    <t>１７－２　主な選挙の執行</t>
    <phoneticPr fontId="4"/>
  </si>
  <si>
    <t>選挙・議会・公務員　86</t>
    <phoneticPr fontId="4"/>
  </si>
  <si>
    <t>資料　人材育成課</t>
    <phoneticPr fontId="4"/>
  </si>
  <si>
    <t>消防本部・消防署</t>
    <phoneticPr fontId="4"/>
  </si>
  <si>
    <t>　生涯学習部</t>
    <phoneticPr fontId="4"/>
  </si>
  <si>
    <t>　学校教育部</t>
    <phoneticPr fontId="4"/>
  </si>
  <si>
    <t>　教育総務部</t>
    <rPh sb="1" eb="3">
      <t>キョウイク</t>
    </rPh>
    <rPh sb="3" eb="5">
      <t>ソウム</t>
    </rPh>
    <rPh sb="5" eb="6">
      <t>ブ</t>
    </rPh>
    <phoneticPr fontId="4"/>
  </si>
  <si>
    <t>教育委員会</t>
    <phoneticPr fontId="4"/>
  </si>
  <si>
    <t>農業委員会事務局</t>
    <phoneticPr fontId="4"/>
  </si>
  <si>
    <t>監査委員事務局</t>
    <phoneticPr fontId="4"/>
  </si>
  <si>
    <t>選挙管理委員会事務局</t>
    <phoneticPr fontId="4"/>
  </si>
  <si>
    <t>議会事務局</t>
    <phoneticPr fontId="4"/>
  </si>
  <si>
    <t>上下水道局</t>
    <rPh sb="0" eb="2">
      <t>ジョウゲ</t>
    </rPh>
    <rPh sb="2" eb="5">
      <t>スイドウキョク</t>
    </rPh>
    <phoneticPr fontId="4"/>
  </si>
  <si>
    <t>会計課</t>
    <phoneticPr fontId="4"/>
  </si>
  <si>
    <t>土木部</t>
    <phoneticPr fontId="4"/>
  </si>
  <si>
    <t>まちづくり推進部</t>
    <rPh sb="5" eb="7">
      <t>スイシン</t>
    </rPh>
    <rPh sb="7" eb="8">
      <t>ブ</t>
    </rPh>
    <phoneticPr fontId="4"/>
  </si>
  <si>
    <t>環境部</t>
    <rPh sb="0" eb="2">
      <t>カンキョウ</t>
    </rPh>
    <rPh sb="2" eb="3">
      <t>ブ</t>
    </rPh>
    <phoneticPr fontId="4"/>
  </si>
  <si>
    <t>経済振興部</t>
    <rPh sb="0" eb="2">
      <t>ケイザイ</t>
    </rPh>
    <rPh sb="2" eb="4">
      <t>シンコウ</t>
    </rPh>
    <phoneticPr fontId="4"/>
  </si>
  <si>
    <t>子ども家庭部</t>
    <rPh sb="0" eb="1">
      <t>コ</t>
    </rPh>
    <rPh sb="3" eb="5">
      <t>カテイ</t>
    </rPh>
    <rPh sb="5" eb="6">
      <t>ブ</t>
    </rPh>
    <phoneticPr fontId="4"/>
  </si>
  <si>
    <t>健康福祉部</t>
    <rPh sb="0" eb="2">
      <t>ケンコウ</t>
    </rPh>
    <phoneticPr fontId="4"/>
  </si>
  <si>
    <t>市民生活部</t>
    <phoneticPr fontId="4"/>
  </si>
  <si>
    <t>財政部</t>
    <rPh sb="0" eb="2">
      <t>ザイセイ</t>
    </rPh>
    <rPh sb="2" eb="3">
      <t>ブ</t>
    </rPh>
    <phoneticPr fontId="4"/>
  </si>
  <si>
    <t>総務部</t>
    <phoneticPr fontId="4"/>
  </si>
  <si>
    <t>総合政策部</t>
    <rPh sb="0" eb="2">
      <t>ソウゴウ</t>
    </rPh>
    <rPh sb="2" eb="4">
      <t>セイサク</t>
    </rPh>
    <rPh sb="4" eb="5">
      <t>ブ</t>
    </rPh>
    <phoneticPr fontId="4"/>
  </si>
  <si>
    <t>その他の職員</t>
    <phoneticPr fontId="4"/>
  </si>
  <si>
    <t>消防吏員</t>
    <phoneticPr fontId="4"/>
  </si>
  <si>
    <t>職員(技術)</t>
    <rPh sb="0" eb="2">
      <t>ショクイン</t>
    </rPh>
    <rPh sb="3" eb="5">
      <t>ギジュツ</t>
    </rPh>
    <phoneticPr fontId="4"/>
  </si>
  <si>
    <t>職員(事務)</t>
    <rPh sb="0" eb="2">
      <t>ショクイン</t>
    </rPh>
    <rPh sb="3" eb="5">
      <t>ジム</t>
    </rPh>
    <phoneticPr fontId="4"/>
  </si>
  <si>
    <t>職名別</t>
    <rPh sb="0" eb="1">
      <t>ショク</t>
    </rPh>
    <rPh sb="1" eb="2">
      <t>ナ</t>
    </rPh>
    <rPh sb="2" eb="3">
      <t>ベツ</t>
    </rPh>
    <phoneticPr fontId="4"/>
  </si>
  <si>
    <t>１７－４　市職員数</t>
    <rPh sb="5" eb="6">
      <t>シ</t>
    </rPh>
    <rPh sb="6" eb="9">
      <t>ショクインスウ</t>
    </rPh>
    <phoneticPr fontId="4"/>
  </si>
  <si>
    <t>　　　　　　　　　　　　　　　　　 資料　議会事務局</t>
    <phoneticPr fontId="4"/>
  </si>
  <si>
    <t>会派に所属しない議員</t>
    <rPh sb="0" eb="2">
      <t>カイハ</t>
    </rPh>
    <rPh sb="3" eb="5">
      <t>ショゾク</t>
    </rPh>
    <rPh sb="8" eb="10">
      <t>ギイン</t>
    </rPh>
    <phoneticPr fontId="4"/>
  </si>
  <si>
    <t>自由民主党</t>
    <rPh sb="0" eb="2">
      <t>ジユウ</t>
    </rPh>
    <rPh sb="2" eb="5">
      <t>ミンシュトウ</t>
    </rPh>
    <phoneticPr fontId="4"/>
  </si>
  <si>
    <t>公明党</t>
    <rPh sb="0" eb="1">
      <t>コウ</t>
    </rPh>
    <rPh sb="1" eb="2">
      <t>メイ</t>
    </rPh>
    <rPh sb="2" eb="3">
      <t>トウ</t>
    </rPh>
    <phoneticPr fontId="4"/>
  </si>
  <si>
    <t>日本共産党</t>
  </si>
  <si>
    <t>流山みらい</t>
    <rPh sb="0" eb="2">
      <t>ナガレヤマ</t>
    </rPh>
    <phoneticPr fontId="4"/>
  </si>
  <si>
    <t>流政会</t>
    <rPh sb="0" eb="1">
      <t>リュウ</t>
    </rPh>
    <rPh sb="1" eb="2">
      <t>セイ</t>
    </rPh>
    <rPh sb="2" eb="3">
      <t>カイ</t>
    </rPh>
    <phoneticPr fontId="4"/>
  </si>
  <si>
    <t>人　員</t>
    <rPh sb="0" eb="1">
      <t>ヒト</t>
    </rPh>
    <rPh sb="2" eb="3">
      <t>イン</t>
    </rPh>
    <phoneticPr fontId="4"/>
  </si>
  <si>
    <t>（２）各派別議員構成</t>
  </si>
  <si>
    <t>資料　議会事務局</t>
    <phoneticPr fontId="4"/>
  </si>
  <si>
    <t>(注)平29年～平成30年は民進党。</t>
    <rPh sb="1" eb="2">
      <t>チュウ</t>
    </rPh>
    <rPh sb="3" eb="4">
      <t>ヒラ</t>
    </rPh>
    <rPh sb="6" eb="7">
      <t>ネン</t>
    </rPh>
    <rPh sb="8" eb="10">
      <t>ヘイセイ</t>
    </rPh>
    <rPh sb="12" eb="13">
      <t>ネン</t>
    </rPh>
    <rPh sb="14" eb="17">
      <t>ミンシントウ</t>
    </rPh>
    <phoneticPr fontId="4"/>
  </si>
  <si>
    <t>2(注)</t>
    <rPh sb="2" eb="3">
      <t>チュウ</t>
    </rPh>
    <phoneticPr fontId="4"/>
  </si>
  <si>
    <t>NHK受信料を支払わない国民を守る党</t>
  </si>
  <si>
    <t>立憲民主党</t>
    <rPh sb="0" eb="2">
      <t>リッケン</t>
    </rPh>
    <rPh sb="2" eb="5">
      <t>ミンシュトウ</t>
    </rPh>
    <phoneticPr fontId="4"/>
  </si>
  <si>
    <t>国民民主党</t>
    <rPh sb="0" eb="2">
      <t>コクミン</t>
    </rPh>
    <phoneticPr fontId="4"/>
  </si>
  <si>
    <t>日本共産党</t>
    <phoneticPr fontId="4"/>
  </si>
  <si>
    <t>社会民主党</t>
    <phoneticPr fontId="4"/>
  </si>
  <si>
    <t>自由民主党</t>
    <phoneticPr fontId="4"/>
  </si>
  <si>
    <t>公明党</t>
  </si>
  <si>
    <t>無所属</t>
  </si>
  <si>
    <t>所属政党</t>
    <rPh sb="0" eb="2">
      <t>ショゾク</t>
    </rPh>
    <rPh sb="2" eb="4">
      <t>セイトウ</t>
    </rPh>
    <phoneticPr fontId="4"/>
  </si>
  <si>
    <t>現員</t>
    <phoneticPr fontId="4"/>
  </si>
  <si>
    <t>条例定数</t>
  </si>
  <si>
    <t>（１）党派別議員構成</t>
    <phoneticPr fontId="4"/>
  </si>
  <si>
    <t>１７－３　議会の構成</t>
    <phoneticPr fontId="4"/>
  </si>
  <si>
    <t>87　選挙・議会・公務員</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</si>
</sst>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0">
    <numFmt numFmtId="6" formatCode="&quot;¥&quot;#,##0;[Red]&quot;¥&quot;\-#,##0"/>
    <numFmt numFmtId="176" formatCode="0.0&quot;件&quot;"/>
    <numFmt numFmtId="177" formatCode="0&quot;千立方ﾒｰﾄﾙ&quot;"/>
    <numFmt numFmtId="178" formatCode="&quot;（給水量・&quot;0&quot;年度）&quot;"/>
    <numFmt numFmtId="179" formatCode="#,##0&quot;人&quot;"/>
    <numFmt numFmtId="180" formatCode="0.0&quot;ト&quot;&quot;ン&quot;"/>
    <numFmt numFmtId="181" formatCode="0.0&quot;組&quot;"/>
    <numFmt numFmtId="182" formatCode="\(#&quot;年度&quot;\)"/>
    <numFmt numFmtId="183" formatCode="\(#&quot;年&quot;\)"/>
    <numFmt numFmtId="184" formatCode="0.0&quot;人&quot;"/>
    <numFmt numFmtId="185" formatCode="&quot;流山市の一日（平成&quot;0&quot;年）&quot;"/>
    <numFmt numFmtId="186" formatCode="#,###,##0&quot;千円&quot;"/>
    <numFmt numFmtId="187" formatCode="#,##0.0&quot;人&quot;"/>
    <numFmt numFmtId="188" formatCode="&quot;中学校　&quot;0.0&quot;人&quot;"/>
    <numFmt numFmtId="189" formatCode="\(&quot;平&quot;&quot;成&quot;#&quot;年度&quot;\)"/>
    <numFmt numFmtId="190" formatCode="&quot;(平成&quot;0&quot;. 4. 1)&quot;"/>
    <numFmt numFmtId="191" formatCode="&quot;小学校　&quot;0.0&quot;人&quot;"/>
    <numFmt numFmtId="192" formatCode="&quot;(平成&quot;0&quot;. 5. 1)&quot;"/>
    <numFmt numFmtId="193" formatCode="#,##0&quot;円&quot;"/>
    <numFmt numFmtId="194" formatCode="0.0&quot;平方&quot;&quot;ﾒ&quot;&quot;ｰ&quot;&quot;ﾄ&quot;&quot;ﾙ&quot;"/>
    <numFmt numFmtId="195" formatCode="0.0&quot;台&quot;"/>
    <numFmt numFmtId="196" formatCode="\(&quot;平&quot;&quot;成&quot;0&quot;年&quot;&quot;度決算&quot;\)"/>
    <numFmt numFmtId="197" formatCode="&quot;(平成&quot;0&quot;. 3. 31)&quot;"/>
    <numFmt numFmtId="198" formatCode="0.0&quot;％&quot;"/>
    <numFmt numFmtId="199" formatCode="#,##0&quot;冊&quot;"/>
    <numFmt numFmtId="200" formatCode="&quot;（平成&quot;0&quot;. 4. 1）&quot;"/>
    <numFmt numFmtId="201" formatCode="#,##0.0;[Red]\-#,##0.0"/>
    <numFmt numFmtId="202" formatCode="0.000_ "/>
    <numFmt numFmtId="203" formatCode="0.000"/>
    <numFmt numFmtId="204" formatCode="#,##0_ "/>
    <numFmt numFmtId="205" formatCode="0.0_ "/>
    <numFmt numFmtId="206" formatCode="#,##0.0_);[Red]\(#,##0.0\)"/>
    <numFmt numFmtId="207" formatCode="0;&quot;△ &quot;0"/>
    <numFmt numFmtId="208" formatCode="0_);[Red]\(0\)"/>
    <numFmt numFmtId="209" formatCode="0.0;&quot;△ &quot;0.0"/>
    <numFmt numFmtId="210" formatCode="#,##0.0"/>
    <numFmt numFmtId="211" formatCode="0_ "/>
    <numFmt numFmtId="212" formatCode="0.0_);[Red]\(0.0\)"/>
    <numFmt numFmtId="213" formatCode="#,##0_);[Red]\(#,##0\)"/>
    <numFmt numFmtId="214" formatCode="0.0%"/>
    <numFmt numFmtId="215" formatCode="0_);\(0\)"/>
    <numFmt numFmtId="216" formatCode="#,##0;&quot;△ &quot;#,##0"/>
    <numFmt numFmtId="217" formatCode="0.00_);[Red]\(0.00\)"/>
    <numFmt numFmtId="218" formatCode="#,###,###,##0;&quot; -&quot;###,###,##0"/>
    <numFmt numFmtId="219" formatCode="\ ###,###,###,##0;&quot;-&quot;###,###,###,##0"/>
    <numFmt numFmtId="220" formatCode="##,###,###,##0;&quot;-&quot;#,###,###,##0"/>
    <numFmt numFmtId="221" formatCode="###,###,###,##0;&quot;-&quot;##,###,###,##0"/>
    <numFmt numFmtId="222" formatCode="#,##0.00_);[Red]\(#,##0.00\)"/>
    <numFmt numFmtId="223" formatCode="#,##0.0_ "/>
    <numFmt numFmtId="224" formatCode="#,##0_ ;[Red]\-#,##0\ "/>
    <numFmt numFmtId="225" formatCode="###,###,##0;&quot;-&quot;##,###,##0"/>
    <numFmt numFmtId="226" formatCode="#,###,##0;&quot; -&quot;###,##0"/>
    <numFmt numFmtId="227" formatCode="\ ###,###,##0;&quot;-&quot;###,###,##0"/>
    <numFmt numFmtId="228" formatCode="##,###,##0;&quot;-&quot;#,###,##0"/>
    <numFmt numFmtId="229" formatCode="&quot;¥&quot;#,##0_);[Red]\(&quot;¥&quot;#,##0\)"/>
    <numFmt numFmtId="230" formatCode="#,##0.000;[Red]\-#,##0.000"/>
    <numFmt numFmtId="231" formatCode="0.000_);[Red]\(0.000\)"/>
    <numFmt numFmtId="232" formatCode="0.0"/>
    <numFmt numFmtId="233" formatCode="#,##0_);\(#,##0\)"/>
    <numFmt numFmtId="234" formatCode="#,##0.00_ ;[Red]\-#,##0.00\ "/>
  </numFmts>
  <fonts count="69">
    <font>
      <sz val="11"/>
      <color theme="1"/>
      <name val="Yu Gothic"/>
      <family val="2"/>
      <scheme val="minor"/>
    </font>
    <font>
      <sz val="11"/>
      <name val="ＭＳ Ｐゴシック"/>
      <family val="3"/>
      <charset val="128"/>
    </font>
    <font>
      <sz val="6"/>
      <name val="Yu Gothic"/>
      <family val="3"/>
      <charset val="128"/>
      <scheme val="minor"/>
    </font>
    <font>
      <sz val="36"/>
      <name val="HG丸ｺﾞｼｯｸM-PRO"/>
      <family val="3"/>
      <charset val="128"/>
    </font>
    <font>
      <sz val="6"/>
      <name val="ＭＳ Ｐゴシック"/>
      <family val="3"/>
      <charset val="128"/>
    </font>
    <font>
      <sz val="11"/>
      <name val="HG丸ｺﾞｼｯｸM-PRO"/>
      <family val="3"/>
      <charset val="128"/>
    </font>
    <font>
      <sz val="6.85"/>
      <name val="Meiryo UI"/>
      <family val="3"/>
      <charset val="128"/>
    </font>
    <font>
      <sz val="12"/>
      <name val="Arial"/>
      <family val="2"/>
    </font>
    <font>
      <b/>
      <sz val="54"/>
      <name val="HG丸ｺﾞｼｯｸM-PRO"/>
      <family val="3"/>
      <charset val="128"/>
    </font>
    <font>
      <sz val="54"/>
      <name val="HG丸ｺﾞｼｯｸM-PRO"/>
      <family val="3"/>
      <charset val="128"/>
    </font>
    <font>
      <sz val="28"/>
      <name val="HG丸ｺﾞｼｯｸM-PRO"/>
      <family val="3"/>
      <charset val="128"/>
    </font>
    <font>
      <sz val="12"/>
      <name val="ＭＳ 明朝"/>
      <family val="1"/>
      <charset val="128"/>
    </font>
    <font>
      <sz val="11"/>
      <name val="ＭＳ 明朝"/>
      <family val="1"/>
      <charset val="128"/>
    </font>
    <font>
      <b/>
      <sz val="14"/>
      <name val="ＭＳ ゴシック"/>
      <family val="3"/>
      <charset val="128"/>
    </font>
    <font>
      <sz val="9"/>
      <name val="ＭＳ 明朝"/>
      <family val="1"/>
      <charset val="128"/>
    </font>
    <font>
      <sz val="18"/>
      <name val="ＭＳ Ｐゴシック"/>
      <family val="3"/>
      <charset val="128"/>
    </font>
    <font>
      <sz val="8"/>
      <name val="ＭＳ 明朝"/>
      <family val="1"/>
      <charset val="128"/>
    </font>
    <font>
      <sz val="10"/>
      <name val="ＭＳ 明朝"/>
      <family val="1"/>
      <charset val="128"/>
    </font>
    <font>
      <sz val="10"/>
      <name val="ＭＳ Ｐゴシック"/>
      <family val="3"/>
      <charset val="128"/>
    </font>
    <font>
      <sz val="10"/>
      <name val="ＭＳ ゴシック"/>
      <family val="3"/>
      <charset val="128"/>
    </font>
    <font>
      <sz val="9"/>
      <name val="ＭＳ ゴシック"/>
      <family val="3"/>
      <charset val="128"/>
    </font>
    <font>
      <b/>
      <sz val="12"/>
      <name val="ＭＳ ゴシック"/>
      <family val="3"/>
      <charset val="128"/>
    </font>
    <font>
      <b/>
      <sz val="12"/>
      <name val="ＭＳ Ｐゴシック"/>
      <family val="3"/>
      <charset val="128"/>
    </font>
    <font>
      <sz val="9"/>
      <name val="ＭＳ Ｐゴシック"/>
      <family val="3"/>
      <charset val="128"/>
    </font>
    <font>
      <b/>
      <sz val="11"/>
      <name val="ＭＳ ゴシック"/>
      <family val="3"/>
      <charset val="128"/>
    </font>
    <font>
      <b/>
      <sz val="11"/>
      <name val="ＭＳ Ｐゴシック"/>
      <family val="3"/>
      <charset val="128"/>
    </font>
    <font>
      <b/>
      <sz val="16"/>
      <name val="ＭＳ Ｐゴシック"/>
      <family val="3"/>
      <charset val="128"/>
    </font>
    <font>
      <b/>
      <sz val="14"/>
      <name val="ＭＳ Ｐゴシック"/>
      <family val="3"/>
      <charset val="128"/>
    </font>
    <font>
      <sz val="12"/>
      <name val="ＭＳ Ｐゴシック"/>
      <family val="3"/>
      <charset val="128"/>
    </font>
    <font>
      <sz val="14"/>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
      <b/>
      <sz val="36"/>
      <name val="HG丸ｺﾞｼｯｸM-PRO"/>
      <family val="3"/>
      <charset val="128"/>
    </font>
    <font>
      <sz val="11"/>
      <color theme="1"/>
      <name val="Yu Gothic"/>
      <family val="3"/>
      <charset val="128"/>
      <scheme val="minor"/>
    </font>
    <font>
      <sz val="12"/>
      <name val="BIZ UD明朝 Medium"/>
      <family val="1"/>
      <charset val="128"/>
    </font>
    <font>
      <sz val="9"/>
      <name val="ＭＳ Ｐ明朝"/>
      <family val="1"/>
      <charset val="128"/>
    </font>
    <font>
      <b/>
      <sz val="9"/>
      <name val="ＭＳ Ｐ明朝"/>
      <family val="1"/>
      <charset val="128"/>
    </font>
    <font>
      <sz val="14"/>
      <name val="ＭＳ ゴシック"/>
      <family val="3"/>
      <charset val="128"/>
    </font>
    <font>
      <sz val="12"/>
      <name val="ＭＳ ゴシック"/>
      <family val="3"/>
      <charset val="128"/>
    </font>
    <font>
      <sz val="8"/>
      <name val="ＭＳ Ｐゴシック"/>
      <family val="3"/>
      <charset val="128"/>
    </font>
    <font>
      <sz val="8"/>
      <name val="ＭＳ Ｐ明朝"/>
      <family val="1"/>
      <charset val="128"/>
    </font>
    <font>
      <sz val="14"/>
      <name val="ＭＳ Ｐ明朝"/>
      <family val="1"/>
      <charset val="128"/>
    </font>
    <font>
      <u/>
      <sz val="11"/>
      <color indexed="12"/>
      <name val="ＭＳ Ｐゴシック"/>
      <family val="3"/>
      <charset val="128"/>
    </font>
    <font>
      <u/>
      <sz val="11"/>
      <name val="ＭＳ Ｐゴシック"/>
      <family val="3"/>
      <charset val="128"/>
    </font>
    <font>
      <b/>
      <sz val="12"/>
      <name val="ＭＳ Ｐ明朝"/>
      <family val="1"/>
      <charset val="128"/>
    </font>
    <font>
      <u/>
      <sz val="12"/>
      <name val="ＭＳ Ｐゴシック"/>
      <family val="3"/>
      <charset val="128"/>
    </font>
    <font>
      <sz val="11"/>
      <color indexed="8"/>
      <name val="ＭＳ Ｐゴシック"/>
      <family val="3"/>
      <charset val="128"/>
    </font>
    <font>
      <b/>
      <sz val="10"/>
      <name val="ＭＳ Ｐ明朝"/>
      <family val="1"/>
      <charset val="128"/>
    </font>
    <font>
      <b/>
      <sz val="11"/>
      <name val="ＭＳ Ｐ明朝"/>
      <family val="1"/>
      <charset val="128"/>
    </font>
    <font>
      <sz val="6"/>
      <name val="ＭＳ 明朝"/>
      <family val="1"/>
      <charset val="128"/>
    </font>
    <font>
      <b/>
      <sz val="8"/>
      <name val="ＭＳ Ｐゴシック"/>
      <family val="3"/>
      <charset val="128"/>
    </font>
    <font>
      <sz val="6"/>
      <name val="ＭＳ Ｐ明朝"/>
      <family val="1"/>
      <charset val="128"/>
    </font>
    <font>
      <b/>
      <sz val="8"/>
      <name val="ＭＳ Ｐ明朝"/>
      <family val="1"/>
      <charset val="128"/>
    </font>
    <font>
      <sz val="7.5"/>
      <name val="ＭＳ Ｐゴシック"/>
      <family val="3"/>
      <charset val="128"/>
    </font>
    <font>
      <sz val="10.5"/>
      <name val="ＭＳ Ｐ明朝"/>
      <family val="1"/>
      <charset val="128"/>
    </font>
    <font>
      <sz val="11"/>
      <name val="ＭＳ ゴシック"/>
      <family val="3"/>
      <charset val="128"/>
    </font>
    <font>
      <sz val="8"/>
      <name val="ＭＳ ゴシック"/>
      <family val="3"/>
      <charset val="128"/>
    </font>
    <font>
      <sz val="11"/>
      <color indexed="8"/>
      <name val="Yu Gothic"/>
      <family val="3"/>
      <charset val="128"/>
      <scheme val="minor"/>
    </font>
    <font>
      <vertAlign val="subscript"/>
      <sz val="10"/>
      <name val="ＭＳ Ｐゴシック"/>
      <family val="3"/>
      <charset val="128"/>
    </font>
    <font>
      <sz val="12"/>
      <color indexed="8"/>
      <name val="ＭＳ Ｐ明朝"/>
      <family val="1"/>
      <charset val="128"/>
    </font>
    <font>
      <b/>
      <sz val="36"/>
      <color indexed="8"/>
      <name val="HG丸ｺﾞｼｯｸM-PRO"/>
      <family val="3"/>
      <charset val="128"/>
    </font>
    <font>
      <vertAlign val="superscript"/>
      <sz val="9"/>
      <name val="ＭＳ Ｐ明朝"/>
      <family val="1"/>
      <charset val="128"/>
    </font>
    <font>
      <sz val="9"/>
      <name val="Yu Gothic"/>
      <family val="3"/>
      <charset val="128"/>
      <scheme val="minor"/>
    </font>
    <font>
      <sz val="8"/>
      <color indexed="8"/>
      <name val="ＭＳ Ｐ明朝"/>
      <family val="1"/>
      <charset val="128"/>
    </font>
    <font>
      <sz val="9"/>
      <color theme="1"/>
      <name val="ＭＳ Ｐ明朝"/>
      <family val="1"/>
      <charset val="128"/>
    </font>
    <font>
      <sz val="48"/>
      <name val="ＭＳ Ｐゴシック"/>
      <family val="3"/>
      <charset val="128"/>
    </font>
    <font>
      <sz val="48"/>
      <name val="HG丸ｺﾞｼｯｸM-PRO"/>
      <family val="3"/>
      <charset val="128"/>
    </font>
    <font>
      <sz val="6.85"/>
      <color rgb="FF666666"/>
      <name val="Meiryo UI"/>
      <family val="3"/>
      <charset val="128"/>
    </font>
  </fonts>
  <fills count="3">
    <fill>
      <patternFill patternType="none"/>
    </fill>
    <fill>
      <patternFill patternType="gray125"/>
    </fill>
    <fill>
      <patternFill patternType="solid">
        <fgColor indexed="9"/>
        <bgColor indexed="64"/>
      </patternFill>
    </fill>
  </fills>
  <borders count="80">
    <border>
      <left/>
      <right/>
      <top/>
      <bottom/>
      <diagonal/>
    </border>
    <border>
      <left style="double">
        <color indexed="64"/>
      </left>
      <right/>
      <top/>
      <bottom/>
      <diagonal/>
    </border>
    <border>
      <left/>
      <right/>
      <top/>
      <bottom style="double">
        <color indexed="64"/>
      </bottom>
      <diagonal/>
    </border>
    <border>
      <left/>
      <right style="double">
        <color indexed="64"/>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diagonal/>
    </border>
    <border>
      <left/>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thin">
        <color indexed="8"/>
      </left>
      <right style="thin">
        <color indexed="64"/>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top style="thin">
        <color indexed="8"/>
      </top>
      <bottom style="thin">
        <color indexed="8"/>
      </bottom>
      <diagonal/>
    </border>
    <border>
      <left/>
      <right/>
      <top style="double">
        <color indexed="8"/>
      </top>
      <bottom/>
      <diagonal/>
    </border>
    <border>
      <left style="thin">
        <color indexed="8"/>
      </left>
      <right/>
      <top style="double">
        <color indexed="8"/>
      </top>
      <bottom/>
      <diagonal/>
    </border>
    <border>
      <left/>
      <right style="thin">
        <color indexed="8"/>
      </right>
      <top style="double">
        <color indexed="64"/>
      </top>
      <bottom style="thin">
        <color indexed="8"/>
      </bottom>
      <diagonal/>
    </border>
    <border>
      <left/>
      <right/>
      <top style="double">
        <color indexed="64"/>
      </top>
      <bottom style="thin">
        <color indexed="8"/>
      </bottom>
      <diagonal/>
    </border>
    <border>
      <left style="thin">
        <color indexed="8"/>
      </left>
      <right/>
      <top style="double">
        <color indexed="64"/>
      </top>
      <bottom style="thin">
        <color indexed="8"/>
      </bottom>
      <diagonal/>
    </border>
    <border>
      <left/>
      <right/>
      <top style="thin">
        <color indexed="64"/>
      </top>
      <bottom style="double">
        <color indexed="64"/>
      </bottom>
      <diagonal/>
    </border>
    <border>
      <left style="thin">
        <color indexed="8"/>
      </left>
      <right/>
      <top/>
      <bottom style="thin">
        <color indexed="64"/>
      </bottom>
      <diagonal/>
    </border>
    <border>
      <left style="thin">
        <color indexed="8"/>
      </left>
      <right style="thin">
        <color indexed="8"/>
      </right>
      <top/>
      <bottom style="thin">
        <color indexed="64"/>
      </bottom>
      <diagonal/>
    </border>
    <border>
      <left/>
      <right style="thin">
        <color indexed="8"/>
      </right>
      <top style="thin">
        <color indexed="8"/>
      </top>
      <bottom style="thin">
        <color indexed="64"/>
      </bottom>
      <diagonal/>
    </border>
    <border>
      <left style="thin">
        <color indexed="8"/>
      </left>
      <right/>
      <top/>
      <bottom/>
      <diagonal/>
    </border>
    <border>
      <left style="thin">
        <color indexed="8"/>
      </left>
      <right style="thin">
        <color indexed="8"/>
      </right>
      <top/>
      <bottom/>
      <diagonal/>
    </border>
    <border>
      <left/>
      <right style="thin">
        <color indexed="8"/>
      </right>
      <top style="thin">
        <color indexed="8"/>
      </top>
      <bottom/>
      <diagonal/>
    </border>
    <border>
      <left style="thin">
        <color indexed="8"/>
      </left>
      <right/>
      <top style="double">
        <color indexed="64"/>
      </top>
      <bottom/>
      <diagonal/>
    </border>
    <border>
      <left style="thin">
        <color indexed="8"/>
      </left>
      <right style="thin">
        <color indexed="8"/>
      </right>
      <top style="double">
        <color indexed="64"/>
      </top>
      <bottom/>
      <diagonal/>
    </border>
    <border>
      <left/>
      <right style="thin">
        <color indexed="8"/>
      </right>
      <top/>
      <bottom style="thin">
        <color indexed="8"/>
      </bottom>
      <diagonal/>
    </border>
    <border>
      <left style="thin">
        <color indexed="8"/>
      </left>
      <right/>
      <top style="thin">
        <color indexed="8"/>
      </top>
      <bottom style="thin">
        <color indexed="64"/>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8"/>
      </right>
      <top/>
      <bottom/>
      <diagonal/>
    </border>
    <border>
      <left style="thin">
        <color indexed="8"/>
      </left>
      <right style="thin">
        <color indexed="64"/>
      </right>
      <top/>
      <bottom style="thin">
        <color indexed="64"/>
      </bottom>
      <diagonal/>
    </border>
    <border>
      <left/>
      <right/>
      <top/>
      <bottom style="thin">
        <color theme="4" tint="0.79992065187536243"/>
      </bottom>
      <diagonal/>
    </border>
    <border>
      <left/>
      <right style="thin">
        <color theme="4" tint="0.79992065187536243"/>
      </right>
      <top/>
      <bottom style="thin">
        <color indexed="64"/>
      </bottom>
      <diagonal/>
    </border>
    <border>
      <left style="thin">
        <color indexed="64"/>
      </left>
      <right style="thin">
        <color theme="4" tint="0.79992065187536243"/>
      </right>
      <top/>
      <bottom style="thin">
        <color indexed="64"/>
      </bottom>
      <diagonal/>
    </border>
    <border>
      <left/>
      <right style="thin">
        <color theme="4" tint="0.79992065187536243"/>
      </right>
      <top/>
      <bottom/>
      <diagonal/>
    </border>
    <border>
      <left style="thin">
        <color indexed="64"/>
      </left>
      <right style="thin">
        <color theme="4" tint="0.79992065187536243"/>
      </right>
      <top/>
      <bottom/>
      <diagonal/>
    </border>
    <border>
      <left/>
      <right/>
      <top style="thin">
        <color theme="4" tint="0.79992065187536243"/>
      </top>
      <bottom/>
      <diagonal/>
    </border>
    <border>
      <left/>
      <right style="thin">
        <color theme="4" tint="0.79992065187536243"/>
      </right>
      <top style="thin">
        <color theme="4" tint="0.79992065187536243"/>
      </top>
      <bottom/>
      <diagonal/>
    </border>
    <border>
      <left style="thin">
        <color indexed="64"/>
      </left>
      <right style="thin">
        <color indexed="64"/>
      </right>
      <top style="thin">
        <color theme="4" tint="0.79992065187536243"/>
      </top>
      <bottom/>
      <diagonal/>
    </border>
    <border>
      <left/>
      <right style="thin">
        <color indexed="64"/>
      </right>
      <top style="thin">
        <color theme="4" tint="0.79992065187536243"/>
      </top>
      <bottom/>
      <diagonal/>
    </border>
    <border>
      <left style="thin">
        <color indexed="64"/>
      </left>
      <right style="thin">
        <color theme="4" tint="0.79992065187536243"/>
      </right>
      <top style="thin">
        <color indexed="64"/>
      </top>
      <bottom style="thin">
        <color indexed="64"/>
      </bottom>
      <diagonal/>
    </border>
    <border>
      <left style="thin">
        <color theme="4" tint="0.79992065187536243"/>
      </left>
      <right/>
      <top/>
      <bottom style="thin">
        <color indexed="64"/>
      </bottom>
      <diagonal/>
    </border>
    <border>
      <left style="thin">
        <color theme="4" tint="0.79992065187536243"/>
      </left>
      <right style="thin">
        <color indexed="64"/>
      </right>
      <top/>
      <bottom style="thin">
        <color indexed="64"/>
      </bottom>
      <diagonal/>
    </border>
    <border>
      <left style="thin">
        <color theme="4" tint="0.79992065187536243"/>
      </left>
      <right style="thin">
        <color theme="4" tint="0.79992065187536243"/>
      </right>
      <top/>
      <bottom style="thin">
        <color indexed="64"/>
      </bottom>
      <diagonal/>
    </border>
    <border>
      <left style="thin">
        <color theme="4" tint="0.79992065187536243"/>
      </left>
      <right/>
      <top/>
      <bottom/>
      <diagonal/>
    </border>
    <border>
      <left style="thin">
        <color theme="4" tint="0.79992065187536243"/>
      </left>
      <right style="thin">
        <color indexed="64"/>
      </right>
      <top/>
      <bottom/>
      <diagonal/>
    </border>
    <border>
      <left style="thin">
        <color theme="4" tint="0.79992065187536243"/>
      </left>
      <right style="thin">
        <color theme="4" tint="0.79992065187536243"/>
      </right>
      <top/>
      <bottom/>
      <diagonal/>
    </border>
    <border>
      <left/>
      <right style="thin">
        <color indexed="64"/>
      </right>
      <top style="hair">
        <color indexed="64"/>
      </top>
      <bottom/>
      <diagonal/>
    </border>
    <border>
      <left/>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s>
  <cellStyleXfs count="19">
    <xf numFmtId="0" fontId="0" fillId="0" borderId="0"/>
    <xf numFmtId="0" fontId="1" fillId="0" borderId="0"/>
    <xf numFmtId="38" fontId="1" fillId="0" borderId="0" applyFont="0" applyFill="0" applyBorder="0" applyAlignment="0" applyProtection="0"/>
    <xf numFmtId="0" fontId="34" fillId="0" borderId="0">
      <alignment vertical="center"/>
    </xf>
    <xf numFmtId="0" fontId="1" fillId="0" borderId="0"/>
    <xf numFmtId="0" fontId="43" fillId="0" borderId="0" applyNumberFormat="0" applyFill="0" applyBorder="0" applyAlignment="0" applyProtection="0">
      <alignment vertical="top"/>
      <protection locked="0"/>
    </xf>
    <xf numFmtId="9" fontId="1" fillId="0" borderId="0" applyFont="0" applyFill="0" applyBorder="0" applyAlignment="0" applyProtection="0"/>
    <xf numFmtId="0" fontId="47" fillId="0" borderId="0">
      <alignment vertical="center"/>
    </xf>
    <xf numFmtId="0" fontId="14" fillId="0" borderId="0"/>
    <xf numFmtId="0" fontId="1" fillId="0" borderId="0"/>
    <xf numFmtId="0" fontId="57" fillId="0" borderId="0"/>
    <xf numFmtId="0" fontId="58" fillId="0" borderId="0">
      <alignment vertical="center"/>
    </xf>
    <xf numFmtId="0" fontId="1" fillId="0" borderId="0"/>
    <xf numFmtId="0" fontId="17" fillId="0" borderId="0"/>
    <xf numFmtId="0" fontId="1" fillId="0" borderId="0"/>
    <xf numFmtId="6" fontId="1" fillId="0" borderId="0" applyFont="0" applyFill="0" applyBorder="0" applyAlignment="0" applyProtection="0"/>
    <xf numFmtId="0" fontId="1" fillId="0" borderId="0"/>
    <xf numFmtId="0" fontId="1" fillId="0" borderId="0"/>
    <xf numFmtId="0" fontId="1" fillId="0" borderId="0"/>
  </cellStyleXfs>
  <cellXfs count="2028">
    <xf numFmtId="0" fontId="0" fillId="0" borderId="0" xfId="0"/>
    <xf numFmtId="0" fontId="1" fillId="0" borderId="0" xfId="1" applyFont="1" applyAlignment="1"/>
    <xf numFmtId="0" fontId="5" fillId="0" borderId="0" xfId="1" applyFont="1" applyAlignment="1"/>
    <xf numFmtId="0" fontId="6" fillId="0" borderId="0" xfId="1" applyFont="1" applyAlignment="1"/>
    <xf numFmtId="0" fontId="7" fillId="0" borderId="0" xfId="1" applyFont="1" applyAlignment="1"/>
    <xf numFmtId="0" fontId="8" fillId="0" borderId="0" xfId="1" applyFont="1" applyAlignment="1"/>
    <xf numFmtId="0" fontId="10" fillId="0" borderId="0" xfId="1" applyFont="1" applyAlignment="1">
      <alignment horizontal="center" vertical="center"/>
    </xf>
    <xf numFmtId="0" fontId="1" fillId="0" borderId="0" xfId="1" applyFont="1" applyAlignment="1">
      <alignment vertical="center"/>
    </xf>
    <xf numFmtId="49" fontId="1" fillId="0" borderId="0" xfId="1" applyNumberFormat="1" applyFont="1" applyAlignment="1">
      <alignment vertical="center"/>
    </xf>
    <xf numFmtId="0" fontId="11" fillId="0" borderId="0" xfId="1" applyFont="1" applyAlignment="1">
      <alignment horizontal="justify"/>
    </xf>
    <xf numFmtId="0" fontId="12" fillId="0" borderId="0" xfId="1" applyFont="1" applyAlignment="1">
      <alignment vertical="center"/>
    </xf>
    <xf numFmtId="0" fontId="12" fillId="0" borderId="1" xfId="1" applyFont="1" applyBorder="1" applyAlignment="1">
      <alignment vertical="center"/>
    </xf>
    <xf numFmtId="0" fontId="12" fillId="0" borderId="2" xfId="1" applyFont="1" applyBorder="1" applyAlignment="1">
      <alignment vertical="center"/>
    </xf>
    <xf numFmtId="0" fontId="12" fillId="0" borderId="3" xfId="1" applyFont="1" applyBorder="1" applyAlignment="1">
      <alignment vertical="center"/>
    </xf>
    <xf numFmtId="49" fontId="12" fillId="0" borderId="0" xfId="1" applyNumberFormat="1" applyFont="1" applyAlignment="1">
      <alignment vertical="center"/>
    </xf>
    <xf numFmtId="0" fontId="1" fillId="0" borderId="3" xfId="1" applyFont="1" applyBorder="1" applyAlignment="1">
      <alignment vertical="center"/>
    </xf>
    <xf numFmtId="0" fontId="12" fillId="0" borderId="4" xfId="1" applyFont="1" applyBorder="1" applyAlignment="1">
      <alignment vertical="center"/>
    </xf>
    <xf numFmtId="0" fontId="11" fillId="0" borderId="0" xfId="1" applyFont="1" applyAlignment="1">
      <alignment vertical="center"/>
    </xf>
    <xf numFmtId="49" fontId="11" fillId="0" borderId="0" xfId="1" applyNumberFormat="1" applyFont="1" applyAlignment="1">
      <alignment vertical="center"/>
    </xf>
    <xf numFmtId="0" fontId="11" fillId="0" borderId="0" xfId="1" applyFont="1" applyAlignment="1">
      <alignment vertical="top"/>
    </xf>
    <xf numFmtId="0" fontId="11" fillId="0" borderId="0" xfId="1" applyFont="1" applyAlignment="1">
      <alignment horizontal="left" vertical="center" indent="2"/>
    </xf>
    <xf numFmtId="49" fontId="11" fillId="0" borderId="0" xfId="1" applyNumberFormat="1" applyFont="1" applyAlignment="1">
      <alignment vertical="top"/>
    </xf>
    <xf numFmtId="0" fontId="11" fillId="0" borderId="0" xfId="1" applyFont="1" applyAlignment="1">
      <alignment vertical="top" wrapText="1"/>
    </xf>
    <xf numFmtId="0" fontId="13" fillId="0" borderId="0" xfId="1" applyFont="1" applyAlignment="1">
      <alignment vertical="center"/>
    </xf>
    <xf numFmtId="0" fontId="13" fillId="0" borderId="0" xfId="1" applyFont="1" applyAlignment="1">
      <alignment horizontal="center" vertical="center"/>
    </xf>
    <xf numFmtId="0" fontId="12" fillId="0" borderId="5" xfId="1" applyFont="1" applyBorder="1" applyAlignment="1">
      <alignment vertical="center"/>
    </xf>
    <xf numFmtId="176" fontId="12" fillId="0" borderId="6" xfId="1" applyNumberFormat="1" applyFont="1" applyBorder="1" applyAlignment="1">
      <alignment horizontal="center" vertical="center"/>
    </xf>
    <xf numFmtId="176" fontId="12" fillId="2" borderId="6" xfId="1" applyNumberFormat="1" applyFont="1" applyFill="1" applyBorder="1" applyAlignment="1">
      <alignment horizontal="center" vertical="center"/>
    </xf>
    <xf numFmtId="177" fontId="12" fillId="2" borderId="6" xfId="1" applyNumberFormat="1" applyFont="1" applyFill="1" applyBorder="1" applyAlignment="1">
      <alignment horizontal="center" vertical="center"/>
    </xf>
    <xf numFmtId="0" fontId="12" fillId="0" borderId="6" xfId="1" applyFont="1" applyBorder="1" applyAlignment="1">
      <alignment horizontal="center" vertical="center"/>
    </xf>
    <xf numFmtId="178" fontId="14" fillId="0" borderId="6" xfId="1" applyNumberFormat="1" applyFont="1" applyBorder="1" applyAlignment="1">
      <alignment horizontal="center" vertical="center"/>
    </xf>
    <xf numFmtId="0" fontId="12" fillId="0" borderId="7" xfId="1" applyFont="1" applyBorder="1" applyAlignment="1">
      <alignment vertical="center"/>
    </xf>
    <xf numFmtId="0" fontId="1" fillId="0" borderId="6" xfId="1" applyFont="1" applyBorder="1" applyAlignment="1">
      <alignment vertical="center"/>
    </xf>
    <xf numFmtId="0" fontId="12" fillId="0" borderId="6" xfId="1" applyFont="1" applyBorder="1" applyAlignment="1">
      <alignment vertical="center"/>
    </xf>
    <xf numFmtId="0" fontId="1" fillId="0" borderId="7" xfId="1" applyFont="1" applyBorder="1" applyAlignment="1">
      <alignment vertical="center"/>
    </xf>
    <xf numFmtId="179" fontId="12" fillId="2" borderId="6" xfId="1" applyNumberFormat="1" applyFont="1" applyFill="1" applyBorder="1" applyAlignment="1">
      <alignment horizontal="center" vertical="center"/>
    </xf>
    <xf numFmtId="180" fontId="12" fillId="2" borderId="6" xfId="1" applyNumberFormat="1" applyFont="1" applyFill="1" applyBorder="1" applyAlignment="1">
      <alignment horizontal="center" vertical="center"/>
    </xf>
    <xf numFmtId="181" fontId="12" fillId="0" borderId="6" xfId="1" applyNumberFormat="1" applyFont="1" applyFill="1" applyBorder="1" applyAlignment="1">
      <alignment horizontal="center" vertical="center"/>
    </xf>
    <xf numFmtId="0" fontId="12" fillId="0" borderId="0" xfId="1" applyFont="1" applyFill="1" applyAlignment="1">
      <alignment vertical="center"/>
    </xf>
    <xf numFmtId="182" fontId="12" fillId="0" borderId="6" xfId="1" applyNumberFormat="1" applyFont="1" applyBorder="1" applyAlignment="1">
      <alignment horizontal="center" vertical="center"/>
    </xf>
    <xf numFmtId="0" fontId="12" fillId="0" borderId="6" xfId="1" applyNumberFormat="1" applyFont="1" applyBorder="1" applyAlignment="1">
      <alignment horizontal="center" vertical="center" shrinkToFit="1"/>
    </xf>
    <xf numFmtId="183" fontId="12" fillId="0" borderId="6" xfId="1" applyNumberFormat="1" applyFont="1" applyBorder="1" applyAlignment="1">
      <alignment horizontal="center" vertical="center"/>
    </xf>
    <xf numFmtId="0" fontId="14" fillId="0" borderId="6" xfId="1" applyFont="1" applyBorder="1" applyAlignment="1">
      <alignment horizontal="center" vertical="center"/>
    </xf>
    <xf numFmtId="0" fontId="1" fillId="0" borderId="5" xfId="1" applyFont="1" applyBorder="1" applyAlignment="1">
      <alignment vertical="center"/>
    </xf>
    <xf numFmtId="184" fontId="12" fillId="2" borderId="6" xfId="1" applyNumberFormat="1" applyFont="1" applyFill="1" applyBorder="1" applyAlignment="1">
      <alignment horizontal="center" vertical="center"/>
    </xf>
    <xf numFmtId="186" fontId="12" fillId="2" borderId="6" xfId="1" applyNumberFormat="1" applyFont="1" applyFill="1" applyBorder="1" applyAlignment="1">
      <alignment horizontal="center" vertical="center"/>
    </xf>
    <xf numFmtId="187" fontId="12" fillId="2" borderId="6" xfId="1" applyNumberFormat="1" applyFont="1" applyFill="1" applyBorder="1" applyAlignment="1">
      <alignment horizontal="center" vertical="center"/>
    </xf>
    <xf numFmtId="188" fontId="12" fillId="0" borderId="6" xfId="1" applyNumberFormat="1" applyFont="1" applyBorder="1" applyAlignment="1">
      <alignment horizontal="center" vertical="center"/>
    </xf>
    <xf numFmtId="189" fontId="12" fillId="0" borderId="6" xfId="1" applyNumberFormat="1" applyFont="1" applyBorder="1" applyAlignment="1">
      <alignment horizontal="center" vertical="center"/>
    </xf>
    <xf numFmtId="190" fontId="12" fillId="0" borderId="6" xfId="1" applyNumberFormat="1" applyFont="1" applyBorder="1" applyAlignment="1">
      <alignment horizontal="center" vertical="center"/>
    </xf>
    <xf numFmtId="191" fontId="12" fillId="0" borderId="6" xfId="1" applyNumberFormat="1" applyFont="1" applyBorder="1" applyAlignment="1">
      <alignment horizontal="center" vertical="center"/>
    </xf>
    <xf numFmtId="0" fontId="12" fillId="0" borderId="6" xfId="1" applyFont="1" applyBorder="1" applyAlignment="1">
      <alignment horizontal="center" vertical="center" shrinkToFit="1"/>
    </xf>
    <xf numFmtId="192" fontId="12" fillId="0" borderId="6" xfId="1" applyNumberFormat="1" applyFont="1" applyBorder="1" applyAlignment="1">
      <alignment horizontal="center" vertical="center"/>
    </xf>
    <xf numFmtId="0" fontId="12" fillId="0" borderId="6" xfId="1" applyFont="1" applyFill="1" applyBorder="1" applyAlignment="1">
      <alignment horizontal="center" vertical="center"/>
    </xf>
    <xf numFmtId="193" fontId="12" fillId="2" borderId="6" xfId="1" applyNumberFormat="1" applyFont="1" applyFill="1" applyBorder="1" applyAlignment="1">
      <alignment horizontal="center" vertical="center"/>
    </xf>
    <xf numFmtId="0" fontId="12" fillId="0" borderId="6" xfId="1" applyNumberFormat="1" applyFont="1" applyBorder="1" applyAlignment="1">
      <alignment horizontal="center" vertical="center"/>
    </xf>
    <xf numFmtId="194" fontId="12" fillId="2" borderId="6" xfId="1" applyNumberFormat="1" applyFont="1" applyFill="1" applyBorder="1" applyAlignment="1">
      <alignment horizontal="center" vertical="center"/>
    </xf>
    <xf numFmtId="195" fontId="12" fillId="2" borderId="6" xfId="1" applyNumberFormat="1" applyFont="1" applyFill="1" applyBorder="1" applyAlignment="1">
      <alignment horizontal="center" vertical="center"/>
    </xf>
    <xf numFmtId="196" fontId="12" fillId="0" borderId="6" xfId="1" applyNumberFormat="1" applyFont="1" applyBorder="1" applyAlignment="1">
      <alignment horizontal="center" vertical="center"/>
    </xf>
    <xf numFmtId="197" fontId="12" fillId="0" borderId="6" xfId="1" applyNumberFormat="1" applyFont="1" applyBorder="1" applyAlignment="1">
      <alignment horizontal="center" vertical="center"/>
    </xf>
    <xf numFmtId="0" fontId="16" fillId="0" borderId="6" xfId="1" applyFont="1" applyBorder="1" applyAlignment="1">
      <alignment horizontal="center" vertical="center" shrinkToFit="1"/>
    </xf>
    <xf numFmtId="0" fontId="12" fillId="0" borderId="5" xfId="1" applyFont="1" applyFill="1" applyBorder="1" applyAlignment="1">
      <alignment vertical="center"/>
    </xf>
    <xf numFmtId="198" fontId="12" fillId="2" borderId="6" xfId="1" applyNumberFormat="1" applyFont="1" applyFill="1" applyBorder="1" applyAlignment="1">
      <alignment horizontal="center" vertical="center"/>
    </xf>
    <xf numFmtId="199" fontId="12" fillId="2" borderId="6" xfId="1" applyNumberFormat="1" applyFont="1" applyFill="1" applyBorder="1" applyAlignment="1">
      <alignment horizontal="center" vertical="center"/>
    </xf>
    <xf numFmtId="200" fontId="12" fillId="0" borderId="6" xfId="1" applyNumberFormat="1" applyFont="1" applyBorder="1" applyAlignment="1">
      <alignment horizontal="center" vertical="center"/>
    </xf>
    <xf numFmtId="49" fontId="12" fillId="0" borderId="6" xfId="1" applyNumberFormat="1" applyFont="1" applyBorder="1" applyAlignment="1">
      <alignment horizontal="center" vertical="center"/>
    </xf>
    <xf numFmtId="0" fontId="17" fillId="0" borderId="6" xfId="1" applyFont="1" applyFill="1" applyBorder="1" applyAlignment="1">
      <alignment horizontal="center" vertical="center"/>
    </xf>
    <xf numFmtId="0" fontId="12" fillId="0" borderId="7" xfId="1" applyFont="1" applyFill="1" applyBorder="1" applyAlignment="1">
      <alignment vertical="center"/>
    </xf>
    <xf numFmtId="0" fontId="12" fillId="0" borderId="6" xfId="1" applyFont="1" applyFill="1" applyBorder="1" applyAlignment="1">
      <alignment vertical="center"/>
    </xf>
    <xf numFmtId="0" fontId="1" fillId="0" borderId="6" xfId="1" applyFont="1" applyFill="1" applyBorder="1" applyAlignment="1">
      <alignment vertical="center"/>
    </xf>
    <xf numFmtId="0" fontId="1" fillId="0" borderId="7" xfId="1" applyFont="1" applyFill="1" applyBorder="1" applyAlignment="1">
      <alignment vertical="center"/>
    </xf>
    <xf numFmtId="0" fontId="18" fillId="0" borderId="0" xfId="1" applyFont="1" applyFill="1" applyAlignment="1"/>
    <xf numFmtId="0" fontId="19" fillId="0" borderId="0" xfId="1" applyFont="1" applyFill="1" applyAlignment="1">
      <alignment horizontal="center"/>
    </xf>
    <xf numFmtId="49" fontId="18" fillId="0" borderId="0" xfId="1" applyNumberFormat="1" applyFont="1" applyFill="1" applyAlignment="1">
      <alignment horizontal="center"/>
    </xf>
    <xf numFmtId="0" fontId="20" fillId="0" borderId="0" xfId="1" applyFont="1" applyFill="1" applyAlignment="1">
      <alignment horizontal="center"/>
    </xf>
    <xf numFmtId="0" fontId="20" fillId="0" borderId="0" xfId="1" applyFont="1" applyFill="1" applyAlignment="1"/>
    <xf numFmtId="49" fontId="20" fillId="0" borderId="0" xfId="1" applyNumberFormat="1" applyFont="1" applyFill="1" applyAlignment="1">
      <alignment horizontal="center"/>
    </xf>
    <xf numFmtId="0" fontId="19" fillId="0" borderId="0" xfId="1" applyFont="1" applyFill="1" applyAlignment="1">
      <alignment horizontal="center" vertical="center"/>
    </xf>
    <xf numFmtId="0" fontId="22" fillId="0" borderId="0" xfId="1" applyFont="1" applyFill="1" applyAlignment="1">
      <alignment vertical="center"/>
    </xf>
    <xf numFmtId="0" fontId="22" fillId="0" borderId="0" xfId="1" applyFont="1" applyFill="1" applyAlignment="1">
      <alignment horizontal="center" vertical="center"/>
    </xf>
    <xf numFmtId="0" fontId="23" fillId="0" borderId="0" xfId="1" applyFont="1" applyFill="1" applyAlignment="1"/>
    <xf numFmtId="49" fontId="23" fillId="0" borderId="0" xfId="1" applyNumberFormat="1" applyFont="1" applyFill="1" applyAlignment="1">
      <alignment horizontal="center"/>
    </xf>
    <xf numFmtId="0" fontId="20" fillId="0" borderId="0" xfId="1" applyFont="1" applyFill="1" applyBorder="1" applyAlignment="1">
      <alignment horizontal="center"/>
    </xf>
    <xf numFmtId="0" fontId="20" fillId="0" borderId="0" xfId="1" applyFont="1" applyFill="1" applyBorder="1" applyAlignment="1"/>
    <xf numFmtId="0" fontId="24" fillId="0" borderId="0" xfId="1" applyFont="1" applyFill="1" applyAlignment="1">
      <alignment horizontal="center" vertical="center"/>
    </xf>
    <xf numFmtId="0" fontId="25" fillId="0" borderId="0" xfId="1" applyFont="1" applyFill="1" applyAlignment="1">
      <alignment horizontal="center" vertical="center"/>
    </xf>
    <xf numFmtId="0" fontId="26" fillId="0" borderId="0" xfId="1" applyFont="1" applyFill="1" applyAlignment="1">
      <alignment horizontal="center" vertical="center"/>
    </xf>
    <xf numFmtId="49" fontId="18" fillId="0" borderId="0" xfId="1" applyNumberFormat="1" applyFont="1" applyFill="1" applyAlignment="1"/>
    <xf numFmtId="0" fontId="18" fillId="0" borderId="0" xfId="1" applyFont="1" applyFill="1" applyAlignment="1">
      <alignment horizontal="center"/>
    </xf>
    <xf numFmtId="0" fontId="18" fillId="0" borderId="0" xfId="1" applyFont="1" applyFill="1" applyAlignment="1">
      <alignment horizontal="left"/>
    </xf>
    <xf numFmtId="49" fontId="23" fillId="0" borderId="0" xfId="1" applyNumberFormat="1" applyFont="1" applyFill="1" applyAlignment="1"/>
    <xf numFmtId="0" fontId="13" fillId="0" borderId="0" xfId="1" applyFont="1" applyFill="1" applyAlignment="1">
      <alignment horizontal="center"/>
    </xf>
    <xf numFmtId="0" fontId="27" fillId="0" borderId="0" xfId="1" applyFont="1" applyFill="1" applyAlignment="1"/>
    <xf numFmtId="49" fontId="27" fillId="0" borderId="0" xfId="1" applyNumberFormat="1" applyFont="1" applyFill="1" applyAlignment="1"/>
    <xf numFmtId="0" fontId="28" fillId="0" borderId="0" xfId="1" applyFont="1" applyFill="1" applyAlignment="1">
      <alignment vertical="center"/>
    </xf>
    <xf numFmtId="0" fontId="29" fillId="0" borderId="0" xfId="1" applyFont="1" applyFill="1" applyAlignment="1">
      <alignment vertical="center"/>
    </xf>
    <xf numFmtId="0" fontId="1" fillId="0" borderId="0" xfId="1" applyFont="1" applyFill="1" applyAlignment="1">
      <alignment vertical="center"/>
    </xf>
    <xf numFmtId="0" fontId="18" fillId="0" borderId="0" xfId="1" applyFont="1" applyFill="1" applyAlignment="1">
      <alignment vertical="center"/>
    </xf>
    <xf numFmtId="0" fontId="28" fillId="0" borderId="0" xfId="1" applyFont="1" applyFill="1" applyAlignment="1">
      <alignment vertical="top" wrapText="1"/>
    </xf>
    <xf numFmtId="0" fontId="30" fillId="0" borderId="0" xfId="1" applyFont="1" applyFill="1" applyAlignment="1">
      <alignment horizontal="left" vertical="center"/>
    </xf>
    <xf numFmtId="0" fontId="30" fillId="0" borderId="0" xfId="1" applyFont="1" applyFill="1" applyAlignment="1">
      <alignment horizontal="left" vertical="center" shrinkToFit="1"/>
    </xf>
    <xf numFmtId="0" fontId="30" fillId="0" borderId="0" xfId="1" applyFont="1" applyFill="1" applyAlignment="1">
      <alignment vertical="center"/>
    </xf>
    <xf numFmtId="38" fontId="30" fillId="0" borderId="0" xfId="2" applyFont="1" applyFill="1" applyAlignment="1">
      <alignment vertical="center"/>
    </xf>
    <xf numFmtId="0" fontId="32" fillId="0" borderId="0" xfId="1" applyFont="1" applyFill="1" applyAlignment="1">
      <alignment vertical="center"/>
    </xf>
    <xf numFmtId="0" fontId="30" fillId="0" borderId="0" xfId="1" applyFont="1" applyFill="1" applyAlignment="1">
      <alignment horizontal="distributed" vertical="center"/>
    </xf>
    <xf numFmtId="0" fontId="1" fillId="0" borderId="0" xfId="1" applyFont="1" applyFill="1" applyAlignment="1"/>
    <xf numFmtId="0" fontId="1" fillId="0" borderId="0" xfId="1" applyFont="1" applyFill="1" applyBorder="1" applyAlignment="1"/>
    <xf numFmtId="0" fontId="33" fillId="0" borderId="0" xfId="1" applyFont="1" applyFill="1" applyBorder="1" applyAlignment="1">
      <alignment horizontal="center" vertical="center"/>
    </xf>
    <xf numFmtId="0" fontId="28" fillId="0" borderId="2" xfId="1" applyFont="1" applyFill="1" applyBorder="1" applyAlignment="1">
      <alignment vertical="center"/>
    </xf>
    <xf numFmtId="0" fontId="28" fillId="0" borderId="0" xfId="1" applyFont="1" applyFill="1" applyAlignment="1">
      <alignment horizontal="right" vertical="center"/>
    </xf>
    <xf numFmtId="0" fontId="1" fillId="0" borderId="0" xfId="1" applyFont="1" applyFill="1" applyAlignment="1">
      <alignment horizontal="center" vertical="center"/>
    </xf>
    <xf numFmtId="0" fontId="28" fillId="0" borderId="0" xfId="1" applyFont="1" applyFill="1" applyAlignment="1">
      <alignment horizontal="center" vertical="center"/>
    </xf>
    <xf numFmtId="0" fontId="35" fillId="0" borderId="0" xfId="3" applyFont="1" applyFill="1">
      <alignment vertical="center"/>
    </xf>
    <xf numFmtId="0" fontId="18" fillId="0" borderId="0" xfId="1" applyFont="1" applyFill="1" applyAlignment="1">
      <alignment horizontal="right" vertical="center"/>
    </xf>
    <xf numFmtId="0" fontId="36" fillId="0" borderId="0" xfId="1" applyFont="1" applyFill="1" applyAlignment="1">
      <alignment vertical="center"/>
    </xf>
    <xf numFmtId="0" fontId="36" fillId="0" borderId="0" xfId="1" applyFont="1" applyFill="1" applyAlignment="1">
      <alignment horizontal="center" vertical="center"/>
    </xf>
    <xf numFmtId="202" fontId="18" fillId="0" borderId="0" xfId="1" applyNumberFormat="1" applyFont="1" applyFill="1" applyBorder="1" applyAlignment="1">
      <alignment vertical="center"/>
    </xf>
    <xf numFmtId="203" fontId="37" fillId="0" borderId="11" xfId="1" applyNumberFormat="1" applyFont="1" applyFill="1" applyBorder="1" applyAlignment="1">
      <alignment vertical="center"/>
    </xf>
    <xf numFmtId="0" fontId="37" fillId="0" borderId="11" xfId="1" applyNumberFormat="1" applyFont="1" applyFill="1" applyBorder="1" applyAlignment="1">
      <alignment horizontal="center" vertical="center"/>
    </xf>
    <xf numFmtId="203" fontId="37" fillId="0" borderId="5" xfId="1" applyNumberFormat="1" applyFont="1" applyFill="1" applyBorder="1" applyAlignment="1">
      <alignment vertical="center"/>
    </xf>
    <xf numFmtId="0" fontId="37" fillId="0" borderId="11" xfId="1" applyFont="1" applyFill="1" applyBorder="1" applyAlignment="1">
      <alignment horizontal="right" vertical="center"/>
    </xf>
    <xf numFmtId="203" fontId="36" fillId="0" borderId="0" xfId="1" applyNumberFormat="1" applyFont="1" applyFill="1" applyBorder="1" applyAlignment="1">
      <alignment vertical="center"/>
    </xf>
    <xf numFmtId="0" fontId="36" fillId="0" borderId="0" xfId="1" applyNumberFormat="1" applyFont="1" applyFill="1" applyBorder="1" applyAlignment="1">
      <alignment horizontal="center" vertical="center"/>
    </xf>
    <xf numFmtId="203" fontId="36" fillId="0" borderId="6" xfId="1" applyNumberFormat="1" applyFont="1" applyFill="1" applyBorder="1" applyAlignment="1">
      <alignment vertical="center"/>
    </xf>
    <xf numFmtId="49" fontId="36" fillId="0" borderId="0" xfId="1" applyNumberFormat="1" applyFont="1" applyFill="1" applyAlignment="1">
      <alignment horizontal="right" vertical="center"/>
    </xf>
    <xf numFmtId="202" fontId="18" fillId="0" borderId="0" xfId="1" applyNumberFormat="1" applyFont="1" applyFill="1" applyAlignment="1">
      <alignment vertical="center"/>
    </xf>
    <xf numFmtId="203" fontId="36" fillId="0" borderId="0" xfId="1" applyNumberFormat="1" applyFont="1" applyFill="1" applyBorder="1" applyAlignment="1">
      <alignment horizontal="right" vertical="center"/>
    </xf>
    <xf numFmtId="203" fontId="36" fillId="0" borderId="0" xfId="1" applyNumberFormat="1" applyFont="1" applyFill="1" applyAlignment="1">
      <alignment horizontal="right" vertical="center"/>
    </xf>
    <xf numFmtId="0" fontId="18" fillId="0" borderId="0" xfId="1" applyFont="1" applyFill="1" applyBorder="1" applyAlignment="1">
      <alignment horizontal="center" vertical="center"/>
    </xf>
    <xf numFmtId="0" fontId="36" fillId="0" borderId="12" xfId="1" applyFont="1" applyFill="1" applyBorder="1" applyAlignment="1">
      <alignment horizontal="center" vertical="center"/>
    </xf>
    <xf numFmtId="0" fontId="36" fillId="0" borderId="13" xfId="1" applyFont="1" applyFill="1" applyBorder="1" applyAlignment="1">
      <alignment horizontal="center" vertical="center"/>
    </xf>
    <xf numFmtId="0" fontId="36" fillId="0" borderId="14" xfId="1" applyFont="1" applyFill="1" applyBorder="1" applyAlignment="1">
      <alignment horizontal="center" vertical="center"/>
    </xf>
    <xf numFmtId="0" fontId="18" fillId="0" borderId="0" xfId="1" applyFont="1" applyFill="1" applyBorder="1" applyAlignment="1">
      <alignment horizontal="right" vertical="center"/>
    </xf>
    <xf numFmtId="0" fontId="36" fillId="0" borderId="0" xfId="1" applyFont="1" applyFill="1" applyBorder="1" applyAlignment="1">
      <alignment horizontal="right" vertical="center" shrinkToFit="1"/>
    </xf>
    <xf numFmtId="0" fontId="36" fillId="0" borderId="0" xfId="1" applyFont="1" applyFill="1" applyBorder="1" applyAlignment="1">
      <alignment vertical="center" shrinkToFit="1"/>
    </xf>
    <xf numFmtId="0" fontId="36" fillId="0" borderId="0" xfId="1" applyFont="1" applyFill="1" applyBorder="1" applyAlignment="1">
      <alignment horizontal="left" vertical="center" shrinkToFit="1"/>
    </xf>
    <xf numFmtId="0" fontId="36" fillId="0" borderId="15" xfId="1" applyFont="1" applyFill="1" applyBorder="1" applyAlignment="1">
      <alignment vertical="center" shrinkToFit="1"/>
    </xf>
    <xf numFmtId="0" fontId="36" fillId="0" borderId="16" xfId="1" applyFont="1" applyFill="1" applyBorder="1" applyAlignment="1">
      <alignment horizontal="center" vertical="center" shrinkToFit="1"/>
    </xf>
    <xf numFmtId="0" fontId="36" fillId="0" borderId="17" xfId="1" applyFont="1" applyFill="1" applyBorder="1" applyAlignment="1">
      <alignment horizontal="center" vertical="center" shrinkToFit="1"/>
    </xf>
    <xf numFmtId="0" fontId="36" fillId="0" borderId="18" xfId="1" applyFont="1" applyFill="1" applyBorder="1" applyAlignment="1">
      <alignment horizontal="center" vertical="center"/>
    </xf>
    <xf numFmtId="0" fontId="18" fillId="0" borderId="0" xfId="1" applyFont="1" applyFill="1" applyAlignment="1">
      <alignment horizontal="center" vertical="center"/>
    </xf>
    <xf numFmtId="0" fontId="32" fillId="0" borderId="0" xfId="1" applyFont="1" applyFill="1" applyBorder="1" applyAlignment="1">
      <alignment vertical="top" wrapText="1"/>
    </xf>
    <xf numFmtId="0" fontId="28" fillId="0" borderId="0" xfId="1" applyFont="1" applyFill="1" applyBorder="1" applyAlignment="1">
      <alignment vertical="center"/>
    </xf>
    <xf numFmtId="0" fontId="39" fillId="0" borderId="0" xfId="1" applyFont="1" applyFill="1" applyBorder="1" applyAlignment="1">
      <alignment vertical="center"/>
    </xf>
    <xf numFmtId="0" fontId="39" fillId="0" borderId="0" xfId="1" applyFont="1" applyFill="1" applyAlignment="1">
      <alignment horizontal="left" vertical="center"/>
    </xf>
    <xf numFmtId="0" fontId="38" fillId="0" borderId="0" xfId="1" applyFont="1" applyFill="1" applyAlignment="1">
      <alignment horizontal="center" vertical="center"/>
    </xf>
    <xf numFmtId="0" fontId="22" fillId="0" borderId="0" xfId="1" applyFont="1" applyFill="1" applyBorder="1" applyAlignment="1">
      <alignment vertical="center"/>
    </xf>
    <xf numFmtId="38" fontId="37" fillId="0" borderId="11" xfId="2" applyFont="1" applyFill="1" applyBorder="1" applyAlignment="1">
      <alignment horizontal="center" vertical="center"/>
    </xf>
    <xf numFmtId="38" fontId="37" fillId="0" borderId="11" xfId="2" applyFont="1" applyFill="1" applyBorder="1" applyAlignment="1">
      <alignment horizontal="right" vertical="center"/>
    </xf>
    <xf numFmtId="38" fontId="37" fillId="0" borderId="5" xfId="2" applyFont="1" applyFill="1" applyBorder="1" applyAlignment="1">
      <alignment horizontal="right" vertical="center"/>
    </xf>
    <xf numFmtId="204" fontId="37" fillId="0" borderId="20" xfId="1" applyNumberFormat="1" applyFont="1" applyFill="1" applyBorder="1" applyAlignment="1">
      <alignment horizontal="right" vertical="center"/>
    </xf>
    <xf numFmtId="38" fontId="36" fillId="0" borderId="0" xfId="2" applyFont="1" applyFill="1" applyBorder="1" applyAlignment="1">
      <alignment horizontal="center" vertical="center"/>
    </xf>
    <xf numFmtId="38" fontId="36" fillId="0" borderId="0" xfId="2" applyFont="1" applyFill="1" applyBorder="1" applyAlignment="1">
      <alignment horizontal="right" vertical="center"/>
    </xf>
    <xf numFmtId="38" fontId="36" fillId="0" borderId="6" xfId="2" applyFont="1" applyFill="1" applyBorder="1" applyAlignment="1">
      <alignment horizontal="right" vertical="center"/>
    </xf>
    <xf numFmtId="204" fontId="36" fillId="0" borderId="0" xfId="1" applyNumberFormat="1" applyFont="1" applyFill="1" applyBorder="1" applyAlignment="1">
      <alignment horizontal="right" vertical="center"/>
    </xf>
    <xf numFmtId="38" fontId="36" fillId="0" borderId="0" xfId="2" applyFont="1" applyFill="1" applyBorder="1" applyAlignment="1">
      <alignment vertical="center"/>
    </xf>
    <xf numFmtId="38" fontId="36" fillId="0" borderId="6" xfId="2" applyFont="1" applyFill="1" applyBorder="1" applyAlignment="1">
      <alignment vertical="center"/>
    </xf>
    <xf numFmtId="49" fontId="36" fillId="0" borderId="10" xfId="1" applyNumberFormat="1" applyFont="1" applyFill="1" applyBorder="1" applyAlignment="1">
      <alignment horizontal="right" vertical="center"/>
    </xf>
    <xf numFmtId="0" fontId="39" fillId="0" borderId="0" xfId="1" applyFont="1" applyFill="1" applyAlignment="1">
      <alignment vertical="center"/>
    </xf>
    <xf numFmtId="0" fontId="36" fillId="0" borderId="0" xfId="1" applyFont="1" applyFill="1" applyAlignment="1">
      <alignment horizontal="right" vertical="center"/>
    </xf>
    <xf numFmtId="38" fontId="37" fillId="0" borderId="11" xfId="2" applyFont="1" applyFill="1" applyBorder="1" applyAlignment="1">
      <alignment vertical="center" readingOrder="1"/>
    </xf>
    <xf numFmtId="38" fontId="37" fillId="0" borderId="11" xfId="2" applyFont="1" applyFill="1" applyBorder="1" applyAlignment="1">
      <alignment horizontal="center" vertical="center" readingOrder="1"/>
    </xf>
    <xf numFmtId="38" fontId="37" fillId="0" borderId="5" xfId="2" applyFont="1" applyFill="1" applyBorder="1" applyAlignment="1">
      <alignment vertical="center" readingOrder="1"/>
    </xf>
    <xf numFmtId="38" fontId="36" fillId="0" borderId="0" xfId="2" applyFont="1" applyFill="1" applyBorder="1" applyAlignment="1">
      <alignment vertical="center" readingOrder="1"/>
    </xf>
    <xf numFmtId="38" fontId="36" fillId="0" borderId="0" xfId="2" applyFont="1" applyFill="1" applyBorder="1" applyAlignment="1">
      <alignment horizontal="center" vertical="center" readingOrder="1"/>
    </xf>
    <xf numFmtId="38" fontId="36" fillId="0" borderId="6" xfId="2" applyFont="1" applyFill="1" applyBorder="1" applyAlignment="1">
      <alignment vertical="center" readingOrder="1"/>
    </xf>
    <xf numFmtId="0" fontId="36" fillId="0" borderId="0" xfId="1" applyFont="1" applyFill="1" applyBorder="1" applyAlignment="1">
      <alignment horizontal="right" vertical="center"/>
    </xf>
    <xf numFmtId="0" fontId="1" fillId="0" borderId="0" xfId="1" applyFont="1" applyFill="1" applyAlignment="1">
      <alignment horizontal="right" vertical="center"/>
    </xf>
    <xf numFmtId="0" fontId="1" fillId="0" borderId="0" xfId="1" applyFont="1" applyFill="1" applyBorder="1" applyAlignment="1">
      <alignment vertical="center"/>
    </xf>
    <xf numFmtId="0" fontId="36" fillId="0" borderId="15" xfId="1" applyFont="1" applyFill="1" applyBorder="1" applyAlignment="1">
      <alignment vertical="center"/>
    </xf>
    <xf numFmtId="38" fontId="36" fillId="0" borderId="11" xfId="2" applyFont="1" applyFill="1" applyBorder="1" applyAlignment="1">
      <alignment horizontal="center" vertical="center"/>
    </xf>
    <xf numFmtId="0" fontId="36" fillId="0" borderId="11" xfId="1" applyFont="1" applyFill="1" applyBorder="1" applyAlignment="1">
      <alignment horizontal="center" vertical="top"/>
    </xf>
    <xf numFmtId="0" fontId="36" fillId="0" borderId="5" xfId="1" applyFont="1" applyFill="1" applyBorder="1" applyAlignment="1">
      <alignment vertical="center"/>
    </xf>
    <xf numFmtId="0" fontId="36" fillId="0" borderId="5" xfId="1" applyFont="1" applyFill="1" applyBorder="1" applyAlignment="1">
      <alignment vertical="center" wrapText="1"/>
    </xf>
    <xf numFmtId="0" fontId="36" fillId="0" borderId="20" xfId="1" applyNumberFormat="1" applyFont="1" applyFill="1" applyBorder="1" applyAlignment="1">
      <alignment horizontal="center" vertical="top"/>
    </xf>
    <xf numFmtId="0" fontId="36" fillId="0" borderId="0" xfId="1" applyFont="1" applyFill="1" applyBorder="1" applyAlignment="1">
      <alignment vertical="center"/>
    </xf>
    <xf numFmtId="38" fontId="36" fillId="0" borderId="0" xfId="2" applyFont="1" applyFill="1" applyAlignment="1">
      <alignment horizontal="center" vertical="center"/>
    </xf>
    <xf numFmtId="0" fontId="36" fillId="0" borderId="6" xfId="4" applyFont="1" applyFill="1" applyBorder="1" applyAlignment="1">
      <alignment vertical="center"/>
    </xf>
    <xf numFmtId="0" fontId="36" fillId="0" borderId="10" xfId="1" applyNumberFormat="1" applyFont="1" applyFill="1" applyBorder="1" applyAlignment="1">
      <alignment horizontal="center" vertical="center"/>
    </xf>
    <xf numFmtId="38" fontId="36" fillId="0" borderId="0" xfId="2" applyFont="1" applyFill="1" applyAlignment="1">
      <alignment vertical="center"/>
    </xf>
    <xf numFmtId="0" fontId="36" fillId="0" borderId="6" xfId="1" applyFont="1" applyFill="1" applyBorder="1" applyAlignment="1">
      <alignment vertical="center"/>
    </xf>
    <xf numFmtId="0" fontId="36" fillId="0" borderId="6" xfId="4" applyFont="1" applyFill="1" applyBorder="1" applyAlignment="1">
      <alignment vertical="center" wrapText="1"/>
    </xf>
    <xf numFmtId="0" fontId="36" fillId="0" borderId="0" xfId="1" applyFont="1" applyFill="1" applyBorder="1" applyAlignment="1">
      <alignment horizontal="center" vertical="center"/>
    </xf>
    <xf numFmtId="0" fontId="36" fillId="0" borderId="6" xfId="1" applyFont="1" applyFill="1" applyBorder="1" applyAlignment="1">
      <alignment vertical="center" wrapText="1"/>
    </xf>
    <xf numFmtId="38" fontId="36" fillId="0" borderId="0" xfId="2" applyFont="1" applyFill="1" applyAlignment="1">
      <alignment horizontal="right" vertical="center"/>
    </xf>
    <xf numFmtId="38" fontId="36" fillId="0" borderId="15" xfId="2" applyFont="1" applyFill="1" applyBorder="1" applyAlignment="1">
      <alignment vertical="center"/>
    </xf>
    <xf numFmtId="0" fontId="36" fillId="0" borderId="7" xfId="1" applyFont="1" applyFill="1" applyBorder="1" applyAlignment="1">
      <alignment vertical="center"/>
    </xf>
    <xf numFmtId="0" fontId="36" fillId="0" borderId="21" xfId="1" applyNumberFormat="1" applyFont="1" applyFill="1" applyBorder="1" applyAlignment="1">
      <alignment horizontal="center" vertical="center"/>
    </xf>
    <xf numFmtId="38" fontId="36" fillId="0" borderId="11" xfId="2" applyFont="1" applyFill="1" applyBorder="1" applyAlignment="1">
      <alignment horizontal="right" vertical="center"/>
    </xf>
    <xf numFmtId="38" fontId="36" fillId="0" borderId="11" xfId="2" applyFont="1" applyFill="1" applyBorder="1" applyAlignment="1">
      <alignment vertical="center"/>
    </xf>
    <xf numFmtId="38" fontId="37" fillId="0" borderId="0" xfId="2" applyFont="1" applyFill="1" applyBorder="1" applyAlignment="1">
      <alignment horizontal="right" vertical="center"/>
    </xf>
    <xf numFmtId="0" fontId="37" fillId="0" borderId="9" xfId="1" applyFont="1" applyFill="1" applyBorder="1" applyAlignment="1">
      <alignment horizontal="center" vertical="center"/>
    </xf>
    <xf numFmtId="0" fontId="36" fillId="0" borderId="9" xfId="1" applyFont="1" applyFill="1" applyBorder="1" applyAlignment="1">
      <alignment horizontal="center" vertical="center"/>
    </xf>
    <xf numFmtId="205" fontId="1" fillId="0" borderId="0" xfId="1" applyNumberFormat="1" applyFont="1" applyFill="1" applyAlignment="1">
      <alignment vertical="center"/>
    </xf>
    <xf numFmtId="206" fontId="1" fillId="0" borderId="0" xfId="1" applyNumberFormat="1" applyFont="1" applyFill="1" applyAlignment="1">
      <alignment vertical="center"/>
    </xf>
    <xf numFmtId="207" fontId="36" fillId="0" borderId="0" xfId="1" applyNumberFormat="1" applyFont="1" applyFill="1" applyBorder="1" applyAlignment="1">
      <alignment horizontal="left" vertical="center"/>
    </xf>
    <xf numFmtId="0" fontId="25" fillId="0" borderId="0" xfId="1" applyFont="1" applyFill="1" applyAlignment="1">
      <alignment vertical="center"/>
    </xf>
    <xf numFmtId="205" fontId="25" fillId="0" borderId="0" xfId="1" applyNumberFormat="1" applyFont="1" applyFill="1" applyAlignment="1">
      <alignment vertical="center"/>
    </xf>
    <xf numFmtId="201" fontId="37" fillId="0" borderId="0" xfId="2" applyNumberFormat="1" applyFont="1" applyFill="1" applyAlignment="1">
      <alignment horizontal="right" vertical="center"/>
    </xf>
    <xf numFmtId="201" fontId="37" fillId="0" borderId="20" xfId="2" applyNumberFormat="1" applyFont="1" applyFill="1" applyBorder="1" applyAlignment="1">
      <alignment horizontal="right" vertical="center"/>
    </xf>
    <xf numFmtId="49" fontId="37" fillId="0" borderId="10" xfId="1" applyNumberFormat="1" applyFont="1" applyFill="1" applyBorder="1" applyAlignment="1">
      <alignment horizontal="right" vertical="center" shrinkToFit="1"/>
    </xf>
    <xf numFmtId="201" fontId="36" fillId="0" borderId="0" xfId="2" applyNumberFormat="1" applyFont="1" applyFill="1" applyAlignment="1">
      <alignment horizontal="right" vertical="center"/>
    </xf>
    <xf numFmtId="201" fontId="36" fillId="0" borderId="10" xfId="2" applyNumberFormat="1" applyFont="1" applyFill="1" applyBorder="1" applyAlignment="1">
      <alignment horizontal="right" vertical="center"/>
    </xf>
    <xf numFmtId="49" fontId="36" fillId="0" borderId="10" xfId="1" applyNumberFormat="1" applyFont="1" applyFill="1" applyBorder="1" applyAlignment="1">
      <alignment horizontal="right" vertical="center" shrinkToFit="1"/>
    </xf>
    <xf numFmtId="205" fontId="18" fillId="0" borderId="0" xfId="1" applyNumberFormat="1" applyFont="1" applyFill="1" applyBorder="1" applyAlignment="1">
      <alignment horizontal="right" vertical="center"/>
    </xf>
    <xf numFmtId="201" fontId="36" fillId="0" borderId="0" xfId="2" applyNumberFormat="1" applyFont="1" applyFill="1" applyBorder="1" applyAlignment="1">
      <alignment horizontal="right" vertical="center"/>
    </xf>
    <xf numFmtId="201" fontId="36" fillId="0" borderId="8" xfId="2" applyNumberFormat="1" applyFont="1" applyFill="1" applyBorder="1" applyAlignment="1">
      <alignment horizontal="right" vertical="center"/>
    </xf>
    <xf numFmtId="201" fontId="36" fillId="0" borderId="0" xfId="2" applyNumberFormat="1" applyFont="1" applyFill="1" applyBorder="1" applyAlignment="1">
      <alignment horizontal="center" vertical="center"/>
    </xf>
    <xf numFmtId="206" fontId="36" fillId="0" borderId="13" xfId="1" applyNumberFormat="1" applyFont="1" applyFill="1" applyBorder="1" applyAlignment="1">
      <alignment horizontal="center" vertical="center"/>
    </xf>
    <xf numFmtId="208" fontId="36" fillId="0" borderId="13" xfId="1" applyNumberFormat="1" applyFont="1" applyFill="1" applyBorder="1" applyAlignment="1">
      <alignment horizontal="center" vertical="center"/>
    </xf>
    <xf numFmtId="0" fontId="36" fillId="0" borderId="14" xfId="1" applyFont="1" applyFill="1" applyBorder="1" applyAlignment="1">
      <alignment horizontal="center" vertical="center" shrinkToFit="1"/>
    </xf>
    <xf numFmtId="208" fontId="36" fillId="0" borderId="0" xfId="1" applyNumberFormat="1" applyFont="1" applyFill="1" applyAlignment="1">
      <alignment horizontal="right" vertical="center"/>
    </xf>
    <xf numFmtId="208" fontId="36" fillId="0" borderId="0" xfId="1" applyNumberFormat="1" applyFont="1" applyFill="1" applyAlignment="1">
      <alignment vertical="center"/>
    </xf>
    <xf numFmtId="0" fontId="36" fillId="0" borderId="0" xfId="1" applyFont="1" applyFill="1" applyAlignment="1">
      <alignment horizontal="center" vertical="center" shrinkToFit="1"/>
    </xf>
    <xf numFmtId="205" fontId="29" fillId="0" borderId="0" xfId="1" applyNumberFormat="1" applyFont="1" applyFill="1" applyAlignment="1">
      <alignment vertical="center"/>
    </xf>
    <xf numFmtId="207" fontId="18" fillId="0" borderId="0" xfId="1" applyNumberFormat="1" applyFont="1" applyFill="1" applyAlignment="1">
      <alignment vertical="center"/>
    </xf>
    <xf numFmtId="207" fontId="1" fillId="0" borderId="0" xfId="1" applyNumberFormat="1" applyFont="1" applyFill="1" applyBorder="1" applyAlignment="1">
      <alignment horizontal="right" vertical="center"/>
    </xf>
    <xf numFmtId="209" fontId="1" fillId="0" borderId="0" xfId="1" applyNumberFormat="1" applyFont="1" applyFill="1" applyBorder="1" applyAlignment="1">
      <alignment horizontal="right" vertical="center"/>
    </xf>
    <xf numFmtId="207" fontId="18" fillId="0" borderId="0" xfId="1" applyNumberFormat="1" applyFont="1" applyFill="1" applyBorder="1" applyAlignment="1">
      <alignment horizontal="right" vertical="center"/>
    </xf>
    <xf numFmtId="207" fontId="18" fillId="0" borderId="0" xfId="1" applyNumberFormat="1" applyFont="1" applyFill="1" applyAlignment="1">
      <alignment horizontal="center" vertical="center" shrinkToFit="1"/>
    </xf>
    <xf numFmtId="207" fontId="31" fillId="0" borderId="0" xfId="1" applyNumberFormat="1" applyFont="1" applyFill="1" applyBorder="1" applyAlignment="1">
      <alignment horizontal="right" vertical="center"/>
    </xf>
    <xf numFmtId="207" fontId="17" fillId="0" borderId="0" xfId="1" applyNumberFormat="1" applyFont="1" applyFill="1" applyBorder="1" applyAlignment="1">
      <alignment horizontal="left" vertical="center" shrinkToFit="1"/>
    </xf>
    <xf numFmtId="207" fontId="14" fillId="0" borderId="0" xfId="1" applyNumberFormat="1" applyFont="1" applyFill="1" applyBorder="1" applyAlignment="1">
      <alignment horizontal="left" vertical="center"/>
    </xf>
    <xf numFmtId="209" fontId="40" fillId="0" borderId="0" xfId="1" applyNumberFormat="1" applyFont="1" applyFill="1" applyAlignment="1">
      <alignment vertical="center"/>
    </xf>
    <xf numFmtId="207" fontId="37" fillId="0" borderId="20" xfId="1" applyNumberFormat="1" applyFont="1" applyFill="1" applyBorder="1" applyAlignment="1">
      <alignment horizontal="right" vertical="center"/>
    </xf>
    <xf numFmtId="207" fontId="37" fillId="0" borderId="11" xfId="1" applyNumberFormat="1" applyFont="1" applyFill="1" applyBorder="1" applyAlignment="1">
      <alignment vertical="center"/>
    </xf>
    <xf numFmtId="207" fontId="37" fillId="0" borderId="20" xfId="1" applyNumberFormat="1" applyFont="1" applyFill="1" applyBorder="1" applyAlignment="1">
      <alignment horizontal="center" vertical="center"/>
    </xf>
    <xf numFmtId="201" fontId="37" fillId="0" borderId="11" xfId="2" applyNumberFormat="1" applyFont="1" applyFill="1" applyBorder="1" applyAlignment="1">
      <alignment vertical="center"/>
    </xf>
    <xf numFmtId="201" fontId="37" fillId="0" borderId="20" xfId="2" applyNumberFormat="1" applyFont="1" applyFill="1" applyBorder="1" applyAlignment="1">
      <alignment vertical="center"/>
    </xf>
    <xf numFmtId="210" fontId="37" fillId="0" borderId="20" xfId="2" applyNumberFormat="1" applyFont="1" applyFill="1" applyBorder="1" applyAlignment="1">
      <alignment vertical="center"/>
    </xf>
    <xf numFmtId="201" fontId="37" fillId="0" borderId="22" xfId="2" applyNumberFormat="1" applyFont="1" applyFill="1" applyBorder="1" applyAlignment="1">
      <alignment vertical="center"/>
    </xf>
    <xf numFmtId="49" fontId="37" fillId="0" borderId="11" xfId="1" applyNumberFormat="1" applyFont="1" applyFill="1" applyBorder="1" applyAlignment="1">
      <alignment horizontal="right" vertical="center" shrinkToFit="1"/>
    </xf>
    <xf numFmtId="207" fontId="37" fillId="0" borderId="10" xfId="1" applyNumberFormat="1" applyFont="1" applyFill="1" applyBorder="1" applyAlignment="1">
      <alignment horizontal="right" vertical="center"/>
    </xf>
    <xf numFmtId="207" fontId="37" fillId="0" borderId="0" xfId="1" applyNumberFormat="1" applyFont="1" applyFill="1" applyBorder="1" applyAlignment="1">
      <alignment vertical="center"/>
    </xf>
    <xf numFmtId="207" fontId="37" fillId="0" borderId="10" xfId="1" applyNumberFormat="1" applyFont="1" applyFill="1" applyBorder="1" applyAlignment="1">
      <alignment horizontal="center" vertical="center"/>
    </xf>
    <xf numFmtId="201" fontId="37" fillId="0" borderId="0" xfId="2" applyNumberFormat="1" applyFont="1" applyFill="1" applyBorder="1" applyAlignment="1">
      <alignment vertical="center"/>
    </xf>
    <xf numFmtId="201" fontId="37" fillId="0" borderId="10" xfId="2" applyNumberFormat="1" applyFont="1" applyFill="1" applyBorder="1" applyAlignment="1">
      <alignment vertical="center"/>
    </xf>
    <xf numFmtId="210" fontId="37" fillId="0" borderId="10" xfId="2" applyNumberFormat="1" applyFont="1" applyFill="1" applyBorder="1" applyAlignment="1">
      <alignment vertical="center"/>
    </xf>
    <xf numFmtId="201" fontId="37" fillId="0" borderId="8" xfId="2" applyNumberFormat="1" applyFont="1" applyFill="1" applyBorder="1" applyAlignment="1">
      <alignment vertical="center"/>
    </xf>
    <xf numFmtId="49" fontId="37" fillId="0" borderId="0" xfId="1" applyNumberFormat="1" applyFont="1" applyFill="1" applyBorder="1" applyAlignment="1">
      <alignment horizontal="right" vertical="center" shrinkToFit="1"/>
    </xf>
    <xf numFmtId="207" fontId="37" fillId="0" borderId="21" xfId="1" applyNumberFormat="1" applyFont="1" applyFill="1" applyBorder="1" applyAlignment="1">
      <alignment horizontal="right" vertical="center"/>
    </xf>
    <xf numFmtId="207" fontId="37" fillId="0" borderId="15" xfId="1" applyNumberFormat="1" applyFont="1" applyFill="1" applyBorder="1" applyAlignment="1">
      <alignment vertical="center"/>
    </xf>
    <xf numFmtId="207" fontId="37" fillId="0" borderId="21" xfId="1" applyNumberFormat="1" applyFont="1" applyFill="1" applyBorder="1" applyAlignment="1">
      <alignment horizontal="center" vertical="center"/>
    </xf>
    <xf numFmtId="201" fontId="37" fillId="0" borderId="15" xfId="2" applyNumberFormat="1" applyFont="1" applyFill="1" applyBorder="1" applyAlignment="1">
      <alignment vertical="center"/>
    </xf>
    <xf numFmtId="201" fontId="37" fillId="0" borderId="21" xfId="2" applyNumberFormat="1" applyFont="1" applyFill="1" applyBorder="1" applyAlignment="1">
      <alignment vertical="center"/>
    </xf>
    <xf numFmtId="210" fontId="37" fillId="0" borderId="21" xfId="2" applyNumberFormat="1" applyFont="1" applyFill="1" applyBorder="1" applyAlignment="1">
      <alignment vertical="center"/>
    </xf>
    <xf numFmtId="201" fontId="37" fillId="0" borderId="23" xfId="2" applyNumberFormat="1" applyFont="1" applyFill="1" applyBorder="1" applyAlignment="1">
      <alignment vertical="center"/>
    </xf>
    <xf numFmtId="49" fontId="37" fillId="0" borderId="15" xfId="1" applyNumberFormat="1" applyFont="1" applyFill="1" applyBorder="1" applyAlignment="1">
      <alignment horizontal="right" vertical="center" shrinkToFit="1"/>
    </xf>
    <xf numFmtId="38" fontId="37" fillId="0" borderId="20" xfId="2" applyNumberFormat="1" applyFont="1" applyFill="1" applyBorder="1" applyAlignment="1">
      <alignment horizontal="right" vertical="center"/>
    </xf>
    <xf numFmtId="38" fontId="37" fillId="0" borderId="11" xfId="2" applyNumberFormat="1" applyFont="1" applyFill="1" applyBorder="1" applyAlignment="1">
      <alignment vertical="center"/>
    </xf>
    <xf numFmtId="38" fontId="36" fillId="0" borderId="10" xfId="2" applyNumberFormat="1" applyFont="1" applyFill="1" applyBorder="1" applyAlignment="1">
      <alignment horizontal="right" vertical="center"/>
    </xf>
    <xf numFmtId="38" fontId="36" fillId="0" borderId="0" xfId="2" applyNumberFormat="1" applyFont="1" applyFill="1" applyBorder="1" applyAlignment="1">
      <alignment vertical="center"/>
    </xf>
    <xf numFmtId="207" fontId="36" fillId="0" borderId="10" xfId="1" applyNumberFormat="1" applyFont="1" applyFill="1" applyBorder="1" applyAlignment="1">
      <alignment horizontal="center" vertical="center"/>
    </xf>
    <xf numFmtId="201" fontId="36" fillId="0" borderId="0" xfId="2" applyNumberFormat="1" applyFont="1" applyFill="1" applyBorder="1" applyAlignment="1">
      <alignment vertical="center"/>
    </xf>
    <xf numFmtId="201" fontId="36" fillId="0" borderId="10" xfId="2" applyNumberFormat="1" applyFont="1" applyFill="1" applyBorder="1" applyAlignment="1">
      <alignment vertical="center"/>
    </xf>
    <xf numFmtId="210" fontId="36" fillId="0" borderId="10" xfId="2" applyNumberFormat="1" applyFont="1" applyFill="1" applyBorder="1" applyAlignment="1">
      <alignment vertical="center"/>
    </xf>
    <xf numFmtId="201" fontId="36" fillId="0" borderId="8" xfId="2" applyNumberFormat="1" applyFont="1" applyFill="1" applyBorder="1" applyAlignment="1">
      <alignment vertical="center"/>
    </xf>
    <xf numFmtId="49" fontId="36" fillId="0" borderId="0" xfId="1" applyNumberFormat="1" applyFont="1" applyFill="1" applyBorder="1" applyAlignment="1">
      <alignment horizontal="right" vertical="center" shrinkToFit="1"/>
    </xf>
    <xf numFmtId="211" fontId="36" fillId="0" borderId="10" xfId="1" applyNumberFormat="1" applyFont="1" applyFill="1" applyBorder="1" applyAlignment="1">
      <alignment horizontal="right" vertical="center"/>
    </xf>
    <xf numFmtId="209" fontId="36" fillId="0" borderId="10" xfId="1" applyNumberFormat="1" applyFont="1" applyFill="1" applyBorder="1" applyAlignment="1">
      <alignment horizontal="center" vertical="center"/>
    </xf>
    <xf numFmtId="49" fontId="36" fillId="0" borderId="0" xfId="1" applyNumberFormat="1" applyFont="1" applyFill="1" applyBorder="1" applyAlignment="1">
      <alignment horizontal="right" vertical="center"/>
    </xf>
    <xf numFmtId="0" fontId="40" fillId="0" borderId="0" xfId="1" applyFont="1" applyFill="1" applyAlignment="1">
      <alignment vertical="center"/>
    </xf>
    <xf numFmtId="0" fontId="36" fillId="0" borderId="10" xfId="1" applyNumberFormat="1" applyFont="1" applyFill="1" applyBorder="1" applyAlignment="1">
      <alignment vertical="center"/>
    </xf>
    <xf numFmtId="205" fontId="36" fillId="0" borderId="10" xfId="1" applyNumberFormat="1" applyFont="1" applyFill="1" applyBorder="1" applyAlignment="1">
      <alignment horizontal="center" vertical="center"/>
    </xf>
    <xf numFmtId="208" fontId="36" fillId="0" borderId="10" xfId="1" applyNumberFormat="1" applyFont="1" applyFill="1" applyBorder="1" applyAlignment="1">
      <alignment horizontal="right" vertical="center"/>
    </xf>
    <xf numFmtId="0" fontId="36" fillId="0" borderId="10" xfId="1" applyFont="1" applyFill="1" applyBorder="1" applyAlignment="1">
      <alignment horizontal="center" vertical="center"/>
    </xf>
    <xf numFmtId="206" fontId="36" fillId="0" borderId="0" xfId="1" applyNumberFormat="1" applyFont="1" applyFill="1" applyAlignment="1">
      <alignment vertical="center"/>
    </xf>
    <xf numFmtId="212" fontId="29" fillId="0" borderId="0" xfId="1" applyNumberFormat="1" applyFont="1" applyFill="1" applyAlignment="1">
      <alignment vertical="center"/>
    </xf>
    <xf numFmtId="212" fontId="1" fillId="0" borderId="0" xfId="1" applyNumberFormat="1" applyFont="1" applyFill="1" applyAlignment="1">
      <alignment vertical="center"/>
    </xf>
    <xf numFmtId="0" fontId="41" fillId="0" borderId="0" xfId="1" applyFont="1" applyFill="1" applyAlignment="1">
      <alignment vertical="center"/>
    </xf>
    <xf numFmtId="212" fontId="42" fillId="0" borderId="0" xfId="1" applyNumberFormat="1" applyFont="1" applyFill="1" applyAlignment="1">
      <alignment vertical="center"/>
    </xf>
    <xf numFmtId="0" fontId="31" fillId="0" borderId="0" xfId="1" applyFont="1" applyFill="1" applyAlignment="1">
      <alignment vertical="center"/>
    </xf>
    <xf numFmtId="201" fontId="30" fillId="0" borderId="0" xfId="2" applyNumberFormat="1" applyFont="1" applyFill="1" applyAlignment="1">
      <alignment vertical="center"/>
    </xf>
    <xf numFmtId="38" fontId="30" fillId="0" borderId="0" xfId="2" applyNumberFormat="1" applyFont="1" applyFill="1" applyAlignment="1">
      <alignment vertical="center"/>
    </xf>
    <xf numFmtId="0" fontId="18" fillId="0" borderId="0" xfId="1" applyFont="1" applyFill="1" applyBorder="1" applyAlignment="1">
      <alignment vertical="center"/>
    </xf>
    <xf numFmtId="212" fontId="29" fillId="0" borderId="0" xfId="1" applyNumberFormat="1" applyFont="1" applyFill="1" applyBorder="1" applyAlignment="1">
      <alignment vertical="center"/>
    </xf>
    <xf numFmtId="0" fontId="41" fillId="0" borderId="0" xfId="1" applyFont="1" applyFill="1" applyAlignment="1"/>
    <xf numFmtId="0" fontId="31" fillId="0" borderId="0" xfId="1" applyFont="1" applyFill="1" applyBorder="1" applyAlignment="1">
      <alignment horizontal="right" vertical="center"/>
    </xf>
    <xf numFmtId="0" fontId="1" fillId="0" borderId="0" xfId="1" applyFont="1" applyFill="1" applyAlignment="1">
      <alignment vertical="center" shrinkToFit="1"/>
    </xf>
    <xf numFmtId="40" fontId="31" fillId="0" borderId="0" xfId="2" applyNumberFormat="1" applyFont="1" applyFill="1" applyAlignment="1">
      <alignment vertical="center"/>
    </xf>
    <xf numFmtId="0" fontId="31" fillId="0" borderId="0" xfId="1" applyFont="1" applyFill="1" applyAlignment="1">
      <alignment vertical="center" shrinkToFit="1"/>
    </xf>
    <xf numFmtId="40" fontId="36" fillId="0" borderId="0" xfId="2" applyNumberFormat="1" applyFont="1" applyFill="1" applyBorder="1" applyAlignment="1">
      <alignment vertical="center"/>
    </xf>
    <xf numFmtId="38" fontId="36" fillId="0" borderId="0" xfId="1" applyNumberFormat="1" applyFont="1" applyFill="1" applyBorder="1" applyAlignment="1">
      <alignment vertical="center"/>
    </xf>
    <xf numFmtId="213" fontId="36" fillId="0" borderId="0" xfId="1" applyNumberFormat="1" applyFont="1" applyFill="1" applyBorder="1" applyAlignment="1">
      <alignment horizontal="distributed" vertical="center" shrinkToFit="1"/>
    </xf>
    <xf numFmtId="0" fontId="36" fillId="0" borderId="0" xfId="1" applyNumberFormat="1" applyFont="1" applyFill="1" applyBorder="1" applyAlignment="1">
      <alignment vertical="center"/>
    </xf>
    <xf numFmtId="0" fontId="36" fillId="0" borderId="0" xfId="1" applyNumberFormat="1" applyFont="1" applyFill="1" applyBorder="1" applyAlignment="1">
      <alignment horizontal="distributed" vertical="center" shrinkToFit="1"/>
    </xf>
    <xf numFmtId="0" fontId="36" fillId="0" borderId="0" xfId="2" applyNumberFormat="1" applyFont="1" applyFill="1" applyBorder="1" applyAlignment="1">
      <alignment vertical="center"/>
    </xf>
    <xf numFmtId="38" fontId="30" fillId="0" borderId="0" xfId="2" applyFont="1" applyFill="1" applyBorder="1" applyAlignment="1">
      <alignment vertical="center"/>
    </xf>
    <xf numFmtId="0" fontId="30" fillId="0" borderId="0" xfId="1" applyNumberFormat="1" applyFont="1" applyFill="1" applyBorder="1" applyAlignment="1">
      <alignment vertical="center"/>
    </xf>
    <xf numFmtId="0" fontId="30" fillId="0" borderId="0" xfId="1" applyNumberFormat="1" applyFont="1" applyFill="1" applyBorder="1" applyAlignment="1">
      <alignment horizontal="distributed" vertical="center" shrinkToFit="1"/>
    </xf>
    <xf numFmtId="0" fontId="30" fillId="0" borderId="0" xfId="2" applyNumberFormat="1" applyFont="1" applyFill="1" applyBorder="1" applyAlignment="1">
      <alignment vertical="center"/>
    </xf>
    <xf numFmtId="0" fontId="30" fillId="0" borderId="0" xfId="1" applyNumberFormat="1" applyFont="1" applyFill="1" applyBorder="1" applyAlignment="1">
      <alignment horizontal="distributed" vertical="center"/>
    </xf>
    <xf numFmtId="0" fontId="30" fillId="0" borderId="0" xfId="1" applyNumberFormat="1" applyFont="1" applyFill="1" applyBorder="1" applyAlignment="1">
      <alignment horizontal="distributed"/>
    </xf>
    <xf numFmtId="40" fontId="41" fillId="0" borderId="0" xfId="2" applyNumberFormat="1" applyFont="1" applyFill="1" applyBorder="1" applyAlignment="1">
      <alignment horizontal="center" vertical="center" shrinkToFit="1"/>
    </xf>
    <xf numFmtId="0" fontId="41" fillId="0" borderId="0" xfId="1" applyFont="1" applyFill="1" applyBorder="1" applyAlignment="1">
      <alignment horizontal="center" vertical="center"/>
    </xf>
    <xf numFmtId="0" fontId="31" fillId="0" borderId="0" xfId="1" applyFont="1" applyFill="1" applyBorder="1" applyAlignment="1">
      <alignment vertical="center"/>
    </xf>
    <xf numFmtId="0" fontId="31" fillId="0" borderId="0" xfId="1" applyFont="1" applyFill="1" applyBorder="1" applyAlignment="1">
      <alignment vertical="center" shrinkToFit="1"/>
    </xf>
    <xf numFmtId="40" fontId="31" fillId="0" borderId="0" xfId="2" applyNumberFormat="1" applyFont="1" applyFill="1" applyBorder="1" applyAlignment="1">
      <alignment vertical="center"/>
    </xf>
    <xf numFmtId="0" fontId="1" fillId="0" borderId="0" xfId="1" applyFont="1" applyFill="1" applyBorder="1" applyAlignment="1">
      <alignment vertical="top"/>
    </xf>
    <xf numFmtId="0" fontId="1" fillId="0" borderId="0" xfId="1" applyFont="1" applyFill="1" applyBorder="1" applyAlignment="1">
      <alignment vertical="center" shrinkToFit="1"/>
    </xf>
    <xf numFmtId="40" fontId="0" fillId="0" borderId="0" xfId="2" applyNumberFormat="1" applyFont="1" applyFill="1" applyBorder="1" applyAlignment="1">
      <alignment vertical="center"/>
    </xf>
    <xf numFmtId="213" fontId="1" fillId="0" borderId="0" xfId="1" applyNumberFormat="1" applyFont="1" applyFill="1" applyAlignment="1">
      <alignment vertical="center"/>
    </xf>
    <xf numFmtId="0" fontId="36" fillId="0" borderId="15" xfId="1" applyFont="1" applyFill="1" applyBorder="1" applyAlignment="1">
      <alignment horizontal="right" vertical="center"/>
    </xf>
    <xf numFmtId="2" fontId="37" fillId="0" borderId="11" xfId="1" applyNumberFormat="1" applyFont="1" applyFill="1" applyBorder="1" applyAlignment="1">
      <alignment vertical="center"/>
    </xf>
    <xf numFmtId="38" fontId="37" fillId="0" borderId="11" xfId="2" applyFont="1" applyFill="1" applyBorder="1" applyAlignment="1">
      <alignment vertical="center"/>
    </xf>
    <xf numFmtId="214" fontId="37" fillId="0" borderId="11" xfId="6" applyNumberFormat="1" applyFont="1" applyFill="1" applyBorder="1" applyAlignment="1">
      <alignment vertical="center"/>
    </xf>
    <xf numFmtId="38" fontId="37" fillId="0" borderId="5" xfId="2" applyFont="1" applyFill="1" applyBorder="1" applyAlignment="1">
      <alignment vertical="center"/>
    </xf>
    <xf numFmtId="49" fontId="37" fillId="0" borderId="11" xfId="1" applyNumberFormat="1" applyFont="1" applyFill="1" applyBorder="1" applyAlignment="1">
      <alignment horizontal="right" vertical="center"/>
    </xf>
    <xf numFmtId="2" fontId="36" fillId="0" borderId="0" xfId="1" applyNumberFormat="1" applyFont="1" applyFill="1" applyBorder="1" applyAlignment="1">
      <alignment vertical="center"/>
    </xf>
    <xf numFmtId="214" fontId="36" fillId="0" borderId="0" xfId="6" applyNumberFormat="1" applyFont="1" applyFill="1" applyBorder="1" applyAlignment="1">
      <alignment vertical="center"/>
    </xf>
    <xf numFmtId="40" fontId="37" fillId="0" borderId="11" xfId="2" applyNumberFormat="1" applyFont="1" applyFill="1" applyBorder="1" applyAlignment="1">
      <alignment vertical="center"/>
    </xf>
    <xf numFmtId="0" fontId="1" fillId="0" borderId="11" xfId="1" applyFont="1" applyFill="1" applyBorder="1" applyAlignment="1">
      <alignment vertical="center"/>
    </xf>
    <xf numFmtId="0" fontId="1" fillId="0" borderId="22" xfId="1" applyFont="1" applyFill="1" applyBorder="1" applyAlignment="1">
      <alignment vertical="center"/>
    </xf>
    <xf numFmtId="0" fontId="37" fillId="0" borderId="20" xfId="1" applyFont="1" applyFill="1" applyBorder="1" applyAlignment="1">
      <alignment horizontal="right" vertical="center" shrinkToFit="1"/>
    </xf>
    <xf numFmtId="0" fontId="1" fillId="0" borderId="8" xfId="1" applyFont="1" applyFill="1" applyBorder="1" applyAlignment="1">
      <alignment vertical="center"/>
    </xf>
    <xf numFmtId="0" fontId="36" fillId="0" borderId="10" xfId="1" applyFont="1" applyFill="1" applyBorder="1" applyAlignment="1">
      <alignment horizontal="right" vertical="center" shrinkToFit="1"/>
    </xf>
    <xf numFmtId="0" fontId="36" fillId="0" borderId="10" xfId="1" applyFont="1" applyFill="1" applyBorder="1" applyAlignment="1">
      <alignment horizontal="right" vertical="center"/>
    </xf>
    <xf numFmtId="0" fontId="25" fillId="0" borderId="0" xfId="1" applyFont="1" applyFill="1" applyBorder="1" applyAlignment="1">
      <alignment vertical="center"/>
    </xf>
    <xf numFmtId="38" fontId="37" fillId="0" borderId="20" xfId="2" applyFont="1" applyFill="1" applyBorder="1" applyAlignment="1">
      <alignment vertical="center"/>
    </xf>
    <xf numFmtId="38" fontId="36" fillId="0" borderId="10" xfId="2" applyFont="1" applyFill="1" applyBorder="1" applyAlignment="1">
      <alignment vertical="center"/>
    </xf>
    <xf numFmtId="0" fontId="28" fillId="0" borderId="0" xfId="1" applyFont="1" applyFill="1" applyBorder="1" applyAlignment="1">
      <alignment horizontal="right" vertical="center"/>
    </xf>
    <xf numFmtId="38" fontId="36" fillId="0" borderId="7" xfId="2" applyFont="1" applyFill="1" applyBorder="1" applyAlignment="1">
      <alignment vertical="center"/>
    </xf>
    <xf numFmtId="0" fontId="36" fillId="0" borderId="11" xfId="1" applyFont="1" applyFill="1" applyBorder="1" applyAlignment="1">
      <alignment horizontal="center" vertical="center"/>
    </xf>
    <xf numFmtId="0" fontId="28" fillId="0" borderId="0" xfId="1" applyFont="1" applyFill="1" applyBorder="1" applyAlignment="1">
      <alignment horizontal="center" vertical="center"/>
    </xf>
    <xf numFmtId="0" fontId="29" fillId="0" borderId="0" xfId="1" applyFont="1" applyFill="1" applyAlignment="1">
      <alignment horizontal="center" vertical="center"/>
    </xf>
    <xf numFmtId="0" fontId="40" fillId="0" borderId="0" xfId="1" applyFont="1" applyFill="1" applyBorder="1" applyAlignment="1">
      <alignment vertical="center" shrinkToFit="1"/>
    </xf>
    <xf numFmtId="38" fontId="37" fillId="0" borderId="11" xfId="1" applyNumberFormat="1" applyFont="1" applyFill="1" applyBorder="1" applyAlignment="1">
      <alignment vertical="center"/>
    </xf>
    <xf numFmtId="0" fontId="37" fillId="0" borderId="11" xfId="1" applyFont="1" applyFill="1" applyBorder="1" applyAlignment="1">
      <alignment vertical="center"/>
    </xf>
    <xf numFmtId="0" fontId="37" fillId="0" borderId="22" xfId="1" applyFont="1" applyFill="1" applyBorder="1" applyAlignment="1">
      <alignment vertical="center"/>
    </xf>
    <xf numFmtId="0" fontId="37" fillId="0" borderId="10" xfId="1" applyFont="1" applyFill="1" applyBorder="1" applyAlignment="1">
      <alignment horizontal="right" vertical="center"/>
    </xf>
    <xf numFmtId="0" fontId="36" fillId="0" borderId="8" xfId="1" applyFont="1" applyFill="1" applyBorder="1" applyAlignment="1">
      <alignment vertical="center"/>
    </xf>
    <xf numFmtId="204" fontId="1" fillId="0" borderId="0" xfId="1" applyNumberFormat="1" applyFont="1" applyFill="1" applyAlignment="1">
      <alignment vertical="center"/>
    </xf>
    <xf numFmtId="0" fontId="36" fillId="0" borderId="17" xfId="1" applyFont="1" applyFill="1" applyBorder="1" applyAlignment="1">
      <alignment horizontal="center" vertical="center" wrapText="1"/>
    </xf>
    <xf numFmtId="0" fontId="36" fillId="0" borderId="17" xfId="1" applyFont="1" applyFill="1" applyBorder="1" applyAlignment="1">
      <alignment horizontal="center" vertical="center"/>
    </xf>
    <xf numFmtId="0" fontId="23" fillId="0" borderId="0" xfId="1" applyFont="1" applyFill="1" applyAlignment="1">
      <alignment vertical="center" shrinkToFit="1"/>
    </xf>
    <xf numFmtId="38" fontId="36" fillId="0" borderId="0" xfId="1" applyNumberFormat="1" applyFont="1" applyFill="1" applyBorder="1" applyAlignment="1">
      <alignment horizontal="right" vertical="center" wrapText="1"/>
    </xf>
    <xf numFmtId="0" fontId="41" fillId="0" borderId="0" xfId="1" applyFont="1" applyFill="1" applyBorder="1" applyAlignment="1">
      <alignment vertical="center" shrinkToFit="1"/>
    </xf>
    <xf numFmtId="0" fontId="32" fillId="0" borderId="0" xfId="1" applyFont="1" applyFill="1" applyBorder="1" applyAlignment="1">
      <alignment vertical="center"/>
    </xf>
    <xf numFmtId="3" fontId="31" fillId="0" borderId="11" xfId="1" applyNumberFormat="1" applyFont="1" applyFill="1" applyBorder="1" applyAlignment="1">
      <alignment horizontal="center"/>
    </xf>
    <xf numFmtId="3" fontId="31" fillId="0" borderId="11" xfId="1" applyNumberFormat="1" applyFont="1" applyFill="1" applyBorder="1" applyAlignment="1">
      <alignment horizontal="right"/>
    </xf>
    <xf numFmtId="214" fontId="31" fillId="0" borderId="22" xfId="1" applyNumberFormat="1" applyFont="1" applyFill="1" applyBorder="1" applyAlignment="1">
      <alignment horizontal="right"/>
    </xf>
    <xf numFmtId="3" fontId="31" fillId="0" borderId="5" xfId="1" applyNumberFormat="1" applyFont="1" applyFill="1" applyBorder="1" applyAlignment="1">
      <alignment horizontal="right"/>
    </xf>
    <xf numFmtId="49" fontId="31" fillId="0" borderId="20" xfId="1" applyNumberFormat="1" applyFont="1" applyFill="1" applyBorder="1" applyAlignment="1">
      <alignment horizontal="center"/>
    </xf>
    <xf numFmtId="0" fontId="36" fillId="0" borderId="20" xfId="7" applyFont="1" applyFill="1" applyBorder="1" applyAlignment="1">
      <alignment horizontal="center" vertical="center"/>
    </xf>
    <xf numFmtId="3" fontId="31" fillId="0" borderId="0" xfId="1" applyNumberFormat="1" applyFont="1" applyFill="1" applyBorder="1" applyAlignment="1">
      <alignment horizontal="center"/>
    </xf>
    <xf numFmtId="3" fontId="31" fillId="0" borderId="0" xfId="1" applyNumberFormat="1" applyFont="1" applyFill="1" applyBorder="1" applyAlignment="1">
      <alignment horizontal="right"/>
    </xf>
    <xf numFmtId="214" fontId="31" fillId="0" borderId="8" xfId="1" applyNumberFormat="1" applyFont="1" applyFill="1" applyBorder="1" applyAlignment="1">
      <alignment horizontal="right"/>
    </xf>
    <xf numFmtId="3" fontId="31" fillId="0" borderId="6" xfId="1" applyNumberFormat="1" applyFont="1" applyFill="1" applyBorder="1" applyAlignment="1">
      <alignment horizontal="right"/>
    </xf>
    <xf numFmtId="49" fontId="31" fillId="0" borderId="10" xfId="1" applyNumberFormat="1" applyFont="1" applyFill="1" applyBorder="1" applyAlignment="1">
      <alignment horizontal="center"/>
    </xf>
    <xf numFmtId="0" fontId="36" fillId="0" borderId="10" xfId="7" applyFont="1" applyFill="1" applyBorder="1" applyAlignment="1">
      <alignment horizontal="center" vertical="center"/>
    </xf>
    <xf numFmtId="49" fontId="31" fillId="0" borderId="0" xfId="1" applyNumberFormat="1" applyFont="1" applyFill="1" applyBorder="1" applyAlignment="1">
      <alignment horizontal="center"/>
    </xf>
    <xf numFmtId="3" fontId="31" fillId="0" borderId="15" xfId="1" applyNumberFormat="1" applyFont="1" applyFill="1" applyBorder="1" applyAlignment="1">
      <alignment horizontal="right"/>
    </xf>
    <xf numFmtId="214" fontId="31" fillId="0" borderId="23" xfId="1" applyNumberFormat="1" applyFont="1" applyFill="1" applyBorder="1" applyAlignment="1">
      <alignment horizontal="right"/>
    </xf>
    <xf numFmtId="3" fontId="31" fillId="0" borderId="7" xfId="1" applyNumberFormat="1" applyFont="1" applyFill="1" applyBorder="1" applyAlignment="1">
      <alignment horizontal="right"/>
    </xf>
    <xf numFmtId="49" fontId="31" fillId="0" borderId="15" xfId="1" applyNumberFormat="1" applyFont="1" applyFill="1" applyBorder="1" applyAlignment="1">
      <alignment horizontal="center"/>
    </xf>
    <xf numFmtId="0" fontId="36" fillId="0" borderId="21" xfId="7" applyFont="1" applyFill="1" applyBorder="1" applyAlignment="1">
      <alignment horizontal="center" vertical="center"/>
    </xf>
    <xf numFmtId="3" fontId="48" fillId="0" borderId="19" xfId="1" applyNumberFormat="1" applyFont="1" applyFill="1" applyBorder="1" applyAlignment="1">
      <alignment horizontal="center"/>
    </xf>
    <xf numFmtId="3" fontId="48" fillId="0" borderId="19" xfId="1" applyNumberFormat="1" applyFont="1" applyFill="1" applyBorder="1" applyAlignment="1">
      <alignment horizontal="right"/>
    </xf>
    <xf numFmtId="3" fontId="48" fillId="0" borderId="17" xfId="1" applyNumberFormat="1" applyFont="1" applyFill="1" applyBorder="1" applyAlignment="1">
      <alignment horizontal="right"/>
    </xf>
    <xf numFmtId="49" fontId="49" fillId="0" borderId="17" xfId="1" applyNumberFormat="1" applyFont="1" applyFill="1" applyBorder="1" applyAlignment="1">
      <alignment horizontal="center"/>
    </xf>
    <xf numFmtId="0" fontId="36" fillId="0" borderId="18" xfId="7" applyFont="1" applyFill="1" applyBorder="1" applyAlignment="1">
      <alignment horizontal="center" vertical="center"/>
    </xf>
    <xf numFmtId="0" fontId="32" fillId="0" borderId="16" xfId="7" applyFont="1" applyFill="1" applyBorder="1" applyAlignment="1">
      <alignment horizontal="center" vertical="center" wrapText="1"/>
    </xf>
    <xf numFmtId="0" fontId="36" fillId="0" borderId="17" xfId="7" applyFont="1" applyFill="1" applyBorder="1" applyAlignment="1">
      <alignment horizontal="center" vertical="center" wrapText="1"/>
    </xf>
    <xf numFmtId="0" fontId="36" fillId="0" borderId="17" xfId="7" applyFont="1" applyFill="1" applyBorder="1" applyAlignment="1">
      <alignment horizontal="center" vertical="center"/>
    </xf>
    <xf numFmtId="0" fontId="32" fillId="0" borderId="18" xfId="7" applyFont="1" applyFill="1" applyBorder="1" applyAlignment="1">
      <alignment horizontal="center" vertical="center" wrapText="1"/>
    </xf>
    <xf numFmtId="0" fontId="32" fillId="0" borderId="17" xfId="7" applyFont="1" applyFill="1" applyBorder="1" applyAlignment="1">
      <alignment horizontal="center" vertical="center" wrapText="1"/>
    </xf>
    <xf numFmtId="0" fontId="36" fillId="0" borderId="18" xfId="1" applyFont="1" applyFill="1" applyBorder="1" applyAlignment="1">
      <alignment vertical="center" shrinkToFit="1"/>
    </xf>
    <xf numFmtId="0" fontId="32" fillId="0" borderId="0" xfId="1" applyFont="1" applyFill="1" applyBorder="1" applyAlignment="1"/>
    <xf numFmtId="3" fontId="1" fillId="0" borderId="0" xfId="1" applyNumberFormat="1" applyFont="1" applyFill="1" applyAlignment="1">
      <alignment vertical="center"/>
    </xf>
    <xf numFmtId="0" fontId="51" fillId="0" borderId="0" xfId="1" applyFont="1" applyFill="1" applyAlignment="1">
      <alignment vertical="center"/>
    </xf>
    <xf numFmtId="0" fontId="51" fillId="0" borderId="0" xfId="1" applyFont="1" applyFill="1" applyBorder="1" applyAlignment="1">
      <alignment vertical="center"/>
    </xf>
    <xf numFmtId="204" fontId="51" fillId="0" borderId="0" xfId="1" applyNumberFormat="1" applyFont="1" applyFill="1" applyBorder="1" applyAlignment="1">
      <alignment vertical="center"/>
    </xf>
    <xf numFmtId="49" fontId="31" fillId="0" borderId="21" xfId="1" applyNumberFormat="1" applyFont="1" applyFill="1" applyBorder="1" applyAlignment="1">
      <alignment horizontal="center"/>
    </xf>
    <xf numFmtId="0" fontId="23" fillId="0" borderId="0" xfId="1" applyFont="1" applyFill="1" applyAlignment="1">
      <alignment vertical="center"/>
    </xf>
    <xf numFmtId="3" fontId="48" fillId="0" borderId="16" xfId="1" applyNumberFormat="1" applyFont="1" applyFill="1" applyBorder="1" applyAlignment="1">
      <alignment horizontal="center"/>
    </xf>
    <xf numFmtId="49" fontId="49" fillId="0" borderId="18" xfId="1" applyNumberFormat="1" applyFont="1" applyFill="1" applyBorder="1" applyAlignment="1">
      <alignment horizontal="center"/>
    </xf>
    <xf numFmtId="0" fontId="36" fillId="0" borderId="18" xfId="7" applyFont="1" applyFill="1" applyBorder="1">
      <alignment vertical="center"/>
    </xf>
    <xf numFmtId="0" fontId="36" fillId="0" borderId="18" xfId="8" applyFont="1" applyFill="1" applyBorder="1"/>
    <xf numFmtId="3" fontId="32" fillId="0" borderId="0" xfId="1" applyNumberFormat="1" applyFont="1" applyFill="1" applyBorder="1" applyAlignment="1">
      <alignment horizontal="right"/>
    </xf>
    <xf numFmtId="214" fontId="32" fillId="0" borderId="0" xfId="1" applyNumberFormat="1" applyFont="1" applyFill="1" applyBorder="1" applyAlignment="1">
      <alignment horizontal="right"/>
    </xf>
    <xf numFmtId="0" fontId="23" fillId="0" borderId="0" xfId="1" applyFont="1" applyFill="1" applyBorder="1" applyAlignment="1">
      <alignment vertical="center"/>
    </xf>
    <xf numFmtId="3" fontId="32" fillId="0" borderId="0" xfId="1" applyNumberFormat="1" applyFont="1" applyFill="1" applyBorder="1" applyAlignment="1">
      <alignment horizontal="center"/>
    </xf>
    <xf numFmtId="49" fontId="32" fillId="0" borderId="0" xfId="1" applyNumberFormat="1" applyFont="1" applyFill="1" applyBorder="1" applyAlignment="1">
      <alignment horizontal="center"/>
    </xf>
    <xf numFmtId="0" fontId="36" fillId="0" borderId="0" xfId="7" applyFont="1" applyFill="1" applyBorder="1">
      <alignment vertical="center"/>
    </xf>
    <xf numFmtId="38" fontId="31" fillId="0" borderId="0" xfId="2" applyFont="1" applyFill="1" applyBorder="1" applyAlignment="1">
      <alignment horizontal="right" vertical="center"/>
    </xf>
    <xf numFmtId="211" fontId="31" fillId="0" borderId="0" xfId="1" applyNumberFormat="1" applyFont="1" applyFill="1" applyBorder="1" applyAlignment="1">
      <alignment wrapText="1"/>
    </xf>
    <xf numFmtId="215" fontId="31" fillId="0" borderId="0" xfId="2" applyNumberFormat="1" applyFont="1" applyFill="1" applyBorder="1" applyAlignment="1">
      <alignment horizontal="right" wrapText="1"/>
    </xf>
    <xf numFmtId="0" fontId="36" fillId="0" borderId="15" xfId="7" applyFont="1" applyFill="1" applyBorder="1" applyAlignment="1">
      <alignment vertical="center"/>
    </xf>
    <xf numFmtId="204" fontId="31" fillId="0" borderId="11" xfId="2" applyNumberFormat="1" applyFont="1" applyFill="1" applyBorder="1" applyAlignment="1">
      <alignment horizontal="right" vertical="center" wrapText="1"/>
    </xf>
    <xf numFmtId="204" fontId="31" fillId="0" borderId="11" xfId="1" applyNumberFormat="1" applyFont="1" applyFill="1" applyBorder="1" applyAlignment="1">
      <alignment horizontal="center" vertical="center"/>
    </xf>
    <xf numFmtId="216" fontId="31" fillId="0" borderId="0" xfId="1" applyNumberFormat="1" applyFont="1" applyFill="1" applyBorder="1" applyAlignment="1">
      <alignment vertical="center" wrapText="1"/>
    </xf>
    <xf numFmtId="204" fontId="31" fillId="0" borderId="0" xfId="2" applyNumberFormat="1" applyFont="1" applyFill="1" applyBorder="1" applyAlignment="1">
      <alignment horizontal="right" vertical="center" wrapText="1"/>
    </xf>
    <xf numFmtId="204" fontId="31" fillId="0" borderId="0" xfId="1" applyNumberFormat="1" applyFont="1" applyFill="1" applyBorder="1" applyAlignment="1">
      <alignment horizontal="center" vertical="center"/>
    </xf>
    <xf numFmtId="216" fontId="31" fillId="0" borderId="0" xfId="7" applyNumberFormat="1" applyFont="1" applyFill="1" applyBorder="1" applyAlignment="1">
      <alignment horizontal="right" vertical="center" wrapText="1"/>
    </xf>
    <xf numFmtId="204" fontId="31" fillId="0" borderId="0" xfId="7" applyNumberFormat="1" applyFont="1" applyFill="1" applyBorder="1" applyAlignment="1">
      <alignment horizontal="right" vertical="center" wrapText="1"/>
    </xf>
    <xf numFmtId="204" fontId="31" fillId="0" borderId="0" xfId="7" applyNumberFormat="1" applyFont="1" applyFill="1" applyBorder="1" applyAlignment="1">
      <alignment horizontal="center" vertical="center" wrapText="1"/>
    </xf>
    <xf numFmtId="204" fontId="31" fillId="0" borderId="6" xfId="7" applyNumberFormat="1" applyFont="1" applyFill="1" applyBorder="1" applyAlignment="1">
      <alignment horizontal="right" vertical="center" wrapText="1"/>
    </xf>
    <xf numFmtId="0" fontId="32" fillId="0" borderId="12" xfId="7" applyFont="1" applyFill="1" applyBorder="1" applyAlignment="1">
      <alignment horizontal="center" vertical="center" wrapText="1"/>
    </xf>
    <xf numFmtId="0" fontId="36" fillId="0" borderId="13" xfId="7" applyFont="1" applyFill="1" applyBorder="1" applyAlignment="1">
      <alignment horizontal="center" vertical="center" wrapText="1"/>
    </xf>
    <xf numFmtId="0" fontId="36" fillId="0" borderId="13" xfId="7" applyFont="1" applyFill="1" applyBorder="1" applyAlignment="1">
      <alignment horizontal="center" vertical="center"/>
    </xf>
    <xf numFmtId="0" fontId="32" fillId="0" borderId="13" xfId="7" applyFont="1" applyFill="1" applyBorder="1" applyAlignment="1">
      <alignment horizontal="center" vertical="center" wrapText="1"/>
    </xf>
    <xf numFmtId="0" fontId="32" fillId="0" borderId="0" xfId="1" applyFont="1" applyFill="1" applyAlignment="1"/>
    <xf numFmtId="0" fontId="42" fillId="0" borderId="0" xfId="1" applyFont="1" applyFill="1" applyAlignment="1">
      <alignment vertical="center"/>
    </xf>
    <xf numFmtId="0" fontId="42" fillId="0" borderId="0" xfId="1" applyFont="1" applyFill="1" applyAlignment="1">
      <alignment horizontal="right" vertical="center"/>
    </xf>
    <xf numFmtId="0" fontId="42" fillId="0" borderId="0" xfId="1" applyFont="1" applyFill="1" applyBorder="1" applyAlignment="1">
      <alignment vertical="center"/>
    </xf>
    <xf numFmtId="0" fontId="38" fillId="0" borderId="0" xfId="1" applyFont="1" applyFill="1" applyBorder="1" applyAlignment="1">
      <alignment vertical="center"/>
    </xf>
    <xf numFmtId="0" fontId="1" fillId="0" borderId="0" xfId="1" applyFont="1" applyFill="1" applyAlignment="1">
      <alignment horizontal="right" vertical="center" shrinkToFit="1"/>
    </xf>
    <xf numFmtId="217" fontId="1" fillId="0" borderId="0" xfId="1" applyNumberFormat="1" applyFont="1" applyFill="1" applyAlignment="1">
      <alignment vertical="center"/>
    </xf>
    <xf numFmtId="40" fontId="0" fillId="0" borderId="0" xfId="2" applyNumberFormat="1" applyFont="1" applyFill="1" applyAlignment="1">
      <alignment vertical="center"/>
    </xf>
    <xf numFmtId="0" fontId="41" fillId="0" borderId="0" xfId="1" applyFont="1" applyFill="1" applyAlignment="1">
      <alignment vertical="center" shrinkToFit="1"/>
    </xf>
    <xf numFmtId="0" fontId="18" fillId="0" borderId="0" xfId="1" applyFont="1" applyFill="1" applyAlignment="1">
      <alignment vertical="center" shrinkToFit="1"/>
    </xf>
    <xf numFmtId="0" fontId="18" fillId="0" borderId="0" xfId="1" applyFont="1" applyFill="1" applyBorder="1" applyAlignment="1">
      <alignment horizontal="right" vertical="center" shrinkToFit="1"/>
    </xf>
    <xf numFmtId="217" fontId="31" fillId="0" borderId="0" xfId="1" applyNumberFormat="1" applyFont="1" applyFill="1" applyAlignment="1">
      <alignment vertical="center"/>
    </xf>
    <xf numFmtId="0" fontId="40" fillId="0" borderId="0" xfId="1" applyFont="1" applyFill="1" applyAlignment="1">
      <alignment vertical="center" shrinkToFit="1"/>
    </xf>
    <xf numFmtId="40" fontId="36" fillId="0" borderId="11" xfId="2" applyNumberFormat="1" applyFont="1" applyFill="1" applyBorder="1" applyAlignment="1">
      <alignment vertical="center"/>
    </xf>
    <xf numFmtId="38" fontId="36" fillId="0" borderId="5" xfId="2" applyFont="1" applyFill="1" applyBorder="1" applyAlignment="1">
      <alignment vertical="center"/>
    </xf>
    <xf numFmtId="38" fontId="36" fillId="0" borderId="11" xfId="1" applyNumberFormat="1" applyFont="1" applyFill="1" applyBorder="1" applyAlignment="1">
      <alignment vertical="center"/>
    </xf>
    <xf numFmtId="38" fontId="36" fillId="0" borderId="5" xfId="1" applyNumberFormat="1" applyFont="1" applyFill="1" applyBorder="1" applyAlignment="1">
      <alignment vertical="center"/>
    </xf>
    <xf numFmtId="213" fontId="36" fillId="0" borderId="11" xfId="1" applyNumberFormat="1" applyFont="1" applyFill="1" applyBorder="1" applyAlignment="1">
      <alignment horizontal="distributed" vertical="center" shrinkToFit="1"/>
    </xf>
    <xf numFmtId="213" fontId="36" fillId="0" borderId="11" xfId="1" applyNumberFormat="1" applyFont="1" applyFill="1" applyBorder="1" applyAlignment="1">
      <alignment vertical="center"/>
    </xf>
    <xf numFmtId="38" fontId="36" fillId="0" borderId="6" xfId="1" applyNumberFormat="1" applyFont="1" applyFill="1" applyBorder="1" applyAlignment="1">
      <alignment vertical="center"/>
    </xf>
    <xf numFmtId="213" fontId="36" fillId="0" borderId="0" xfId="1" applyNumberFormat="1" applyFont="1" applyFill="1" applyBorder="1" applyAlignment="1">
      <alignment vertical="center"/>
    </xf>
    <xf numFmtId="0" fontId="36" fillId="0" borderId="0" xfId="1" applyFont="1" applyFill="1" applyBorder="1" applyAlignment="1">
      <alignment horizontal="distributed" vertical="center"/>
    </xf>
    <xf numFmtId="0" fontId="36" fillId="0" borderId="0" xfId="1" applyFont="1" applyFill="1" applyBorder="1" applyAlignment="1">
      <alignment horizontal="distributed" wrapText="1"/>
    </xf>
    <xf numFmtId="213" fontId="41" fillId="0" borderId="0" xfId="1" applyNumberFormat="1" applyFont="1" applyFill="1" applyBorder="1" applyAlignment="1">
      <alignment horizontal="distributed" vertical="center" shrinkToFit="1"/>
    </xf>
    <xf numFmtId="213" fontId="40" fillId="0" borderId="0" xfId="1" applyNumberFormat="1" applyFont="1" applyFill="1" applyAlignment="1">
      <alignment vertical="center" shrinkToFit="1"/>
    </xf>
    <xf numFmtId="40" fontId="36" fillId="0" borderId="15" xfId="2" applyNumberFormat="1" applyFont="1" applyFill="1" applyBorder="1" applyAlignment="1">
      <alignment vertical="center"/>
    </xf>
    <xf numFmtId="38" fontId="36" fillId="0" borderId="15" xfId="1" applyNumberFormat="1" applyFont="1" applyFill="1" applyBorder="1" applyAlignment="1">
      <alignment vertical="center"/>
    </xf>
    <xf numFmtId="38" fontId="36" fillId="0" borderId="7" xfId="1" applyNumberFormat="1" applyFont="1" applyFill="1" applyBorder="1" applyAlignment="1">
      <alignment vertical="center"/>
    </xf>
    <xf numFmtId="213" fontId="36" fillId="0" borderId="15" xfId="1" applyNumberFormat="1" applyFont="1" applyFill="1" applyBorder="1" applyAlignment="1">
      <alignment horizontal="distributed" vertical="center" shrinkToFit="1"/>
    </xf>
    <xf numFmtId="40" fontId="41" fillId="0" borderId="26" xfId="2" applyNumberFormat="1" applyFont="1" applyFill="1" applyBorder="1" applyAlignment="1">
      <alignment horizontal="center" vertical="center" shrinkToFit="1"/>
    </xf>
    <xf numFmtId="0" fontId="41" fillId="0" borderId="24" xfId="1" applyFont="1" applyFill="1" applyBorder="1" applyAlignment="1">
      <alignment horizontal="center" vertical="center"/>
    </xf>
    <xf numFmtId="0" fontId="41" fillId="0" borderId="25" xfId="1" applyFont="1" applyFill="1" applyBorder="1" applyAlignment="1">
      <alignment horizontal="center" vertical="center"/>
    </xf>
    <xf numFmtId="217" fontId="41" fillId="0" borderId="0" xfId="1" applyNumberFormat="1" applyFont="1" applyFill="1" applyBorder="1" applyAlignment="1">
      <alignment vertical="center"/>
    </xf>
    <xf numFmtId="40" fontId="41" fillId="0" borderId="12" xfId="2" applyNumberFormat="1" applyFont="1" applyFill="1" applyBorder="1" applyAlignment="1">
      <alignment horizontal="center" vertical="center" shrinkToFit="1"/>
    </xf>
    <xf numFmtId="0" fontId="41" fillId="0" borderId="13" xfId="1" applyFont="1" applyFill="1" applyBorder="1" applyAlignment="1">
      <alignment horizontal="center" vertical="center"/>
    </xf>
    <xf numFmtId="217" fontId="31" fillId="0" borderId="0" xfId="1" applyNumberFormat="1" applyFont="1" applyFill="1" applyBorder="1" applyAlignment="1">
      <alignment vertical="center"/>
    </xf>
    <xf numFmtId="0" fontId="29" fillId="0" borderId="0" xfId="1" applyFont="1" applyFill="1" applyAlignment="1">
      <alignment vertical="center" shrinkToFit="1"/>
    </xf>
    <xf numFmtId="217" fontId="1" fillId="0" borderId="0" xfId="1" applyNumberFormat="1" applyFont="1" applyFill="1" applyBorder="1" applyAlignment="1">
      <alignment vertical="center"/>
    </xf>
    <xf numFmtId="38" fontId="36" fillId="0" borderId="20" xfId="1" applyNumberFormat="1" applyFont="1" applyFill="1" applyBorder="1" applyAlignment="1">
      <alignment vertical="center"/>
    </xf>
    <xf numFmtId="0" fontId="1" fillId="0" borderId="20" xfId="1" applyFont="1" applyFill="1" applyBorder="1" applyAlignment="1">
      <alignment vertical="center" shrinkToFit="1"/>
    </xf>
    <xf numFmtId="0" fontId="36" fillId="0" borderId="11" xfId="1" applyFont="1" applyFill="1" applyBorder="1" applyAlignment="1">
      <alignment horizontal="distributed" vertical="center"/>
    </xf>
    <xf numFmtId="213" fontId="52" fillId="0" borderId="0" xfId="1" applyNumberFormat="1" applyFont="1" applyFill="1" applyBorder="1" applyAlignment="1">
      <alignment horizontal="distributed" vertical="center" shrinkToFit="1"/>
    </xf>
    <xf numFmtId="213" fontId="40" fillId="0" borderId="0" xfId="1" applyNumberFormat="1" applyFont="1" applyFill="1" applyAlignment="1">
      <alignment horizontal="right" vertical="center" shrinkToFit="1"/>
    </xf>
    <xf numFmtId="38" fontId="37" fillId="0" borderId="22" xfId="1" applyNumberFormat="1" applyFont="1" applyFill="1" applyBorder="1" applyAlignment="1">
      <alignment vertical="center"/>
    </xf>
    <xf numFmtId="0" fontId="37" fillId="0" borderId="5" xfId="1" applyFont="1" applyFill="1" applyBorder="1" applyAlignment="1">
      <alignment horizontal="center" vertical="center"/>
    </xf>
    <xf numFmtId="0" fontId="37" fillId="0" borderId="20" xfId="1" applyFont="1" applyFill="1" applyBorder="1" applyAlignment="1">
      <alignment horizontal="center" vertical="center"/>
    </xf>
    <xf numFmtId="38" fontId="37" fillId="0" borderId="0" xfId="2" applyFont="1" applyFill="1" applyBorder="1" applyAlignment="1">
      <alignment vertical="center"/>
    </xf>
    <xf numFmtId="38" fontId="37" fillId="0" borderId="8" xfId="1" applyNumberFormat="1" applyFont="1" applyFill="1" applyBorder="1" applyAlignment="1">
      <alignment vertical="center"/>
    </xf>
    <xf numFmtId="0" fontId="37" fillId="0" borderId="6" xfId="1" applyFont="1" applyFill="1" applyBorder="1" applyAlignment="1">
      <alignment horizontal="center" vertical="center"/>
    </xf>
    <xf numFmtId="0" fontId="37" fillId="0" borderId="10" xfId="1" applyFont="1" applyFill="1" applyBorder="1" applyAlignment="1">
      <alignment horizontal="center" vertical="center"/>
    </xf>
    <xf numFmtId="38" fontId="37" fillId="0" borderId="19" xfId="1" applyNumberFormat="1" applyFont="1" applyFill="1" applyBorder="1" applyAlignment="1">
      <alignment vertical="center"/>
    </xf>
    <xf numFmtId="38" fontId="37" fillId="0" borderId="16" xfId="1" applyNumberFormat="1" applyFont="1" applyFill="1" applyBorder="1" applyAlignment="1">
      <alignment vertical="center"/>
    </xf>
    <xf numFmtId="0" fontId="37" fillId="0" borderId="17" xfId="1" applyFont="1" applyFill="1" applyBorder="1" applyAlignment="1">
      <alignment horizontal="center" vertical="center"/>
    </xf>
    <xf numFmtId="0" fontId="37" fillId="0" borderId="10" xfId="1" applyFont="1" applyFill="1" applyBorder="1" applyAlignment="1">
      <alignment horizontal="center" vertical="center" shrinkToFit="1"/>
    </xf>
    <xf numFmtId="213" fontId="40" fillId="0" borderId="0" xfId="1" applyNumberFormat="1" applyFont="1" applyFill="1" applyBorder="1" applyAlignment="1">
      <alignment horizontal="right" vertical="center" shrinkToFit="1"/>
    </xf>
    <xf numFmtId="38" fontId="37" fillId="0" borderId="15" xfId="2" applyFont="1" applyFill="1" applyBorder="1" applyAlignment="1">
      <alignment vertical="center"/>
    </xf>
    <xf numFmtId="0" fontId="37" fillId="0" borderId="21" xfId="1" applyFont="1" applyFill="1" applyBorder="1" applyAlignment="1">
      <alignment horizontal="center" vertical="center" shrinkToFit="1"/>
    </xf>
    <xf numFmtId="38" fontId="36" fillId="0" borderId="22" xfId="1" applyNumberFormat="1" applyFont="1" applyFill="1" applyBorder="1" applyAlignment="1">
      <alignment vertical="center"/>
    </xf>
    <xf numFmtId="0" fontId="36" fillId="0" borderId="5" xfId="1" applyFont="1" applyFill="1" applyBorder="1" applyAlignment="1">
      <alignment horizontal="center" vertical="center"/>
    </xf>
    <xf numFmtId="0" fontId="36" fillId="0" borderId="20" xfId="1" applyFont="1" applyFill="1" applyBorder="1" applyAlignment="1">
      <alignment horizontal="center" vertical="center"/>
    </xf>
    <xf numFmtId="38" fontId="36" fillId="0" borderId="8" xfId="1" applyNumberFormat="1" applyFont="1" applyFill="1" applyBorder="1" applyAlignment="1">
      <alignment vertical="center"/>
    </xf>
    <xf numFmtId="0" fontId="36" fillId="0" borderId="6" xfId="1" applyFont="1" applyFill="1" applyBorder="1" applyAlignment="1">
      <alignment horizontal="center" vertical="center"/>
    </xf>
    <xf numFmtId="38" fontId="36" fillId="0" borderId="19" xfId="1" applyNumberFormat="1" applyFont="1" applyFill="1" applyBorder="1" applyAlignment="1">
      <alignment vertical="center"/>
    </xf>
    <xf numFmtId="38" fontId="36" fillId="0" borderId="16" xfId="1" applyNumberFormat="1" applyFont="1" applyFill="1" applyBorder="1" applyAlignment="1">
      <alignment vertical="center"/>
    </xf>
    <xf numFmtId="0" fontId="36" fillId="0" borderId="10" xfId="1" applyFont="1" applyFill="1" applyBorder="1" applyAlignment="1">
      <alignment horizontal="center" vertical="center" shrinkToFit="1"/>
    </xf>
    <xf numFmtId="0" fontId="36" fillId="0" borderId="21" xfId="1" applyFont="1" applyFill="1" applyBorder="1" applyAlignment="1">
      <alignment horizontal="center" vertical="center" shrinkToFit="1"/>
    </xf>
    <xf numFmtId="38" fontId="36" fillId="0" borderId="19" xfId="2" applyFont="1" applyFill="1" applyBorder="1" applyAlignment="1">
      <alignment vertical="center"/>
    </xf>
    <xf numFmtId="0" fontId="36" fillId="0" borderId="21" xfId="1" applyFont="1" applyFill="1" applyBorder="1" applyAlignment="1">
      <alignment horizontal="center" vertical="center"/>
    </xf>
    <xf numFmtId="213" fontId="18" fillId="0" borderId="0" xfId="1" applyNumberFormat="1" applyFont="1" applyFill="1" applyAlignment="1">
      <alignment vertical="center" shrinkToFit="1"/>
    </xf>
    <xf numFmtId="213" fontId="40" fillId="0" borderId="0" xfId="1" applyNumberFormat="1" applyFont="1" applyFill="1" applyBorder="1" applyAlignment="1">
      <alignment vertical="center" shrinkToFit="1"/>
    </xf>
    <xf numFmtId="38" fontId="36" fillId="0" borderId="22" xfId="2" applyFont="1" applyFill="1" applyBorder="1" applyAlignment="1">
      <alignment vertical="center"/>
    </xf>
    <xf numFmtId="0" fontId="36" fillId="0" borderId="7" xfId="1" applyFont="1" applyFill="1" applyBorder="1" applyAlignment="1">
      <alignment horizontal="center" vertical="center"/>
    </xf>
    <xf numFmtId="38" fontId="36" fillId="0" borderId="16" xfId="2" applyFont="1" applyFill="1" applyBorder="1" applyAlignment="1">
      <alignment vertical="center"/>
    </xf>
    <xf numFmtId="213" fontId="18" fillId="0" borderId="0" xfId="1" applyNumberFormat="1" applyFont="1" applyFill="1" applyBorder="1" applyAlignment="1">
      <alignment vertical="center" shrinkToFit="1"/>
    </xf>
    <xf numFmtId="0" fontId="18" fillId="0" borderId="0" xfId="1" applyFont="1" applyFill="1" applyBorder="1" applyAlignment="1">
      <alignment horizontal="center" vertical="center" shrinkToFit="1"/>
    </xf>
    <xf numFmtId="0" fontId="32" fillId="0" borderId="0" xfId="1" applyFont="1" applyFill="1" applyAlignment="1">
      <alignment vertical="center" shrinkToFit="1"/>
    </xf>
    <xf numFmtId="0" fontId="29" fillId="0" borderId="0" xfId="1" applyFont="1" applyFill="1" applyAlignment="1">
      <alignment horizontal="right" vertical="center" shrinkToFit="1"/>
    </xf>
    <xf numFmtId="0" fontId="36" fillId="0" borderId="15" xfId="1" applyFont="1" applyFill="1" applyBorder="1" applyAlignment="1">
      <alignment horizontal="right" vertical="center" shrinkToFit="1"/>
    </xf>
    <xf numFmtId="38" fontId="37" fillId="0" borderId="0" xfId="2" applyFont="1" applyFill="1" applyAlignment="1">
      <alignment vertical="center"/>
    </xf>
    <xf numFmtId="38" fontId="37" fillId="0" borderId="0" xfId="1" applyNumberFormat="1" applyFont="1" applyFill="1" applyAlignment="1">
      <alignment vertical="center"/>
    </xf>
    <xf numFmtId="38" fontId="37" fillId="0" borderId="19" xfId="2" applyFont="1" applyFill="1" applyBorder="1" applyAlignment="1">
      <alignment vertical="center"/>
    </xf>
    <xf numFmtId="38" fontId="36" fillId="0" borderId="0" xfId="1" applyNumberFormat="1" applyFont="1" applyFill="1" applyAlignment="1">
      <alignment vertical="center"/>
    </xf>
    <xf numFmtId="213" fontId="18" fillId="0" borderId="0" xfId="1" applyNumberFormat="1" applyFont="1" applyFill="1" applyAlignment="1">
      <alignment vertical="center"/>
    </xf>
    <xf numFmtId="213" fontId="18" fillId="0" borderId="0" xfId="1" applyNumberFormat="1" applyFont="1" applyFill="1" applyBorder="1" applyAlignment="1">
      <alignment vertical="center"/>
    </xf>
    <xf numFmtId="0" fontId="36" fillId="0" borderId="0" xfId="1" applyFont="1" applyFill="1" applyAlignment="1">
      <alignment vertical="center" shrinkToFit="1"/>
    </xf>
    <xf numFmtId="38" fontId="32" fillId="0" borderId="0" xfId="1" applyNumberFormat="1" applyFont="1" applyFill="1" applyAlignment="1">
      <alignment vertical="center"/>
    </xf>
    <xf numFmtId="38" fontId="32" fillId="0" borderId="15" xfId="1" applyNumberFormat="1" applyFont="1" applyFill="1" applyBorder="1" applyAlignment="1">
      <alignment vertical="center"/>
    </xf>
    <xf numFmtId="0" fontId="36" fillId="0" borderId="11" xfId="1" applyFont="1" applyFill="1" applyBorder="1" applyAlignment="1">
      <alignment vertical="center"/>
    </xf>
    <xf numFmtId="38" fontId="36" fillId="0" borderId="11" xfId="1" applyNumberFormat="1" applyFont="1" applyFill="1" applyBorder="1" applyAlignment="1">
      <alignment horizontal="right" vertical="center" wrapText="1"/>
    </xf>
    <xf numFmtId="38" fontId="36" fillId="0" borderId="5" xfId="1" applyNumberFormat="1" applyFont="1" applyFill="1" applyBorder="1" applyAlignment="1">
      <alignment horizontal="right" vertical="center" wrapText="1"/>
    </xf>
    <xf numFmtId="0" fontId="36" fillId="0" borderId="20" xfId="1" applyFont="1" applyFill="1" applyBorder="1" applyAlignment="1">
      <alignment vertical="center" shrinkToFit="1"/>
    </xf>
    <xf numFmtId="38" fontId="36" fillId="0" borderId="6" xfId="1" applyNumberFormat="1" applyFont="1" applyFill="1" applyBorder="1" applyAlignment="1">
      <alignment horizontal="right" vertical="center" wrapText="1"/>
    </xf>
    <xf numFmtId="0" fontId="36" fillId="0" borderId="10" xfId="1" applyFont="1" applyFill="1" applyBorder="1" applyAlignment="1">
      <alignment vertical="center" shrinkToFit="1"/>
    </xf>
    <xf numFmtId="0" fontId="36" fillId="0" borderId="10" xfId="1" applyFont="1" applyFill="1" applyBorder="1" applyAlignment="1">
      <alignment wrapText="1"/>
    </xf>
    <xf numFmtId="38" fontId="36" fillId="0" borderId="7" xfId="1" applyNumberFormat="1" applyFont="1" applyFill="1" applyBorder="1" applyAlignment="1">
      <alignment horizontal="right" vertical="center" wrapText="1"/>
    </xf>
    <xf numFmtId="0" fontId="53" fillId="0" borderId="0" xfId="1" applyFont="1" applyFill="1" applyAlignment="1">
      <alignment vertical="center"/>
    </xf>
    <xf numFmtId="0" fontId="53" fillId="0" borderId="0" xfId="1" applyFont="1" applyFill="1" applyBorder="1" applyAlignment="1">
      <alignment vertical="center"/>
    </xf>
    <xf numFmtId="204" fontId="53" fillId="0" borderId="0" xfId="1" applyNumberFormat="1" applyFont="1" applyFill="1" applyBorder="1" applyAlignment="1">
      <alignment vertical="center"/>
    </xf>
    <xf numFmtId="38" fontId="37" fillId="0" borderId="19" xfId="2" applyFont="1" applyFill="1" applyBorder="1" applyAlignment="1">
      <alignment horizontal="right" vertical="center"/>
    </xf>
    <xf numFmtId="38" fontId="37" fillId="0" borderId="16" xfId="2" applyFont="1" applyFill="1" applyBorder="1" applyAlignment="1">
      <alignment horizontal="right" vertical="center"/>
    </xf>
    <xf numFmtId="38" fontId="37" fillId="0" borderId="17" xfId="2" applyFont="1" applyFill="1" applyBorder="1" applyAlignment="1">
      <alignment horizontal="right" vertical="center"/>
    </xf>
    <xf numFmtId="38" fontId="37" fillId="0" borderId="18" xfId="2" applyFont="1" applyFill="1" applyBorder="1" applyAlignment="1">
      <alignment horizontal="center" vertical="center" shrinkToFit="1"/>
    </xf>
    <xf numFmtId="0" fontId="36" fillId="0" borderId="0" xfId="1" applyFont="1" applyFill="1" applyBorder="1" applyAlignment="1">
      <alignment horizontal="center" vertical="center" shrinkToFit="1"/>
    </xf>
    <xf numFmtId="0" fontId="32" fillId="0" borderId="0" xfId="1" applyFont="1" applyFill="1" applyBorder="1" applyAlignment="1">
      <alignment horizontal="right" vertical="center"/>
    </xf>
    <xf numFmtId="0" fontId="54" fillId="0" borderId="0" xfId="1" applyFont="1" applyFill="1" applyBorder="1" applyAlignment="1">
      <alignment horizontal="right" vertical="center" wrapText="1"/>
    </xf>
    <xf numFmtId="0" fontId="31" fillId="0" borderId="2" xfId="1" applyFont="1" applyFill="1" applyBorder="1" applyAlignment="1">
      <alignment horizontal="right" vertical="center"/>
    </xf>
    <xf numFmtId="0" fontId="32" fillId="0" borderId="2" xfId="1" applyFont="1" applyFill="1" applyBorder="1" applyAlignment="1">
      <alignment vertical="center"/>
    </xf>
    <xf numFmtId="0" fontId="1" fillId="0" borderId="2" xfId="1" applyFont="1" applyFill="1" applyBorder="1" applyAlignment="1">
      <alignment vertical="center"/>
    </xf>
    <xf numFmtId="0" fontId="18" fillId="0" borderId="2" xfId="1" applyFont="1" applyFill="1" applyBorder="1" applyAlignment="1">
      <alignment horizontal="right" vertical="center"/>
    </xf>
    <xf numFmtId="0" fontId="1" fillId="0" borderId="0" xfId="1" applyFont="1" applyFill="1" applyBorder="1" applyAlignment="1">
      <alignment horizontal="right" vertical="center"/>
    </xf>
    <xf numFmtId="38" fontId="1" fillId="0" borderId="0" xfId="1" applyNumberFormat="1" applyFont="1" applyFill="1" applyAlignment="1">
      <alignment vertical="center"/>
    </xf>
    <xf numFmtId="38" fontId="1" fillId="0" borderId="15" xfId="1" applyNumberFormat="1" applyFont="1" applyFill="1" applyBorder="1" applyAlignment="1">
      <alignment vertical="center"/>
    </xf>
    <xf numFmtId="38" fontId="36" fillId="0" borderId="22" xfId="1" applyNumberFormat="1" applyFont="1" applyFill="1" applyBorder="1" applyAlignment="1">
      <alignment horizontal="right" vertical="center" wrapText="1"/>
    </xf>
    <xf numFmtId="204" fontId="36" fillId="0" borderId="5" xfId="1" applyNumberFormat="1" applyFont="1" applyFill="1" applyBorder="1" applyAlignment="1">
      <alignment horizontal="right" vertical="center" wrapText="1"/>
    </xf>
    <xf numFmtId="38" fontId="36" fillId="0" borderId="8" xfId="1" applyNumberFormat="1" applyFont="1" applyFill="1" applyBorder="1" applyAlignment="1">
      <alignment horizontal="right" vertical="center" wrapText="1"/>
    </xf>
    <xf numFmtId="204" fontId="36" fillId="0" borderId="6" xfId="1" applyNumberFormat="1" applyFont="1" applyFill="1" applyBorder="1" applyAlignment="1">
      <alignment horizontal="right" vertical="center" wrapText="1"/>
    </xf>
    <xf numFmtId="204" fontId="1" fillId="0" borderId="0" xfId="1" applyNumberFormat="1" applyFont="1" applyFill="1" applyBorder="1" applyAlignment="1">
      <alignment vertical="center"/>
    </xf>
    <xf numFmtId="204" fontId="23" fillId="0" borderId="0" xfId="1" applyNumberFormat="1" applyFont="1" applyFill="1" applyAlignment="1">
      <alignment vertical="center"/>
    </xf>
    <xf numFmtId="204" fontId="23" fillId="0" borderId="0" xfId="1" applyNumberFormat="1" applyFont="1" applyFill="1" applyBorder="1" applyAlignment="1">
      <alignment vertical="center"/>
    </xf>
    <xf numFmtId="0" fontId="23" fillId="0" borderId="0" xfId="1" applyFont="1" applyFill="1" applyBorder="1" applyAlignment="1">
      <alignment vertical="center" shrinkToFit="1"/>
    </xf>
    <xf numFmtId="0" fontId="41" fillId="0" borderId="10" xfId="1" applyFont="1" applyFill="1" applyBorder="1" applyAlignment="1">
      <alignment vertical="center" shrinkToFit="1"/>
    </xf>
    <xf numFmtId="0" fontId="1" fillId="0" borderId="0" xfId="1" applyFont="1" applyFill="1" applyBorder="1" applyAlignment="1">
      <alignment horizontal="center" vertical="center" shrinkToFit="1"/>
    </xf>
    <xf numFmtId="0" fontId="30" fillId="0" borderId="0" xfId="1" applyFont="1" applyFill="1" applyAlignment="1">
      <alignment horizontal="center" vertical="center"/>
    </xf>
    <xf numFmtId="0" fontId="55" fillId="0" borderId="0" xfId="1" applyFont="1" applyFill="1" applyAlignment="1">
      <alignment vertical="center"/>
    </xf>
    <xf numFmtId="0" fontId="55" fillId="0" borderId="0" xfId="1" applyFont="1" applyFill="1" applyAlignment="1">
      <alignment horizontal="right" vertical="center"/>
    </xf>
    <xf numFmtId="38" fontId="30" fillId="0" borderId="0" xfId="2" applyFont="1" applyFill="1" applyAlignment="1">
      <alignment horizontal="left" vertical="center"/>
    </xf>
    <xf numFmtId="0" fontId="1" fillId="0" borderId="2" xfId="1" applyFont="1" applyFill="1" applyBorder="1" applyAlignment="1">
      <alignment horizontal="center" vertical="center"/>
    </xf>
    <xf numFmtId="0" fontId="29" fillId="0" borderId="2" xfId="1" applyFont="1" applyFill="1" applyBorder="1" applyAlignment="1">
      <alignment vertical="center"/>
    </xf>
    <xf numFmtId="0" fontId="32" fillId="0" borderId="0" xfId="1" applyFont="1" applyFill="1" applyAlignment="1">
      <alignment horizontal="right" vertical="center"/>
    </xf>
    <xf numFmtId="217" fontId="32" fillId="0" borderId="0" xfId="1" applyNumberFormat="1" applyFont="1" applyFill="1" applyAlignment="1">
      <alignment vertical="center"/>
    </xf>
    <xf numFmtId="201" fontId="36" fillId="0" borderId="11" xfId="2" applyNumberFormat="1" applyFont="1" applyFill="1" applyBorder="1" applyAlignment="1">
      <alignment vertical="center"/>
    </xf>
    <xf numFmtId="38" fontId="36" fillId="0" borderId="20" xfId="2" applyFont="1" applyFill="1" applyBorder="1" applyAlignment="1">
      <alignment vertical="center"/>
    </xf>
    <xf numFmtId="40" fontId="36" fillId="0" borderId="5" xfId="2" applyNumberFormat="1" applyFont="1" applyFill="1" applyBorder="1" applyAlignment="1">
      <alignment vertical="center"/>
    </xf>
    <xf numFmtId="0" fontId="36" fillId="0" borderId="11" xfId="9" applyFont="1" applyFill="1" applyBorder="1" applyAlignment="1">
      <alignment horizontal="distributed" vertical="center"/>
    </xf>
    <xf numFmtId="40" fontId="36" fillId="0" borderId="6" xfId="2" applyNumberFormat="1" applyFont="1" applyFill="1" applyBorder="1" applyAlignment="1">
      <alignment vertical="center"/>
    </xf>
    <xf numFmtId="0" fontId="36" fillId="0" borderId="0" xfId="9" applyFont="1" applyFill="1" applyBorder="1" applyAlignment="1">
      <alignment horizontal="distributed" vertical="center"/>
    </xf>
    <xf numFmtId="49" fontId="36" fillId="0" borderId="0" xfId="9" applyNumberFormat="1" applyFont="1" applyFill="1" applyBorder="1" applyAlignment="1">
      <alignment horizontal="distributed" vertical="center"/>
    </xf>
    <xf numFmtId="38" fontId="37" fillId="0" borderId="10" xfId="2" applyFont="1" applyFill="1" applyBorder="1" applyAlignment="1">
      <alignment vertical="center"/>
    </xf>
    <xf numFmtId="38" fontId="37" fillId="0" borderId="6" xfId="2" applyFont="1" applyFill="1" applyBorder="1" applyAlignment="1">
      <alignment vertical="center"/>
    </xf>
    <xf numFmtId="40" fontId="37" fillId="0" borderId="6" xfId="2" applyNumberFormat="1" applyFont="1" applyFill="1" applyBorder="1" applyAlignment="1">
      <alignment vertical="center"/>
    </xf>
    <xf numFmtId="49" fontId="37" fillId="0" borderId="0" xfId="9" applyNumberFormat="1" applyFont="1" applyFill="1" applyBorder="1" applyAlignment="1">
      <alignment horizontal="distributed" vertical="center"/>
    </xf>
    <xf numFmtId="49" fontId="36" fillId="0" borderId="0" xfId="9" applyNumberFormat="1" applyFont="1" applyFill="1" applyBorder="1" applyAlignment="1">
      <alignment horizontal="distributed" vertical="center" indent="1"/>
    </xf>
    <xf numFmtId="38" fontId="36" fillId="0" borderId="10" xfId="2" quotePrefix="1" applyFont="1" applyFill="1" applyBorder="1" applyAlignment="1">
      <alignment horizontal="right" vertical="top"/>
    </xf>
    <xf numFmtId="38" fontId="36" fillId="0" borderId="0" xfId="2" quotePrefix="1" applyFont="1" applyFill="1" applyBorder="1" applyAlignment="1">
      <alignment horizontal="right" vertical="top"/>
    </xf>
    <xf numFmtId="38" fontId="36" fillId="0" borderId="6" xfId="2" quotePrefix="1" applyFont="1" applyFill="1" applyBorder="1" applyAlignment="1">
      <alignment horizontal="right" vertical="top"/>
    </xf>
    <xf numFmtId="38" fontId="36" fillId="0" borderId="10" xfId="2" quotePrefix="1" applyFont="1" applyFill="1" applyBorder="1" applyAlignment="1">
      <alignment horizontal="right" vertical="center"/>
    </xf>
    <xf numFmtId="38" fontId="36" fillId="0" borderId="0" xfId="2" quotePrefix="1" applyFont="1" applyFill="1" applyBorder="1" applyAlignment="1">
      <alignment horizontal="right" vertical="center"/>
    </xf>
    <xf numFmtId="38" fontId="36" fillId="0" borderId="6" xfId="2" quotePrefix="1" applyFont="1" applyFill="1" applyBorder="1" applyAlignment="1">
      <alignment horizontal="right" vertical="center"/>
    </xf>
    <xf numFmtId="201" fontId="36" fillId="0" borderId="15" xfId="2" applyNumberFormat="1" applyFont="1" applyFill="1" applyBorder="1" applyAlignment="1">
      <alignment vertical="center"/>
    </xf>
    <xf numFmtId="38" fontId="36" fillId="0" borderId="21" xfId="2" quotePrefix="1" applyFont="1" applyFill="1" applyBorder="1" applyAlignment="1">
      <alignment horizontal="right" vertical="center"/>
    </xf>
    <xf numFmtId="38" fontId="36" fillId="0" borderId="15" xfId="2" quotePrefix="1" applyFont="1" applyFill="1" applyBorder="1" applyAlignment="1">
      <alignment horizontal="right" vertical="center"/>
    </xf>
    <xf numFmtId="38" fontId="36" fillId="0" borderId="7" xfId="2" quotePrefix="1" applyFont="1" applyFill="1" applyBorder="1" applyAlignment="1">
      <alignment horizontal="right" vertical="center"/>
    </xf>
    <xf numFmtId="40" fontId="36" fillId="0" borderId="7" xfId="2" applyNumberFormat="1" applyFont="1" applyFill="1" applyBorder="1" applyAlignment="1">
      <alignment vertical="center"/>
    </xf>
    <xf numFmtId="0" fontId="38" fillId="0" borderId="0" xfId="1" applyFont="1" applyFill="1" applyAlignment="1">
      <alignment vertical="center"/>
    </xf>
    <xf numFmtId="204" fontId="40" fillId="0" borderId="0" xfId="1" applyNumberFormat="1" applyFont="1" applyFill="1" applyAlignment="1">
      <alignment vertical="center"/>
    </xf>
    <xf numFmtId="204" fontId="40" fillId="0" borderId="0" xfId="1" applyNumberFormat="1" applyFont="1" applyFill="1" applyBorder="1" applyAlignment="1">
      <alignment horizontal="right" vertical="center"/>
    </xf>
    <xf numFmtId="0" fontId="40" fillId="0" borderId="0" xfId="1" applyFont="1" applyFill="1" applyBorder="1" applyAlignment="1">
      <alignment vertical="center"/>
    </xf>
    <xf numFmtId="0" fontId="41" fillId="0" borderId="0" xfId="1" applyFont="1" applyFill="1" applyAlignment="1">
      <alignment wrapText="1"/>
    </xf>
    <xf numFmtId="204" fontId="41" fillId="0" borderId="11" xfId="1" applyNumberFormat="1" applyFont="1" applyFill="1" applyBorder="1" applyAlignment="1">
      <alignment horizontal="right" vertical="center"/>
    </xf>
    <xf numFmtId="0" fontId="41" fillId="0" borderId="20" xfId="1" applyFont="1" applyFill="1" applyBorder="1" applyAlignment="1">
      <alignment vertical="center"/>
    </xf>
    <xf numFmtId="0" fontId="41" fillId="0" borderId="11" xfId="1" applyFont="1" applyFill="1" applyBorder="1" applyAlignment="1">
      <alignment vertical="center"/>
    </xf>
    <xf numFmtId="204" fontId="41" fillId="0" borderId="0" xfId="1" applyNumberFormat="1" applyFont="1" applyFill="1" applyAlignment="1">
      <alignment horizontal="right" vertical="center"/>
    </xf>
    <xf numFmtId="204" fontId="41" fillId="0" borderId="0" xfId="1" applyNumberFormat="1" applyFont="1" applyFill="1" applyBorder="1" applyAlignment="1">
      <alignment horizontal="right" vertical="center"/>
    </xf>
    <xf numFmtId="0" fontId="41" fillId="0" borderId="10" xfId="1" applyFont="1" applyFill="1" applyBorder="1" applyAlignment="1">
      <alignment vertical="center"/>
    </xf>
    <xf numFmtId="0" fontId="41" fillId="0" borderId="0" xfId="1" applyFont="1" applyFill="1" applyAlignment="1">
      <alignment horizontal="right" vertical="center"/>
    </xf>
    <xf numFmtId="0" fontId="41" fillId="0" borderId="21" xfId="1" applyFont="1" applyFill="1" applyBorder="1" applyAlignment="1">
      <alignment vertical="center"/>
    </xf>
    <xf numFmtId="0" fontId="41" fillId="0" borderId="2" xfId="1" applyFont="1" applyFill="1" applyBorder="1" applyAlignment="1">
      <alignment vertical="center"/>
    </xf>
    <xf numFmtId="0" fontId="23" fillId="0" borderId="0" xfId="1" applyFont="1" applyFill="1" applyAlignment="1">
      <alignment horizontal="center"/>
    </xf>
    <xf numFmtId="0" fontId="23" fillId="0" borderId="0" xfId="1" applyFont="1" applyFill="1" applyAlignment="1">
      <alignment horizontal="center" vertical="center"/>
    </xf>
    <xf numFmtId="38" fontId="23" fillId="0" borderId="0" xfId="2" applyFont="1" applyFill="1" applyAlignment="1">
      <alignment vertical="center"/>
    </xf>
    <xf numFmtId="38" fontId="23" fillId="0" borderId="0" xfId="2" applyFont="1" applyFill="1" applyAlignment="1"/>
    <xf numFmtId="218" fontId="20" fillId="0" borderId="0" xfId="9" quotePrefix="1" applyNumberFormat="1" applyFont="1" applyFill="1" applyBorder="1" applyAlignment="1">
      <alignment horizontal="right" vertical="center"/>
    </xf>
    <xf numFmtId="219" fontId="20" fillId="0" borderId="0" xfId="9" quotePrefix="1" applyNumberFormat="1" applyFont="1" applyFill="1" applyBorder="1" applyAlignment="1">
      <alignment horizontal="right" vertical="center"/>
    </xf>
    <xf numFmtId="38" fontId="36" fillId="0" borderId="5" xfId="2" applyFont="1" applyFill="1" applyBorder="1" applyAlignment="1">
      <alignment horizontal="right" vertical="center"/>
    </xf>
    <xf numFmtId="218" fontId="20" fillId="0" borderId="0" xfId="9" applyNumberFormat="1" applyFont="1" applyFill="1" applyBorder="1" applyAlignment="1">
      <alignment horizontal="right" vertical="center"/>
    </xf>
    <xf numFmtId="220" fontId="20" fillId="0" borderId="0" xfId="9" quotePrefix="1" applyNumberFormat="1" applyFont="1" applyFill="1" applyBorder="1" applyAlignment="1">
      <alignment horizontal="right" vertical="center"/>
    </xf>
    <xf numFmtId="0" fontId="23" fillId="0" borderId="0" xfId="1" applyFont="1" applyFill="1" applyBorder="1" applyAlignment="1">
      <alignment horizontal="center" vertical="center"/>
    </xf>
    <xf numFmtId="220" fontId="20" fillId="0" borderId="0" xfId="9" applyNumberFormat="1" applyFont="1" applyFill="1" applyBorder="1" applyAlignment="1">
      <alignment horizontal="right" vertical="center"/>
    </xf>
    <xf numFmtId="221" fontId="20" fillId="0" borderId="0" xfId="9" applyNumberFormat="1" applyFont="1" applyFill="1" applyBorder="1" applyAlignment="1">
      <alignment horizontal="right" vertical="center"/>
    </xf>
    <xf numFmtId="221" fontId="20" fillId="0" borderId="0" xfId="9" quotePrefix="1" applyNumberFormat="1" applyFont="1" applyFill="1" applyBorder="1" applyAlignment="1">
      <alignment horizontal="right" vertical="center"/>
    </xf>
    <xf numFmtId="38" fontId="36" fillId="0" borderId="6" xfId="2" applyFont="1" applyFill="1" applyBorder="1" applyAlignment="1">
      <alignment horizontal="center" vertical="center"/>
    </xf>
    <xf numFmtId="219" fontId="20" fillId="0" borderId="0" xfId="9" quotePrefix="1" applyNumberFormat="1" applyFont="1" applyFill="1" applyBorder="1" applyAlignment="1">
      <alignment horizontal="center" vertical="center"/>
    </xf>
    <xf numFmtId="38" fontId="36" fillId="0" borderId="19" xfId="2" applyFont="1" applyFill="1" applyBorder="1" applyAlignment="1">
      <alignment horizontal="right" vertical="center"/>
    </xf>
    <xf numFmtId="38" fontId="36" fillId="0" borderId="17" xfId="2" applyFont="1" applyFill="1" applyBorder="1" applyAlignment="1">
      <alignment horizontal="right" vertical="center"/>
    </xf>
    <xf numFmtId="0" fontId="36" fillId="0" borderId="22" xfId="1" applyFont="1" applyFill="1" applyBorder="1" applyAlignment="1">
      <alignment horizontal="right" vertical="center"/>
    </xf>
    <xf numFmtId="0" fontId="36" fillId="0" borderId="5" xfId="1" applyFont="1" applyFill="1" applyBorder="1" applyAlignment="1">
      <alignment horizontal="right" vertical="center"/>
    </xf>
    <xf numFmtId="0" fontId="36" fillId="0" borderId="26" xfId="1" applyFont="1" applyFill="1" applyBorder="1" applyAlignment="1">
      <alignment vertical="center"/>
    </xf>
    <xf numFmtId="0" fontId="36" fillId="0" borderId="24" xfId="1" applyFont="1" applyFill="1" applyBorder="1" applyAlignment="1">
      <alignment horizontal="left" vertical="center"/>
    </xf>
    <xf numFmtId="213" fontId="36" fillId="0" borderId="11" xfId="1" applyNumberFormat="1" applyFont="1" applyFill="1" applyBorder="1" applyAlignment="1">
      <alignment horizontal="right" vertical="center"/>
    </xf>
    <xf numFmtId="213" fontId="23" fillId="0" borderId="0" xfId="1" applyNumberFormat="1" applyFont="1" applyFill="1" applyAlignment="1">
      <alignment vertical="center"/>
    </xf>
    <xf numFmtId="38" fontId="36" fillId="0" borderId="8" xfId="2" applyFont="1" applyFill="1" applyBorder="1" applyAlignment="1">
      <alignment vertical="center"/>
    </xf>
    <xf numFmtId="38" fontId="36" fillId="0" borderId="15" xfId="2" applyFont="1" applyFill="1" applyBorder="1" applyAlignment="1">
      <alignment horizontal="center" vertical="center"/>
    </xf>
    <xf numFmtId="38" fontId="36" fillId="0" borderId="21" xfId="2" applyFont="1" applyFill="1" applyBorder="1" applyAlignment="1">
      <alignment vertical="center"/>
    </xf>
    <xf numFmtId="38" fontId="36" fillId="0" borderId="23" xfId="2" applyFont="1" applyFill="1" applyBorder="1" applyAlignment="1">
      <alignment vertical="center"/>
    </xf>
    <xf numFmtId="0" fontId="36" fillId="0" borderId="16" xfId="1" applyFont="1" applyFill="1" applyBorder="1" applyAlignment="1">
      <alignment horizontal="center" vertical="center"/>
    </xf>
    <xf numFmtId="213" fontId="20" fillId="0" borderId="0" xfId="10" applyNumberFormat="1" applyFont="1" applyFill="1" applyAlignment="1">
      <alignment horizontal="right"/>
    </xf>
    <xf numFmtId="213" fontId="31" fillId="0" borderId="0" xfId="1" applyNumberFormat="1" applyFont="1" applyFill="1" applyBorder="1" applyAlignment="1">
      <alignment vertical="center"/>
    </xf>
    <xf numFmtId="222" fontId="31" fillId="0" borderId="0" xfId="1" applyNumberFormat="1" applyFont="1" applyFill="1" applyBorder="1" applyAlignment="1">
      <alignment vertical="center"/>
    </xf>
    <xf numFmtId="213" fontId="31" fillId="0" borderId="0" xfId="1" applyNumberFormat="1" applyFont="1" applyFill="1" applyBorder="1" applyAlignment="1">
      <alignment horizontal="right" vertical="center"/>
    </xf>
    <xf numFmtId="201" fontId="36" fillId="0" borderId="20" xfId="2" applyNumberFormat="1" applyFont="1" applyFill="1" applyBorder="1" applyAlignment="1">
      <alignment vertical="center"/>
    </xf>
    <xf numFmtId="201" fontId="36" fillId="0" borderId="21" xfId="2" applyNumberFormat="1" applyFont="1" applyFill="1" applyBorder="1" applyAlignment="1">
      <alignment vertical="center"/>
    </xf>
    <xf numFmtId="0" fontId="23" fillId="0" borderId="0" xfId="1" applyFont="1" applyFill="1" applyBorder="1" applyAlignment="1">
      <alignment horizontal="right" vertical="top"/>
    </xf>
    <xf numFmtId="0" fontId="18" fillId="0" borderId="0" xfId="1" applyFont="1" applyFill="1" applyBorder="1" applyAlignment="1">
      <alignment horizontal="left" vertical="top" wrapText="1"/>
    </xf>
    <xf numFmtId="212" fontId="23" fillId="0" borderId="0" xfId="1" applyNumberFormat="1" applyFont="1" applyFill="1" applyBorder="1" applyAlignment="1">
      <alignment vertical="center"/>
    </xf>
    <xf numFmtId="10" fontId="36" fillId="0" borderId="0" xfId="6" applyNumberFormat="1" applyFont="1" applyFill="1" applyBorder="1" applyAlignment="1">
      <alignment vertical="center"/>
    </xf>
    <xf numFmtId="10" fontId="36" fillId="0" borderId="5" xfId="6" applyNumberFormat="1" applyFont="1" applyFill="1" applyBorder="1" applyAlignment="1">
      <alignment vertical="center"/>
    </xf>
    <xf numFmtId="214" fontId="36" fillId="0" borderId="20" xfId="6" applyNumberFormat="1" applyFont="1" applyFill="1" applyBorder="1" applyAlignment="1">
      <alignment vertical="center"/>
    </xf>
    <xf numFmtId="214" fontId="36" fillId="0" borderId="5" xfId="6" applyNumberFormat="1" applyFont="1" applyFill="1" applyBorder="1" applyAlignment="1">
      <alignment vertical="center"/>
    </xf>
    <xf numFmtId="10" fontId="36" fillId="0" borderId="6" xfId="6" applyNumberFormat="1" applyFont="1" applyFill="1" applyBorder="1" applyAlignment="1">
      <alignment vertical="center"/>
    </xf>
    <xf numFmtId="214" fontId="36" fillId="0" borderId="10" xfId="6" applyNumberFormat="1" applyFont="1" applyFill="1" applyBorder="1" applyAlignment="1">
      <alignment vertical="center"/>
    </xf>
    <xf numFmtId="214" fontId="36" fillId="0" borderId="6" xfId="6" applyNumberFormat="1" applyFont="1" applyFill="1" applyBorder="1" applyAlignment="1">
      <alignment vertical="center"/>
    </xf>
    <xf numFmtId="214" fontId="36" fillId="0" borderId="7" xfId="6" applyNumberFormat="1" applyFont="1" applyFill="1" applyBorder="1" applyAlignment="1">
      <alignment vertical="center"/>
    </xf>
    <xf numFmtId="214" fontId="36" fillId="0" borderId="21" xfId="6" applyNumberFormat="1" applyFont="1" applyFill="1" applyBorder="1" applyAlignment="1">
      <alignment vertical="center"/>
    </xf>
    <xf numFmtId="3" fontId="36" fillId="0" borderId="11" xfId="2" applyNumberFormat="1" applyFont="1" applyFill="1" applyBorder="1" applyAlignment="1">
      <alignment vertical="center"/>
    </xf>
    <xf numFmtId="49" fontId="36" fillId="0" borderId="20" xfId="1" applyNumberFormat="1" applyFont="1" applyFill="1" applyBorder="1" applyAlignment="1">
      <alignment horizontal="right" vertical="center"/>
    </xf>
    <xf numFmtId="0" fontId="36" fillId="0" borderId="25" xfId="1" applyFont="1" applyFill="1" applyBorder="1" applyAlignment="1">
      <alignment horizontal="center" vertical="center"/>
    </xf>
    <xf numFmtId="0" fontId="31" fillId="0" borderId="15" xfId="1" applyFont="1" applyFill="1" applyBorder="1" applyAlignment="1">
      <alignment vertical="center"/>
    </xf>
    <xf numFmtId="3" fontId="36" fillId="0" borderId="22" xfId="2" applyNumberFormat="1" applyFont="1" applyFill="1" applyBorder="1" applyAlignment="1">
      <alignment horizontal="right" vertical="center"/>
    </xf>
    <xf numFmtId="0" fontId="36" fillId="0" borderId="4" xfId="1" applyFont="1" applyFill="1" applyBorder="1" applyAlignment="1">
      <alignment horizontal="center" vertical="center"/>
    </xf>
    <xf numFmtId="0" fontId="36" fillId="0" borderId="0" xfId="11" applyFont="1" applyFill="1">
      <alignment vertical="center"/>
    </xf>
    <xf numFmtId="213" fontId="36" fillId="0" borderId="0" xfId="1" applyNumberFormat="1" applyFont="1" applyFill="1" applyBorder="1" applyAlignment="1">
      <alignment horizontal="right" vertical="center"/>
    </xf>
    <xf numFmtId="0" fontId="36" fillId="0" borderId="11" xfId="1" applyFont="1" applyFill="1" applyBorder="1" applyAlignment="1">
      <alignment vertical="center" shrinkToFit="1"/>
    </xf>
    <xf numFmtId="38" fontId="36" fillId="0" borderId="22" xfId="2" applyFont="1" applyFill="1" applyBorder="1" applyAlignment="1">
      <alignment horizontal="right" vertical="center"/>
    </xf>
    <xf numFmtId="38" fontId="36" fillId="0" borderId="8" xfId="2" applyFont="1" applyFill="1" applyBorder="1" applyAlignment="1">
      <alignment horizontal="right" vertical="center"/>
    </xf>
    <xf numFmtId="38" fontId="36" fillId="0" borderId="15" xfId="2" applyFont="1" applyFill="1" applyBorder="1" applyAlignment="1">
      <alignment horizontal="right" vertical="center"/>
    </xf>
    <xf numFmtId="3" fontId="36" fillId="0" borderId="5" xfId="2" applyNumberFormat="1" applyFont="1" applyFill="1" applyBorder="1" applyAlignment="1">
      <alignment horizontal="right" vertical="center"/>
    </xf>
    <xf numFmtId="3" fontId="36" fillId="0" borderId="6" xfId="2" applyNumberFormat="1" applyFont="1" applyFill="1" applyBorder="1" applyAlignment="1">
      <alignment horizontal="right" vertical="center"/>
    </xf>
    <xf numFmtId="49" fontId="1" fillId="0" borderId="0" xfId="1" applyNumberFormat="1" applyFont="1" applyFill="1" applyAlignment="1">
      <alignment horizontal="right" vertical="center"/>
    </xf>
    <xf numFmtId="3" fontId="36" fillId="0" borderId="7" xfId="2" applyNumberFormat="1" applyFont="1" applyFill="1" applyBorder="1" applyAlignment="1">
      <alignment horizontal="right" vertical="center"/>
    </xf>
    <xf numFmtId="217" fontId="40" fillId="0" borderId="0" xfId="1" applyNumberFormat="1" applyFont="1" applyFill="1" applyAlignment="1">
      <alignment vertical="center" shrinkToFit="1"/>
    </xf>
    <xf numFmtId="0" fontId="1" fillId="0" borderId="0" xfId="1" applyFont="1" applyFill="1" applyAlignment="1">
      <alignment horizontal="distributed" vertical="center" shrinkToFit="1"/>
    </xf>
    <xf numFmtId="213" fontId="23" fillId="0" borderId="0" xfId="1" applyNumberFormat="1" applyFont="1" applyFill="1" applyBorder="1" applyAlignment="1">
      <alignment vertical="center"/>
    </xf>
    <xf numFmtId="0" fontId="1" fillId="0" borderId="0" xfId="1" applyFont="1" applyFill="1" applyBorder="1" applyAlignment="1">
      <alignment horizontal="distributed" vertical="center" shrinkToFit="1"/>
    </xf>
    <xf numFmtId="217" fontId="40" fillId="0" borderId="0" xfId="1" applyNumberFormat="1" applyFont="1" applyFill="1" applyBorder="1" applyAlignment="1">
      <alignment vertical="center" shrinkToFit="1"/>
    </xf>
    <xf numFmtId="40" fontId="36" fillId="0" borderId="0" xfId="2" applyNumberFormat="1" applyFont="1" applyFill="1" applyBorder="1" applyAlignment="1">
      <alignment horizontal="right" vertical="center"/>
    </xf>
    <xf numFmtId="221" fontId="36" fillId="0" borderId="10" xfId="1" applyNumberFormat="1" applyFont="1" applyFill="1" applyBorder="1" applyAlignment="1">
      <alignment horizontal="right" vertical="center"/>
    </xf>
    <xf numFmtId="221" fontId="36" fillId="0" borderId="0" xfId="1" applyNumberFormat="1" applyFont="1" applyFill="1" applyBorder="1" applyAlignment="1">
      <alignment horizontal="right" vertical="center"/>
    </xf>
    <xf numFmtId="213" fontId="36" fillId="0" borderId="6" xfId="1" applyNumberFormat="1" applyFont="1" applyFill="1" applyBorder="1" applyAlignment="1">
      <alignment horizontal="right" vertical="center"/>
    </xf>
    <xf numFmtId="40" fontId="36" fillId="0" borderId="10" xfId="2" applyNumberFormat="1" applyFont="1" applyFill="1" applyBorder="1" applyAlignment="1">
      <alignment horizontal="right" vertical="center"/>
    </xf>
    <xf numFmtId="0" fontId="36" fillId="0" borderId="10" xfId="1" applyFont="1" applyFill="1" applyBorder="1" applyAlignment="1">
      <alignment vertical="center"/>
    </xf>
    <xf numFmtId="0" fontId="36" fillId="0" borderId="0" xfId="1" applyFont="1" applyFill="1" applyBorder="1" applyAlignment="1">
      <alignment horizontal="distributed" vertical="center" shrinkToFit="1"/>
    </xf>
    <xf numFmtId="221" fontId="36" fillId="0" borderId="10" xfId="1" applyNumberFormat="1" applyFont="1" applyFill="1" applyBorder="1" applyAlignment="1">
      <alignment horizontal="center" vertical="center"/>
    </xf>
    <xf numFmtId="221" fontId="36" fillId="0" borderId="0" xfId="1" applyNumberFormat="1" applyFont="1" applyFill="1" applyBorder="1" applyAlignment="1">
      <alignment horizontal="center" vertical="center"/>
    </xf>
    <xf numFmtId="0" fontId="36" fillId="0" borderId="10" xfId="1" applyFont="1" applyFill="1" applyBorder="1" applyAlignment="1">
      <alignment horizontal="distributed" vertical="center"/>
    </xf>
    <xf numFmtId="213" fontId="40" fillId="0" borderId="0" xfId="1" applyNumberFormat="1" applyFont="1" applyFill="1" applyBorder="1" applyAlignment="1">
      <alignment horizontal="right" vertical="center"/>
    </xf>
    <xf numFmtId="40" fontId="36" fillId="0" borderId="0" xfId="2" applyNumberFormat="1" applyFont="1" applyFill="1" applyBorder="1" applyAlignment="1">
      <alignment horizontal="right" vertical="center" shrinkToFit="1"/>
    </xf>
    <xf numFmtId="213" fontId="37" fillId="0" borderId="10" xfId="1" applyNumberFormat="1" applyFont="1" applyFill="1" applyBorder="1" applyAlignment="1">
      <alignment horizontal="right" vertical="center"/>
    </xf>
    <xf numFmtId="213" fontId="37" fillId="0" borderId="0" xfId="1" applyNumberFormat="1" applyFont="1" applyFill="1" applyBorder="1" applyAlignment="1">
      <alignment horizontal="right" vertical="center"/>
    </xf>
    <xf numFmtId="213" fontId="37" fillId="0" borderId="6" xfId="1" applyNumberFormat="1" applyFont="1" applyFill="1" applyBorder="1" applyAlignment="1">
      <alignment horizontal="right" vertical="center"/>
    </xf>
    <xf numFmtId="40" fontId="36" fillId="0" borderId="10" xfId="2" applyNumberFormat="1" applyFont="1" applyFill="1" applyBorder="1" applyAlignment="1">
      <alignment horizontal="right" vertical="center" shrinkToFit="1"/>
    </xf>
    <xf numFmtId="0" fontId="37" fillId="0" borderId="10" xfId="1" applyFont="1" applyFill="1" applyBorder="1" applyAlignment="1">
      <alignment horizontal="distributed" vertical="center"/>
    </xf>
    <xf numFmtId="0" fontId="37" fillId="0" borderId="0" xfId="1" applyFont="1" applyFill="1" applyBorder="1" applyAlignment="1">
      <alignment horizontal="distributed" vertical="center"/>
    </xf>
    <xf numFmtId="40" fontId="37" fillId="0" borderId="15" xfId="2" applyNumberFormat="1" applyFont="1" applyFill="1" applyBorder="1" applyAlignment="1">
      <alignment horizontal="right" vertical="center" shrinkToFit="1"/>
    </xf>
    <xf numFmtId="38" fontId="37" fillId="0" borderId="21" xfId="2" applyFont="1" applyFill="1" applyBorder="1" applyAlignment="1">
      <alignment horizontal="right" vertical="center"/>
    </xf>
    <xf numFmtId="38" fontId="37" fillId="0" borderId="15" xfId="2" applyFont="1" applyFill="1" applyBorder="1" applyAlignment="1">
      <alignment horizontal="right" vertical="center"/>
    </xf>
    <xf numFmtId="38" fontId="37" fillId="0" borderId="7" xfId="2" applyFont="1" applyFill="1" applyBorder="1" applyAlignment="1">
      <alignment horizontal="right" vertical="center"/>
    </xf>
    <xf numFmtId="40" fontId="37" fillId="0" borderId="21" xfId="2" applyNumberFormat="1" applyFont="1" applyFill="1" applyBorder="1" applyAlignment="1">
      <alignment horizontal="right" vertical="center" shrinkToFit="1"/>
    </xf>
    <xf numFmtId="0" fontId="37" fillId="0" borderId="21" xfId="1" applyFont="1" applyFill="1" applyBorder="1" applyAlignment="1">
      <alignment horizontal="distributed" vertical="center"/>
    </xf>
    <xf numFmtId="217" fontId="18" fillId="0" borderId="0" xfId="1" applyNumberFormat="1" applyFont="1" applyFill="1" applyAlignment="1">
      <alignment vertical="center" shrinkToFit="1"/>
    </xf>
    <xf numFmtId="38" fontId="36" fillId="0" borderId="10" xfId="2" applyFont="1" applyFill="1" applyBorder="1" applyAlignment="1">
      <alignment horizontal="right" vertical="center"/>
    </xf>
    <xf numFmtId="0" fontId="36" fillId="0" borderId="0" xfId="1" applyFont="1" applyFill="1" applyBorder="1" applyAlignment="1">
      <alignment horizontal="distributed" shrinkToFit="1"/>
    </xf>
    <xf numFmtId="38" fontId="36" fillId="0" borderId="10" xfId="2" applyFont="1" applyFill="1" applyBorder="1" applyAlignment="1">
      <alignment horizontal="center" vertical="center"/>
    </xf>
    <xf numFmtId="213" fontId="23" fillId="0" borderId="0" xfId="1" applyNumberFormat="1" applyFont="1" applyFill="1" applyBorder="1" applyAlignment="1">
      <alignment horizontal="right" vertical="center"/>
    </xf>
    <xf numFmtId="38" fontId="36" fillId="0" borderId="21" xfId="2" applyFont="1" applyFill="1" applyBorder="1" applyAlignment="1">
      <alignment horizontal="right" vertical="center"/>
    </xf>
    <xf numFmtId="38" fontId="36" fillId="0" borderId="7" xfId="2" applyFont="1" applyFill="1" applyBorder="1" applyAlignment="1">
      <alignment horizontal="right" vertical="center"/>
    </xf>
    <xf numFmtId="40" fontId="36" fillId="0" borderId="21" xfId="2" applyNumberFormat="1" applyFont="1" applyFill="1" applyBorder="1" applyAlignment="1">
      <alignment horizontal="right" vertical="center"/>
    </xf>
    <xf numFmtId="0" fontId="1" fillId="0" borderId="0" xfId="1" applyFont="1" applyFill="1" applyAlignment="1">
      <alignment horizontal="distributed" vertical="center"/>
    </xf>
    <xf numFmtId="40" fontId="36" fillId="0" borderId="11" xfId="2" applyNumberFormat="1" applyFont="1" applyFill="1" applyBorder="1" applyAlignment="1">
      <alignment horizontal="right" vertical="center"/>
    </xf>
    <xf numFmtId="38" fontId="36" fillId="0" borderId="20" xfId="2" applyFont="1" applyFill="1" applyBorder="1" applyAlignment="1">
      <alignment horizontal="right" vertical="center"/>
    </xf>
    <xf numFmtId="40" fontId="36" fillId="0" borderId="20" xfId="2" applyNumberFormat="1" applyFont="1" applyFill="1" applyBorder="1" applyAlignment="1">
      <alignment horizontal="right" vertical="center"/>
    </xf>
    <xf numFmtId="0" fontId="36" fillId="0" borderId="20" xfId="1" applyFont="1" applyFill="1" applyBorder="1" applyAlignment="1">
      <alignment vertical="center"/>
    </xf>
    <xf numFmtId="38" fontId="36" fillId="0" borderId="27" xfId="2" applyFont="1" applyFill="1" applyBorder="1" applyAlignment="1">
      <alignment horizontal="right" vertical="center"/>
    </xf>
    <xf numFmtId="38" fontId="36" fillId="0" borderId="28" xfId="2" applyFont="1" applyFill="1" applyBorder="1" applyAlignment="1">
      <alignment horizontal="right" vertical="center"/>
    </xf>
    <xf numFmtId="40" fontId="36" fillId="0" borderId="27" xfId="2" applyNumberFormat="1" applyFont="1" applyFill="1" applyBorder="1" applyAlignment="1">
      <alignment horizontal="right" vertical="center"/>
    </xf>
    <xf numFmtId="0" fontId="36" fillId="0" borderId="21" xfId="1" applyFont="1" applyFill="1" applyBorder="1" applyAlignment="1">
      <alignment vertical="center"/>
    </xf>
    <xf numFmtId="0" fontId="36" fillId="0" borderId="29" xfId="1" applyFont="1" applyFill="1" applyBorder="1" applyAlignment="1">
      <alignment horizontal="center" vertical="center"/>
    </xf>
    <xf numFmtId="0" fontId="36" fillId="0" borderId="30" xfId="1" applyFont="1" applyFill="1" applyBorder="1" applyAlignment="1">
      <alignment horizontal="center" vertical="center"/>
    </xf>
    <xf numFmtId="0" fontId="36" fillId="0" borderId="33" xfId="1" applyFont="1" applyFill="1" applyBorder="1" applyAlignment="1">
      <alignment horizontal="center" vertical="center"/>
    </xf>
    <xf numFmtId="0" fontId="36" fillId="0" borderId="27" xfId="1" applyFont="1" applyFill="1" applyBorder="1" applyAlignment="1">
      <alignment horizontal="center" vertical="center"/>
    </xf>
    <xf numFmtId="0" fontId="36" fillId="0" borderId="34" xfId="1" applyFont="1" applyFill="1" applyBorder="1" applyAlignment="1">
      <alignment horizontal="center" vertical="center"/>
    </xf>
    <xf numFmtId="0" fontId="36" fillId="0" borderId="37" xfId="1" applyFont="1" applyFill="1" applyBorder="1" applyAlignment="1">
      <alignment horizontal="center" vertical="center"/>
    </xf>
    <xf numFmtId="40" fontId="36" fillId="0" borderId="0" xfId="2" applyNumberFormat="1" applyFont="1" applyFill="1" applyAlignment="1">
      <alignment vertical="center"/>
    </xf>
    <xf numFmtId="0" fontId="52" fillId="0" borderId="10" xfId="1" applyFont="1" applyFill="1" applyBorder="1" applyAlignment="1">
      <alignment horizontal="distributed" vertical="center"/>
    </xf>
    <xf numFmtId="3" fontId="18" fillId="0" borderId="0" xfId="1" applyNumberFormat="1" applyFont="1" applyFill="1" applyAlignment="1">
      <alignment vertical="center"/>
    </xf>
    <xf numFmtId="38" fontId="31" fillId="0" borderId="0" xfId="2" applyFont="1" applyFill="1" applyBorder="1" applyAlignment="1">
      <alignment vertical="center"/>
    </xf>
    <xf numFmtId="38" fontId="36" fillId="0" borderId="5" xfId="2" applyFont="1" applyFill="1" applyBorder="1" applyAlignment="1">
      <alignment horizontal="distributed" vertical="center"/>
    </xf>
    <xf numFmtId="38" fontId="36" fillId="0" borderId="6" xfId="2" applyFont="1" applyFill="1" applyBorder="1" applyAlignment="1">
      <alignment horizontal="distributed" vertical="center"/>
    </xf>
    <xf numFmtId="38" fontId="31" fillId="0" borderId="0" xfId="2" applyFont="1" applyFill="1" applyAlignment="1">
      <alignment vertical="center"/>
    </xf>
    <xf numFmtId="38" fontId="48" fillId="0" borderId="0" xfId="2" applyFont="1" applyFill="1" applyAlignment="1">
      <alignment vertical="center"/>
    </xf>
    <xf numFmtId="38" fontId="37" fillId="0" borderId="6" xfId="2" applyFont="1" applyFill="1" applyBorder="1" applyAlignment="1">
      <alignment horizontal="distributed" vertical="center"/>
    </xf>
    <xf numFmtId="38" fontId="37" fillId="0" borderId="7" xfId="2" applyFont="1" applyFill="1" applyBorder="1" applyAlignment="1">
      <alignment vertical="center"/>
    </xf>
    <xf numFmtId="0" fontId="31" fillId="0" borderId="8" xfId="1" applyFont="1" applyFill="1" applyBorder="1" applyAlignment="1">
      <alignment horizontal="center" vertical="center"/>
    </xf>
    <xf numFmtId="0" fontId="36" fillId="0" borderId="19" xfId="1" applyFont="1" applyFill="1" applyBorder="1" applyAlignment="1">
      <alignment horizontal="right" vertical="center"/>
    </xf>
    <xf numFmtId="213" fontId="36" fillId="0" borderId="20" xfId="1" applyNumberFormat="1" applyFont="1" applyFill="1" applyBorder="1" applyAlignment="1">
      <alignment vertical="center"/>
    </xf>
    <xf numFmtId="213" fontId="36" fillId="0" borderId="5" xfId="1" applyNumberFormat="1" applyFont="1" applyFill="1" applyBorder="1" applyAlignment="1">
      <alignment vertical="center"/>
    </xf>
    <xf numFmtId="0" fontId="36" fillId="0" borderId="5" xfId="1" applyFont="1" applyFill="1" applyBorder="1" applyAlignment="1">
      <alignment horizontal="distributed" vertical="center"/>
    </xf>
    <xf numFmtId="38" fontId="37" fillId="0" borderId="21" xfId="2" applyFont="1" applyFill="1" applyBorder="1" applyAlignment="1">
      <alignment vertical="center"/>
    </xf>
    <xf numFmtId="0" fontId="36" fillId="0" borderId="12" xfId="1" applyFont="1" applyFill="1" applyBorder="1" applyAlignment="1">
      <alignment horizontal="right" vertical="center"/>
    </xf>
    <xf numFmtId="0" fontId="38" fillId="0" borderId="0" xfId="1" applyFont="1" applyFill="1" applyAlignment="1">
      <alignment horizontal="right" vertical="center"/>
    </xf>
    <xf numFmtId="3" fontId="23" fillId="0" borderId="0" xfId="1" applyNumberFormat="1" applyFont="1" applyFill="1" applyAlignment="1">
      <alignment vertical="center"/>
    </xf>
    <xf numFmtId="3" fontId="23" fillId="0" borderId="0" xfId="1" applyNumberFormat="1" applyFont="1" applyFill="1" applyBorder="1" applyAlignment="1">
      <alignment vertical="center"/>
    </xf>
    <xf numFmtId="0" fontId="29" fillId="0" borderId="0" xfId="1" applyFont="1" applyFill="1" applyAlignment="1">
      <alignment horizontal="right" vertical="center"/>
    </xf>
    <xf numFmtId="0" fontId="29" fillId="0" borderId="0" xfId="1" applyFont="1" applyFill="1" applyBorder="1" applyAlignment="1">
      <alignment vertical="center"/>
    </xf>
    <xf numFmtId="216" fontId="31" fillId="0" borderId="0" xfId="1" applyNumberFormat="1" applyFont="1" applyFill="1" applyAlignment="1">
      <alignment vertical="center"/>
    </xf>
    <xf numFmtId="216" fontId="36" fillId="0" borderId="0" xfId="2" applyNumberFormat="1" applyFont="1" applyFill="1" applyAlignment="1">
      <alignment vertical="center"/>
    </xf>
    <xf numFmtId="216" fontId="36" fillId="0" borderId="20" xfId="2" applyNumberFormat="1" applyFont="1" applyFill="1" applyBorder="1" applyAlignment="1">
      <alignment vertical="center"/>
    </xf>
    <xf numFmtId="216" fontId="36" fillId="0" borderId="11" xfId="2" applyNumberFormat="1" applyFont="1" applyFill="1" applyBorder="1" applyAlignment="1">
      <alignment vertical="center"/>
    </xf>
    <xf numFmtId="216" fontId="36" fillId="0" borderId="5" xfId="2" applyNumberFormat="1" applyFont="1" applyFill="1" applyBorder="1" applyAlignment="1">
      <alignment vertical="center"/>
    </xf>
    <xf numFmtId="216" fontId="36" fillId="0" borderId="10" xfId="2" applyNumberFormat="1" applyFont="1" applyFill="1" applyBorder="1" applyAlignment="1">
      <alignment vertical="center"/>
    </xf>
    <xf numFmtId="216" fontId="36" fillId="0" borderId="0" xfId="2" applyNumberFormat="1" applyFont="1" applyFill="1" applyBorder="1" applyAlignment="1">
      <alignment vertical="center"/>
    </xf>
    <xf numFmtId="216" fontId="36" fillId="0" borderId="6" xfId="2" applyNumberFormat="1" applyFont="1" applyFill="1" applyBorder="1" applyAlignment="1">
      <alignment vertical="center"/>
    </xf>
    <xf numFmtId="216" fontId="37" fillId="0" borderId="0" xfId="2" applyNumberFormat="1" applyFont="1" applyFill="1" applyAlignment="1">
      <alignment vertical="center"/>
    </xf>
    <xf numFmtId="216" fontId="37" fillId="0" borderId="10" xfId="2" applyNumberFormat="1" applyFont="1" applyFill="1" applyBorder="1" applyAlignment="1">
      <alignment vertical="center"/>
    </xf>
    <xf numFmtId="216" fontId="37" fillId="0" borderId="0" xfId="2" applyNumberFormat="1" applyFont="1" applyFill="1" applyBorder="1" applyAlignment="1">
      <alignment vertical="center"/>
    </xf>
    <xf numFmtId="216" fontId="37" fillId="0" borderId="7" xfId="2" applyNumberFormat="1" applyFont="1" applyFill="1" applyBorder="1" applyAlignment="1">
      <alignment vertical="center"/>
    </xf>
    <xf numFmtId="38" fontId="37" fillId="0" borderId="0" xfId="2" applyFont="1" applyFill="1" applyAlignment="1">
      <alignment horizontal="right" vertical="center"/>
    </xf>
    <xf numFmtId="0" fontId="23" fillId="0" borderId="0" xfId="1" applyFont="1" applyFill="1" applyBorder="1" applyAlignment="1">
      <alignment horizontal="right" vertical="center"/>
    </xf>
    <xf numFmtId="213" fontId="31" fillId="0" borderId="0" xfId="1" applyNumberFormat="1" applyFont="1" applyFill="1" applyAlignment="1">
      <alignment vertical="center"/>
    </xf>
    <xf numFmtId="38" fontId="36" fillId="0" borderId="23" xfId="2" applyFont="1" applyFill="1" applyBorder="1" applyAlignment="1">
      <alignment horizontal="right" vertical="center"/>
    </xf>
    <xf numFmtId="49" fontId="36" fillId="0" borderId="21" xfId="1" applyNumberFormat="1" applyFont="1" applyFill="1" applyBorder="1" applyAlignment="1">
      <alignment horizontal="right" vertical="center"/>
    </xf>
    <xf numFmtId="0" fontId="1" fillId="0" borderId="0" xfId="1" applyFont="1" applyFill="1" applyAlignment="1">
      <alignment vertical="top"/>
    </xf>
    <xf numFmtId="0" fontId="33" fillId="0" borderId="0" xfId="1" applyFont="1" applyFill="1" applyBorder="1" applyAlignment="1">
      <alignment horizontal="center" vertical="center" shrinkToFit="1"/>
    </xf>
    <xf numFmtId="0" fontId="18" fillId="0" borderId="2" xfId="1" applyFont="1" applyFill="1" applyBorder="1" applyAlignment="1">
      <alignment vertical="center"/>
    </xf>
    <xf numFmtId="0" fontId="1" fillId="0" borderId="2" xfId="1" applyFont="1" applyFill="1" applyBorder="1" applyAlignment="1">
      <alignment horizontal="right" vertical="center"/>
    </xf>
    <xf numFmtId="49" fontId="37" fillId="0" borderId="20" xfId="1" applyNumberFormat="1" applyFont="1" applyFill="1" applyBorder="1" applyAlignment="1">
      <alignment horizontal="right" vertical="center"/>
    </xf>
    <xf numFmtId="38" fontId="36" fillId="0" borderId="21" xfId="2" applyFont="1" applyFill="1" applyBorder="1" applyAlignment="1">
      <alignment horizontal="right" vertical="center" shrinkToFit="1"/>
    </xf>
    <xf numFmtId="38" fontId="36" fillId="0" borderId="0" xfId="2" applyFont="1" applyFill="1" applyBorder="1" applyAlignment="1">
      <alignment horizontal="right" vertical="center" shrinkToFit="1"/>
    </xf>
    <xf numFmtId="0" fontId="59" fillId="0" borderId="0" xfId="1" applyFont="1" applyFill="1" applyAlignment="1">
      <alignment horizontal="right" vertical="center"/>
    </xf>
    <xf numFmtId="0" fontId="18" fillId="0" borderId="0" xfId="1" applyFont="1" applyFill="1" applyAlignment="1">
      <alignment horizontal="left" vertical="center"/>
    </xf>
    <xf numFmtId="0" fontId="36" fillId="0" borderId="0" xfId="1" applyFont="1" applyFill="1" applyAlignment="1">
      <alignment horizontal="left" vertical="center"/>
    </xf>
    <xf numFmtId="0" fontId="36" fillId="0" borderId="0" xfId="1" applyFont="1" applyFill="1" applyBorder="1" applyAlignment="1"/>
    <xf numFmtId="0" fontId="37" fillId="0" borderId="5" xfId="1" applyFont="1" applyFill="1" applyBorder="1" applyAlignment="1">
      <alignment horizontal="right" vertical="center"/>
    </xf>
    <xf numFmtId="0" fontId="37" fillId="0" borderId="20" xfId="1" applyFont="1" applyFill="1" applyBorder="1" applyAlignment="1">
      <alignment horizontal="right" vertical="center"/>
    </xf>
    <xf numFmtId="0" fontId="37" fillId="0" borderId="5" xfId="1" applyFont="1" applyFill="1" applyBorder="1" applyAlignment="1">
      <alignment vertical="center"/>
    </xf>
    <xf numFmtId="0" fontId="36" fillId="0" borderId="6" xfId="1" applyFont="1" applyFill="1" applyBorder="1" applyAlignment="1">
      <alignment horizontal="right" vertical="center"/>
    </xf>
    <xf numFmtId="0" fontId="36" fillId="0" borderId="15" xfId="1" applyFont="1" applyFill="1" applyBorder="1" applyAlignment="1"/>
    <xf numFmtId="38" fontId="37" fillId="0" borderId="22" xfId="2" applyFont="1" applyFill="1" applyBorder="1" applyAlignment="1">
      <alignment horizontal="right" vertical="center"/>
    </xf>
    <xf numFmtId="49" fontId="37" fillId="0" borderId="0" xfId="1" applyNumberFormat="1" applyFont="1" applyFill="1" applyAlignment="1">
      <alignment horizontal="right" vertical="center"/>
    </xf>
    <xf numFmtId="223" fontId="36" fillId="0" borderId="0" xfId="1" applyNumberFormat="1" applyFont="1" applyFill="1" applyBorder="1" applyAlignment="1">
      <alignment horizontal="right" vertical="center"/>
    </xf>
    <xf numFmtId="208" fontId="36" fillId="0" borderId="0" xfId="1" applyNumberFormat="1" applyFont="1" applyFill="1" applyBorder="1" applyAlignment="1">
      <alignment vertical="center"/>
    </xf>
    <xf numFmtId="40" fontId="37" fillId="0" borderId="5" xfId="2" applyNumberFormat="1" applyFont="1" applyFill="1" applyBorder="1" applyAlignment="1">
      <alignment vertical="center"/>
    </xf>
    <xf numFmtId="3" fontId="37" fillId="0" borderId="11" xfId="1" applyNumberFormat="1" applyFont="1" applyFill="1" applyBorder="1" applyAlignment="1">
      <alignment horizontal="right" vertical="center"/>
    </xf>
    <xf numFmtId="0" fontId="37" fillId="0" borderId="22" xfId="1" applyFont="1" applyFill="1" applyBorder="1" applyAlignment="1">
      <alignment horizontal="right" vertical="center"/>
    </xf>
    <xf numFmtId="3" fontId="36" fillId="0" borderId="15" xfId="1" applyNumberFormat="1" applyFont="1" applyFill="1" applyBorder="1" applyAlignment="1">
      <alignment horizontal="right" vertical="center"/>
    </xf>
    <xf numFmtId="3" fontId="36" fillId="0" borderId="0" xfId="1" applyNumberFormat="1" applyFont="1" applyFill="1" applyBorder="1" applyAlignment="1">
      <alignment horizontal="right" vertical="center"/>
    </xf>
    <xf numFmtId="0" fontId="36" fillId="0" borderId="8" xfId="1" applyFont="1" applyFill="1" applyBorder="1" applyAlignment="1">
      <alignment horizontal="right" vertical="center"/>
    </xf>
    <xf numFmtId="3" fontId="37" fillId="0" borderId="20" xfId="1" applyNumberFormat="1" applyFont="1" applyFill="1" applyBorder="1" applyAlignment="1">
      <alignment vertical="center"/>
    </xf>
    <xf numFmtId="3" fontId="36" fillId="0" borderId="10" xfId="1" applyNumberFormat="1" applyFont="1" applyFill="1" applyBorder="1" applyAlignment="1">
      <alignment vertical="center"/>
    </xf>
    <xf numFmtId="3" fontId="36" fillId="0" borderId="0" xfId="1" applyNumberFormat="1" applyFont="1" applyFill="1" applyAlignment="1">
      <alignment horizontal="right" vertical="center"/>
    </xf>
    <xf numFmtId="3" fontId="36" fillId="0" borderId="21" xfId="1" applyNumberFormat="1" applyFont="1" applyFill="1" applyBorder="1" applyAlignment="1">
      <alignment vertical="center"/>
    </xf>
    <xf numFmtId="0" fontId="23" fillId="0" borderId="0" xfId="1" applyFont="1" applyFill="1" applyAlignment="1">
      <alignment horizontal="left" vertical="center"/>
    </xf>
    <xf numFmtId="0" fontId="23" fillId="0" borderId="0" xfId="1" applyFont="1" applyFill="1" applyBorder="1" applyAlignment="1">
      <alignment horizontal="left" vertical="center"/>
    </xf>
    <xf numFmtId="0" fontId="36" fillId="0" borderId="0" xfId="1" applyFont="1" applyFill="1" applyBorder="1" applyAlignment="1">
      <alignment horizontal="left" vertical="center"/>
    </xf>
    <xf numFmtId="3" fontId="37" fillId="0" borderId="5" xfId="1" applyNumberFormat="1" applyFont="1" applyFill="1" applyBorder="1" applyAlignment="1">
      <alignment vertical="center"/>
    </xf>
    <xf numFmtId="3" fontId="37" fillId="0" borderId="5" xfId="1" applyNumberFormat="1" applyFont="1" applyFill="1" applyBorder="1" applyAlignment="1">
      <alignment horizontal="right" vertical="center"/>
    </xf>
    <xf numFmtId="3" fontId="37" fillId="0" borderId="22" xfId="1" applyNumberFormat="1" applyFont="1" applyFill="1" applyBorder="1" applyAlignment="1">
      <alignment vertical="center"/>
    </xf>
    <xf numFmtId="3" fontId="36" fillId="0" borderId="7" xfId="1" applyNumberFormat="1" applyFont="1" applyFill="1" applyBorder="1" applyAlignment="1">
      <alignment vertical="center"/>
    </xf>
    <xf numFmtId="3" fontId="36" fillId="0" borderId="0" xfId="1" applyNumberFormat="1" applyFont="1" applyFill="1" applyBorder="1" applyAlignment="1">
      <alignment vertical="center"/>
    </xf>
    <xf numFmtId="0" fontId="36" fillId="0" borderId="22" xfId="1" applyFont="1" applyFill="1" applyBorder="1" applyAlignment="1">
      <alignment horizontal="center" vertical="center"/>
    </xf>
    <xf numFmtId="38" fontId="37" fillId="0" borderId="20" xfId="2" applyFont="1" applyFill="1" applyBorder="1" applyAlignment="1">
      <alignment horizontal="right" vertical="center"/>
    </xf>
    <xf numFmtId="0" fontId="40" fillId="0" borderId="0" xfId="1" applyFont="1" applyFill="1" applyAlignment="1">
      <alignment horizontal="right" vertical="center"/>
    </xf>
    <xf numFmtId="38" fontId="36" fillId="0" borderId="2" xfId="2" applyFont="1" applyFill="1" applyBorder="1" applyAlignment="1">
      <alignment horizontal="right" vertical="center"/>
    </xf>
    <xf numFmtId="38" fontId="36" fillId="0" borderId="2" xfId="2" applyFont="1" applyFill="1" applyBorder="1" applyAlignment="1">
      <alignment vertical="center"/>
    </xf>
    <xf numFmtId="204" fontId="1" fillId="0" borderId="0" xfId="1" applyNumberFormat="1" applyFont="1" applyFill="1" applyAlignment="1">
      <alignment horizontal="right" vertical="center"/>
    </xf>
    <xf numFmtId="38" fontId="41" fillId="0" borderId="5" xfId="2" applyFont="1" applyFill="1" applyBorder="1" applyAlignment="1">
      <alignment horizontal="right" vertical="center" wrapText="1"/>
    </xf>
    <xf numFmtId="38" fontId="36" fillId="0" borderId="5" xfId="2" applyFont="1" applyFill="1" applyBorder="1" applyAlignment="1">
      <alignment horizontal="right" vertical="center" wrapText="1"/>
    </xf>
    <xf numFmtId="38" fontId="36" fillId="0" borderId="7" xfId="2" applyFont="1" applyFill="1" applyBorder="1" applyAlignment="1">
      <alignment vertical="center" wrapText="1"/>
    </xf>
    <xf numFmtId="0" fontId="18" fillId="0" borderId="0" xfId="1" applyFont="1" applyFill="1" applyAlignment="1">
      <alignment vertical="center" wrapText="1"/>
    </xf>
    <xf numFmtId="38" fontId="36" fillId="0" borderId="22" xfId="2" applyFont="1" applyFill="1" applyBorder="1" applyAlignment="1">
      <alignment horizontal="right" vertical="center" wrapText="1"/>
    </xf>
    <xf numFmtId="38" fontId="36" fillId="0" borderId="23" xfId="2" applyFont="1" applyFill="1" applyBorder="1" applyAlignment="1">
      <alignment vertical="center" wrapText="1"/>
    </xf>
    <xf numFmtId="213" fontId="36" fillId="0" borderId="0" xfId="1" applyNumberFormat="1" applyFont="1" applyFill="1" applyAlignment="1">
      <alignment vertical="center"/>
    </xf>
    <xf numFmtId="0" fontId="36" fillId="0" borderId="0" xfId="2" applyNumberFormat="1" applyFont="1" applyFill="1" applyBorder="1" applyAlignment="1">
      <alignment horizontal="right" vertical="center"/>
    </xf>
    <xf numFmtId="0" fontId="36" fillId="0" borderId="6" xfId="2" applyNumberFormat="1" applyFont="1" applyFill="1" applyBorder="1" applyAlignment="1">
      <alignment horizontal="right" vertical="center"/>
    </xf>
    <xf numFmtId="0" fontId="36" fillId="0" borderId="0" xfId="1" applyFont="1" applyFill="1" applyAlignment="1">
      <alignment vertical="center" wrapText="1"/>
    </xf>
    <xf numFmtId="0" fontId="36" fillId="0" borderId="7" xfId="2" applyNumberFormat="1" applyFont="1" applyFill="1" applyBorder="1" applyAlignment="1">
      <alignment horizontal="right" vertical="center"/>
    </xf>
    <xf numFmtId="0" fontId="36" fillId="0" borderId="0" xfId="1" applyFont="1" applyFill="1" applyBorder="1" applyAlignment="1">
      <alignment vertical="center" wrapText="1"/>
    </xf>
    <xf numFmtId="38" fontId="36" fillId="0" borderId="0" xfId="2" applyFont="1" applyFill="1" applyBorder="1" applyAlignment="1">
      <alignment vertical="center" shrinkToFit="1"/>
    </xf>
    <xf numFmtId="38" fontId="36" fillId="0" borderId="0" xfId="2" applyFont="1" applyFill="1" applyAlignment="1">
      <alignment vertical="center" shrinkToFit="1"/>
    </xf>
    <xf numFmtId="0" fontId="36" fillId="0" borderId="20" xfId="1" applyFont="1" applyFill="1" applyBorder="1" applyAlignment="1">
      <alignment horizontal="distributed" vertical="center"/>
    </xf>
    <xf numFmtId="38" fontId="37" fillId="0" borderId="17" xfId="2" applyFont="1" applyFill="1" applyBorder="1" applyAlignment="1">
      <alignment vertical="center"/>
    </xf>
    <xf numFmtId="38" fontId="37" fillId="0" borderId="18" xfId="2" applyFont="1" applyFill="1" applyBorder="1" applyAlignment="1">
      <alignment vertical="center"/>
    </xf>
    <xf numFmtId="0" fontId="36" fillId="0" borderId="18" xfId="1" applyFont="1" applyFill="1" applyBorder="1" applyAlignment="1">
      <alignment horizontal="distributed" vertical="center"/>
    </xf>
    <xf numFmtId="208" fontId="37" fillId="0" borderId="12" xfId="1" quotePrefix="1" applyNumberFormat="1" applyFont="1" applyFill="1" applyBorder="1" applyAlignment="1">
      <alignment horizontal="center" vertical="center"/>
    </xf>
    <xf numFmtId="208" fontId="36" fillId="0" borderId="12" xfId="1" quotePrefix="1" applyNumberFormat="1" applyFont="1" applyFill="1" applyBorder="1" applyAlignment="1">
      <alignment horizontal="center" vertical="center"/>
    </xf>
    <xf numFmtId="208" fontId="36" fillId="0" borderId="14" xfId="1" quotePrefix="1" applyNumberFormat="1" applyFont="1" applyFill="1" applyBorder="1" applyAlignment="1">
      <alignment horizontal="center" vertical="center"/>
    </xf>
    <xf numFmtId="0" fontId="1" fillId="0" borderId="0" xfId="1" applyFont="1" applyFill="1" applyAlignment="1">
      <alignment horizontal="center" vertical="center" shrinkToFit="1"/>
    </xf>
    <xf numFmtId="0" fontId="30" fillId="0" borderId="0" xfId="1" applyFont="1" applyFill="1" applyAlignment="1">
      <alignment vertical="center" shrinkToFit="1"/>
    </xf>
    <xf numFmtId="0" fontId="25" fillId="0" borderId="0" xfId="1" applyFont="1" applyFill="1" applyBorder="1" applyAlignment="1"/>
    <xf numFmtId="0" fontId="18" fillId="0" borderId="2" xfId="1" applyFont="1" applyFill="1" applyBorder="1" applyAlignment="1">
      <alignment vertical="center" shrinkToFit="1"/>
    </xf>
    <xf numFmtId="0" fontId="1" fillId="0" borderId="2" xfId="1" applyFont="1" applyFill="1" applyBorder="1" applyAlignment="1">
      <alignment horizontal="center" vertical="center" shrinkToFit="1"/>
    </xf>
    <xf numFmtId="224" fontId="1" fillId="0" borderId="0" xfId="1" applyNumberFormat="1" applyFont="1" applyFill="1" applyAlignment="1">
      <alignment vertical="center"/>
    </xf>
    <xf numFmtId="38" fontId="36" fillId="0" borderId="4" xfId="2" applyFont="1" applyFill="1" applyBorder="1" applyAlignment="1">
      <alignment horizontal="center" vertical="center"/>
    </xf>
    <xf numFmtId="38" fontId="36" fillId="0" borderId="24" xfId="2" applyFont="1" applyFill="1" applyBorder="1" applyAlignment="1">
      <alignment horizontal="center" vertical="center"/>
    </xf>
    <xf numFmtId="38" fontId="36" fillId="0" borderId="25" xfId="2" applyFont="1" applyFill="1" applyBorder="1" applyAlignment="1">
      <alignment horizontal="center" vertical="center"/>
    </xf>
    <xf numFmtId="0" fontId="40" fillId="0" borderId="0" xfId="1" applyFont="1" applyFill="1" applyBorder="1" applyAlignment="1">
      <alignment horizontal="right" vertical="center"/>
    </xf>
    <xf numFmtId="0" fontId="36" fillId="0" borderId="26" xfId="1" applyFont="1" applyFill="1" applyBorder="1" applyAlignment="1">
      <alignment horizontal="center" vertical="center"/>
    </xf>
    <xf numFmtId="224" fontId="40" fillId="0" borderId="0" xfId="2" applyNumberFormat="1" applyFont="1" applyFill="1" applyBorder="1" applyAlignment="1">
      <alignment horizontal="right" vertical="center"/>
    </xf>
    <xf numFmtId="38" fontId="37" fillId="0" borderId="22" xfId="2" applyFont="1" applyFill="1" applyBorder="1" applyAlignment="1">
      <alignment vertical="center"/>
    </xf>
    <xf numFmtId="38" fontId="36" fillId="0" borderId="5" xfId="2" applyFont="1" applyFill="1" applyBorder="1" applyAlignment="1">
      <alignment horizontal="center" vertical="center"/>
    </xf>
    <xf numFmtId="38" fontId="36" fillId="0" borderId="7" xfId="2" applyFont="1" applyFill="1" applyBorder="1" applyAlignment="1">
      <alignment horizontal="center" vertical="center"/>
    </xf>
    <xf numFmtId="38" fontId="36" fillId="0" borderId="17" xfId="2" applyFont="1" applyFill="1" applyBorder="1" applyAlignment="1">
      <alignment horizontal="center" vertical="center" shrinkToFit="1"/>
    </xf>
    <xf numFmtId="0" fontId="23" fillId="0" borderId="15" xfId="1" applyFont="1" applyFill="1" applyBorder="1" applyAlignment="1">
      <alignment vertical="center"/>
    </xf>
    <xf numFmtId="38" fontId="37" fillId="0" borderId="6" xfId="2" applyFont="1" applyFill="1" applyBorder="1" applyAlignment="1">
      <alignment horizontal="center" vertical="center"/>
    </xf>
    <xf numFmtId="38" fontId="37" fillId="0" borderId="10" xfId="2" applyFont="1" applyFill="1" applyBorder="1" applyAlignment="1">
      <alignment horizontal="right" vertical="center"/>
    </xf>
    <xf numFmtId="38" fontId="37" fillId="0" borderId="0" xfId="2" applyFont="1" applyFill="1" applyBorder="1" applyAlignment="1">
      <alignment horizontal="center" vertical="center"/>
    </xf>
    <xf numFmtId="38" fontId="37" fillId="0" borderId="8" xfId="2" applyFont="1" applyFill="1" applyBorder="1" applyAlignment="1">
      <alignment horizontal="right" vertical="center"/>
    </xf>
    <xf numFmtId="38" fontId="37" fillId="0" borderId="10" xfId="2" applyFont="1" applyFill="1" applyBorder="1" applyAlignment="1">
      <alignment horizontal="center" vertical="center"/>
    </xf>
    <xf numFmtId="38" fontId="37" fillId="0" borderId="8" xfId="2" applyFont="1" applyFill="1" applyBorder="1" applyAlignment="1">
      <alignment horizontal="center" vertical="center"/>
    </xf>
    <xf numFmtId="38" fontId="37" fillId="0" borderId="6" xfId="2" applyFont="1" applyFill="1" applyBorder="1" applyAlignment="1">
      <alignment horizontal="right" vertical="center"/>
    </xf>
    <xf numFmtId="38" fontId="37" fillId="0" borderId="19" xfId="2" applyFont="1" applyFill="1" applyBorder="1" applyAlignment="1">
      <alignment horizontal="center" vertical="center"/>
    </xf>
    <xf numFmtId="38" fontId="37" fillId="0" borderId="18" xfId="2" applyFont="1" applyFill="1" applyBorder="1" applyAlignment="1">
      <alignment horizontal="right" vertical="center"/>
    </xf>
    <xf numFmtId="38" fontId="36" fillId="0" borderId="18" xfId="2" applyFont="1" applyFill="1" applyBorder="1" applyAlignment="1">
      <alignment vertical="center"/>
    </xf>
    <xf numFmtId="38" fontId="36" fillId="0" borderId="17" xfId="2" applyFont="1" applyFill="1" applyBorder="1" applyAlignment="1">
      <alignment horizontal="center" vertical="center"/>
    </xf>
    <xf numFmtId="216" fontId="37" fillId="0" borderId="11" xfId="2" applyNumberFormat="1" applyFont="1" applyFill="1" applyBorder="1" applyAlignment="1">
      <alignment vertical="center"/>
    </xf>
    <xf numFmtId="0" fontId="47" fillId="0" borderId="0" xfId="1" applyFont="1" applyFill="1" applyAlignment="1">
      <alignment vertical="center"/>
    </xf>
    <xf numFmtId="0" fontId="47" fillId="0" borderId="0" xfId="1" applyFont="1" applyFill="1" applyAlignment="1">
      <alignment horizontal="distributed" vertical="center"/>
    </xf>
    <xf numFmtId="0" fontId="47" fillId="0" borderId="0" xfId="1" applyFont="1" applyFill="1" applyAlignment="1">
      <alignment vertical="center" wrapText="1"/>
    </xf>
    <xf numFmtId="0" fontId="60" fillId="0" borderId="0" xfId="1" applyFont="1" applyFill="1" applyAlignment="1">
      <alignment vertical="center"/>
    </xf>
    <xf numFmtId="0" fontId="60" fillId="0" borderId="0" xfId="1" applyFont="1" applyFill="1" applyAlignment="1">
      <alignment horizontal="left" vertical="center"/>
    </xf>
    <xf numFmtId="38" fontId="60" fillId="0" borderId="0" xfId="2" applyFont="1" applyFill="1" applyAlignment="1">
      <alignment vertical="center"/>
    </xf>
    <xf numFmtId="204" fontId="60" fillId="0" borderId="0" xfId="1" applyNumberFormat="1" applyFont="1" applyFill="1" applyAlignment="1">
      <alignment vertical="center"/>
    </xf>
    <xf numFmtId="0" fontId="47" fillId="0" borderId="2" xfId="1" applyFont="1" applyFill="1" applyBorder="1" applyAlignment="1">
      <alignment vertical="center"/>
    </xf>
    <xf numFmtId="0" fontId="47" fillId="0" borderId="2" xfId="1" applyFont="1" applyFill="1" applyBorder="1" applyAlignment="1">
      <alignment horizontal="distributed" vertical="center"/>
    </xf>
    <xf numFmtId="38" fontId="36" fillId="0" borderId="5" xfId="2" applyFont="1" applyFill="1" applyBorder="1" applyAlignment="1">
      <alignment horizontal="right" vertical="center" shrinkToFit="1"/>
    </xf>
    <xf numFmtId="38" fontId="36" fillId="0" borderId="6" xfId="2" applyFont="1" applyFill="1" applyBorder="1" applyAlignment="1">
      <alignment horizontal="center" vertical="center" shrinkToFit="1"/>
    </xf>
    <xf numFmtId="38" fontId="36" fillId="0" borderId="6" xfId="2" applyFont="1" applyFill="1" applyBorder="1" applyAlignment="1">
      <alignment horizontal="right" vertical="center" shrinkToFit="1"/>
    </xf>
    <xf numFmtId="0" fontId="36" fillId="0" borderId="15" xfId="1" applyFont="1" applyFill="1" applyBorder="1" applyAlignment="1">
      <alignment horizontal="distributed" vertical="center"/>
    </xf>
    <xf numFmtId="38" fontId="36" fillId="0" borderId="11" xfId="2" applyFont="1" applyFill="1" applyBorder="1" applyAlignment="1">
      <alignment vertical="center" shrinkToFit="1"/>
    </xf>
    <xf numFmtId="38" fontId="36" fillId="0" borderId="22" xfId="2" applyFont="1" applyFill="1" applyBorder="1" applyAlignment="1">
      <alignment vertical="center" shrinkToFit="1"/>
    </xf>
    <xf numFmtId="38" fontId="36" fillId="0" borderId="8" xfId="2" applyFont="1" applyFill="1" applyBorder="1" applyAlignment="1">
      <alignment vertical="center" shrinkToFit="1"/>
    </xf>
    <xf numFmtId="213" fontId="36" fillId="0" borderId="11" xfId="12" applyNumberFormat="1" applyFont="1" applyFill="1" applyBorder="1" applyAlignment="1">
      <alignment vertical="center" shrinkToFit="1"/>
    </xf>
    <xf numFmtId="213" fontId="36" fillId="0" borderId="0" xfId="12" applyNumberFormat="1" applyFont="1" applyFill="1" applyBorder="1" applyAlignment="1">
      <alignment vertical="center" shrinkToFit="1"/>
    </xf>
    <xf numFmtId="38" fontId="36" fillId="0" borderId="15" xfId="2" applyFont="1" applyFill="1" applyBorder="1" applyAlignment="1">
      <alignment vertical="center" shrinkToFit="1"/>
    </xf>
    <xf numFmtId="213" fontId="36" fillId="0" borderId="15" xfId="12" applyNumberFormat="1" applyFont="1" applyFill="1" applyBorder="1" applyAlignment="1">
      <alignment vertical="center" shrinkToFit="1"/>
    </xf>
    <xf numFmtId="0" fontId="36" fillId="0" borderId="19" xfId="1" applyFont="1" applyFill="1" applyBorder="1" applyAlignment="1">
      <alignment horizontal="center" vertical="center"/>
    </xf>
    <xf numFmtId="0" fontId="28" fillId="0" borderId="0" xfId="1" applyFont="1" applyFill="1" applyAlignment="1">
      <alignment horizontal="distributed" vertical="center"/>
    </xf>
    <xf numFmtId="0" fontId="23" fillId="0" borderId="2" xfId="1" applyFont="1" applyFill="1" applyBorder="1" applyAlignment="1">
      <alignment vertical="center"/>
    </xf>
    <xf numFmtId="0" fontId="28" fillId="0" borderId="2" xfId="1" applyFont="1" applyFill="1" applyBorder="1" applyAlignment="1">
      <alignment horizontal="distributed" vertical="center"/>
    </xf>
    <xf numFmtId="225" fontId="36" fillId="0" borderId="11" xfId="13" applyNumberFormat="1" applyFont="1" applyFill="1" applyBorder="1" applyAlignment="1">
      <alignment horizontal="right" vertical="center"/>
    </xf>
    <xf numFmtId="226" fontId="36" fillId="0" borderId="11" xfId="13" applyNumberFormat="1" applyFont="1" applyFill="1" applyBorder="1" applyAlignment="1">
      <alignment horizontal="right" vertical="center"/>
    </xf>
    <xf numFmtId="225" fontId="36" fillId="0" borderId="20" xfId="13" applyNumberFormat="1" applyFont="1" applyFill="1" applyBorder="1" applyAlignment="1">
      <alignment horizontal="right" vertical="center"/>
    </xf>
    <xf numFmtId="218" fontId="36" fillId="0" borderId="20" xfId="13" quotePrefix="1" applyNumberFormat="1" applyFont="1" applyFill="1" applyBorder="1" applyAlignment="1">
      <alignment horizontal="right" vertical="center"/>
    </xf>
    <xf numFmtId="218" fontId="36" fillId="0" borderId="11" xfId="13" quotePrefix="1" applyNumberFormat="1" applyFont="1" applyFill="1" applyBorder="1" applyAlignment="1">
      <alignment horizontal="right" vertical="center"/>
    </xf>
    <xf numFmtId="227" fontId="36" fillId="0" borderId="5" xfId="13" quotePrefix="1" applyNumberFormat="1" applyFont="1" applyFill="1" applyBorder="1" applyAlignment="1">
      <alignment horizontal="right" vertical="center"/>
    </xf>
    <xf numFmtId="225" fontId="36" fillId="0" borderId="5" xfId="13" quotePrefix="1" applyNumberFormat="1" applyFont="1" applyFill="1" applyBorder="1" applyAlignment="1">
      <alignment horizontal="right" vertical="center"/>
    </xf>
    <xf numFmtId="0" fontId="36" fillId="0" borderId="20" xfId="13" applyFont="1" applyFill="1" applyBorder="1" applyAlignment="1">
      <alignment horizontal="left" vertical="center" shrinkToFit="1"/>
    </xf>
    <xf numFmtId="225" fontId="36" fillId="0" borderId="0" xfId="13" quotePrefix="1" applyNumberFormat="1" applyFont="1" applyFill="1" applyBorder="1" applyAlignment="1">
      <alignment horizontal="right" vertical="center"/>
    </xf>
    <xf numFmtId="226" fontId="36" fillId="0" borderId="0" xfId="13" quotePrefix="1" applyNumberFormat="1" applyFont="1" applyFill="1" applyBorder="1" applyAlignment="1">
      <alignment horizontal="right" vertical="center"/>
    </xf>
    <xf numFmtId="225" fontId="36" fillId="0" borderId="10" xfId="13" quotePrefix="1" applyNumberFormat="1" applyFont="1" applyFill="1" applyBorder="1" applyAlignment="1">
      <alignment horizontal="right" vertical="center"/>
    </xf>
    <xf numFmtId="218" fontId="36" fillId="0" borderId="10" xfId="13" quotePrefix="1" applyNumberFormat="1" applyFont="1" applyFill="1" applyBorder="1" applyAlignment="1">
      <alignment horizontal="right" vertical="center"/>
    </xf>
    <xf numFmtId="218" fontId="36" fillId="0" borderId="0" xfId="13" quotePrefix="1" applyNumberFormat="1" applyFont="1" applyFill="1" applyBorder="1" applyAlignment="1">
      <alignment horizontal="right" vertical="center"/>
    </xf>
    <xf numFmtId="227" fontId="36" fillId="0" borderId="6" xfId="13" quotePrefix="1" applyNumberFormat="1" applyFont="1" applyFill="1" applyBorder="1" applyAlignment="1">
      <alignment horizontal="right" vertical="center"/>
    </xf>
    <xf numFmtId="225" fontId="36" fillId="0" borderId="6" xfId="13" quotePrefix="1" applyNumberFormat="1" applyFont="1" applyFill="1" applyBorder="1" applyAlignment="1">
      <alignment horizontal="right" vertical="center"/>
    </xf>
    <xf numFmtId="0" fontId="36" fillId="0" borderId="10" xfId="13" applyFont="1" applyFill="1" applyBorder="1" applyAlignment="1">
      <alignment horizontal="left" vertical="center" shrinkToFit="1"/>
    </xf>
    <xf numFmtId="225" fontId="36" fillId="0" borderId="0" xfId="13" applyNumberFormat="1" applyFont="1" applyFill="1" applyBorder="1" applyAlignment="1">
      <alignment horizontal="center" vertical="center"/>
    </xf>
    <xf numFmtId="225" fontId="36" fillId="0" borderId="0" xfId="13" applyNumberFormat="1" applyFont="1" applyFill="1" applyBorder="1" applyAlignment="1">
      <alignment horizontal="right" vertical="center"/>
    </xf>
    <xf numFmtId="218" fontId="36" fillId="0" borderId="0" xfId="13" applyNumberFormat="1" applyFont="1" applyFill="1" applyBorder="1" applyAlignment="1">
      <alignment horizontal="right" vertical="center"/>
    </xf>
    <xf numFmtId="3" fontId="36" fillId="0" borderId="6" xfId="1" applyNumberFormat="1" applyFont="1" applyFill="1" applyBorder="1" applyAlignment="1">
      <alignment vertical="center"/>
    </xf>
    <xf numFmtId="0" fontId="36" fillId="0" borderId="10" xfId="13" applyFont="1" applyFill="1" applyBorder="1" applyAlignment="1">
      <alignment horizontal="distributed" vertical="center" shrinkToFit="1"/>
    </xf>
    <xf numFmtId="0" fontId="37" fillId="0" borderId="0" xfId="1" applyFont="1" applyFill="1" applyAlignment="1">
      <alignment vertical="center"/>
    </xf>
    <xf numFmtId="227" fontId="37" fillId="0" borderId="15" xfId="13" quotePrefix="1" applyNumberFormat="1" applyFont="1" applyFill="1" applyBorder="1" applyAlignment="1">
      <alignment horizontal="right" vertical="center"/>
    </xf>
    <xf numFmtId="227" fontId="37" fillId="0" borderId="21" xfId="13" quotePrefix="1" applyNumberFormat="1" applyFont="1" applyFill="1" applyBorder="1" applyAlignment="1">
      <alignment horizontal="right" vertical="center"/>
    </xf>
    <xf numFmtId="227" fontId="37" fillId="0" borderId="7" xfId="13" quotePrefix="1" applyNumberFormat="1" applyFont="1" applyFill="1" applyBorder="1" applyAlignment="1">
      <alignment horizontal="right" vertical="center"/>
    </xf>
    <xf numFmtId="3" fontId="37" fillId="0" borderId="7" xfId="1" applyNumberFormat="1" applyFont="1" applyFill="1" applyBorder="1" applyAlignment="1">
      <alignment vertical="center"/>
    </xf>
    <xf numFmtId="227" fontId="36" fillId="0" borderId="17" xfId="13" applyNumberFormat="1" applyFont="1" applyFill="1" applyBorder="1" applyAlignment="1">
      <alignment horizontal="centerContinuous" vertical="center"/>
    </xf>
    <xf numFmtId="225" fontId="36" fillId="0" borderId="17" xfId="13" applyNumberFormat="1" applyFont="1" applyFill="1" applyBorder="1" applyAlignment="1">
      <alignment horizontal="centerContinuous" vertical="center"/>
    </xf>
    <xf numFmtId="0" fontId="36" fillId="0" borderId="9" xfId="1" applyFont="1" applyFill="1" applyBorder="1" applyAlignment="1">
      <alignment vertical="center"/>
    </xf>
    <xf numFmtId="0" fontId="56" fillId="0" borderId="0" xfId="1" applyFont="1" applyFill="1" applyAlignment="1">
      <alignment vertical="center"/>
    </xf>
    <xf numFmtId="0" fontId="38" fillId="0" borderId="2" xfId="1" applyFont="1" applyFill="1" applyBorder="1" applyAlignment="1">
      <alignment horizontal="right" vertical="center"/>
    </xf>
    <xf numFmtId="0" fontId="38" fillId="0" borderId="0" xfId="1" applyFont="1" applyFill="1" applyBorder="1" applyAlignment="1">
      <alignment horizontal="right" vertical="center"/>
    </xf>
    <xf numFmtId="0" fontId="56" fillId="0" borderId="0" xfId="1" applyFont="1" applyFill="1" applyAlignment="1">
      <alignment horizontal="center" vertical="center"/>
    </xf>
    <xf numFmtId="0" fontId="36" fillId="0" borderId="10" xfId="1" applyFont="1" applyFill="1" applyBorder="1" applyAlignment="1">
      <alignment horizontal="left" vertical="center" shrinkToFit="1"/>
    </xf>
    <xf numFmtId="0" fontId="37" fillId="0" borderId="0" xfId="1" applyFont="1" applyFill="1" applyAlignment="1">
      <alignment horizontal="center" vertical="center"/>
    </xf>
    <xf numFmtId="0" fontId="41" fillId="0" borderId="18" xfId="1" applyFont="1" applyFill="1" applyBorder="1" applyAlignment="1">
      <alignment horizontal="center" vertical="center" wrapText="1"/>
    </xf>
    <xf numFmtId="227" fontId="40" fillId="0" borderId="0" xfId="13" applyNumberFormat="1" applyFont="1" applyFill="1" applyBorder="1" applyAlignment="1">
      <alignment horizontal="right" vertical="center"/>
    </xf>
    <xf numFmtId="228" fontId="40" fillId="0" borderId="0" xfId="13" applyNumberFormat="1" applyFont="1" applyFill="1" applyBorder="1" applyAlignment="1">
      <alignment horizontal="right" vertical="center"/>
    </xf>
    <xf numFmtId="226" fontId="40" fillId="0" borderId="0" xfId="13" applyNumberFormat="1" applyFont="1" applyFill="1" applyBorder="1" applyAlignment="1">
      <alignment horizontal="right" vertical="center"/>
    </xf>
    <xf numFmtId="225" fontId="40" fillId="0" borderId="0" xfId="13" applyNumberFormat="1" applyFont="1" applyFill="1" applyBorder="1" applyAlignment="1">
      <alignment horizontal="right" vertical="center"/>
    </xf>
    <xf numFmtId="38" fontId="36" fillId="0" borderId="11" xfId="2" quotePrefix="1" applyFont="1" applyFill="1" applyBorder="1" applyAlignment="1">
      <alignment horizontal="center" vertical="center"/>
    </xf>
    <xf numFmtId="38" fontId="36" fillId="0" borderId="20" xfId="2" quotePrefix="1" applyFont="1" applyFill="1" applyBorder="1" applyAlignment="1">
      <alignment horizontal="center" vertical="center"/>
    </xf>
    <xf numFmtId="38" fontId="37" fillId="0" borderId="15" xfId="2" quotePrefix="1" applyFont="1" applyFill="1" applyBorder="1" applyAlignment="1">
      <alignment horizontal="right" vertical="center"/>
    </xf>
    <xf numFmtId="38" fontId="37" fillId="0" borderId="21" xfId="2" quotePrefix="1" applyFont="1" applyFill="1" applyBorder="1" applyAlignment="1">
      <alignment horizontal="right" vertical="center"/>
    </xf>
    <xf numFmtId="225" fontId="52" fillId="0" borderId="17" xfId="13" applyNumberFormat="1" applyFont="1" applyFill="1" applyBorder="1" applyAlignment="1">
      <alignment horizontal="center" vertical="center" wrapText="1"/>
    </xf>
    <xf numFmtId="225" fontId="36" fillId="0" borderId="17" xfId="13" applyNumberFormat="1" applyFont="1" applyFill="1" applyBorder="1" applyAlignment="1">
      <alignment horizontal="centerContinuous" vertical="center" wrapText="1"/>
    </xf>
    <xf numFmtId="0" fontId="36" fillId="0" borderId="14" xfId="1" applyFont="1" applyFill="1" applyBorder="1" applyAlignment="1">
      <alignment vertical="center"/>
    </xf>
    <xf numFmtId="0" fontId="56" fillId="0" borderId="0" xfId="1" applyFont="1" applyFill="1" applyAlignment="1">
      <alignment horizontal="right" vertical="center"/>
    </xf>
    <xf numFmtId="0" fontId="0" fillId="0" borderId="0" xfId="1" applyFont="1" applyFill="1" applyAlignment="1">
      <alignment vertical="center"/>
    </xf>
    <xf numFmtId="0" fontId="36" fillId="0" borderId="15" xfId="1" applyFont="1" applyFill="1" applyBorder="1" applyAlignment="1">
      <alignment vertical="center" wrapText="1"/>
    </xf>
    <xf numFmtId="38" fontId="37" fillId="0" borderId="0" xfId="2" applyFont="1" applyFill="1" applyBorder="1" applyAlignment="1">
      <alignment vertical="center" shrinkToFit="1"/>
    </xf>
    <xf numFmtId="38" fontId="37" fillId="0" borderId="0" xfId="2" applyFont="1" applyFill="1" applyBorder="1" applyAlignment="1">
      <alignment horizontal="center" vertical="center" shrinkToFit="1"/>
    </xf>
    <xf numFmtId="38" fontId="36" fillId="0" borderId="8" xfId="2" applyFont="1" applyFill="1" applyBorder="1" applyAlignment="1">
      <alignment horizontal="center" vertical="center" shrinkToFit="1"/>
    </xf>
    <xf numFmtId="38" fontId="37" fillId="0" borderId="11" xfId="2" applyFont="1" applyFill="1" applyBorder="1" applyAlignment="1">
      <alignment vertical="center" shrinkToFit="1"/>
    </xf>
    <xf numFmtId="38" fontId="36" fillId="0" borderId="22" xfId="2" applyFont="1" applyFill="1" applyBorder="1" applyAlignment="1">
      <alignment horizontal="center" vertical="center" shrinkToFit="1"/>
    </xf>
    <xf numFmtId="49" fontId="37" fillId="0" borderId="20" xfId="14" applyNumberFormat="1" applyFont="1" applyFill="1" applyBorder="1" applyAlignment="1">
      <alignment horizontal="right" vertical="center"/>
    </xf>
    <xf numFmtId="49" fontId="36" fillId="0" borderId="10" xfId="14" applyNumberFormat="1" applyFont="1" applyFill="1" applyBorder="1" applyAlignment="1">
      <alignment horizontal="right" vertical="center"/>
    </xf>
    <xf numFmtId="38" fontId="37" fillId="0" borderId="8" xfId="2" applyFont="1" applyFill="1" applyBorder="1" applyAlignment="1">
      <alignment horizontal="center" vertical="center" shrinkToFit="1"/>
    </xf>
    <xf numFmtId="38" fontId="36" fillId="0" borderId="0" xfId="2" applyFont="1" applyFill="1" applyBorder="1" applyAlignment="1">
      <alignment horizontal="center" vertical="center" shrinkToFit="1"/>
    </xf>
    <xf numFmtId="38" fontId="36" fillId="0" borderId="8" xfId="2" applyFont="1" applyFill="1" applyBorder="1" applyAlignment="1">
      <alignment horizontal="center" vertical="center"/>
    </xf>
    <xf numFmtId="0" fontId="36" fillId="0" borderId="0" xfId="1" applyFont="1" applyFill="1" applyBorder="1" applyAlignment="1">
      <alignment vertical="top"/>
    </xf>
    <xf numFmtId="0" fontId="36" fillId="0" borderId="43" xfId="1" applyFont="1" applyFill="1" applyBorder="1" applyAlignment="1">
      <alignment vertical="center"/>
    </xf>
    <xf numFmtId="0" fontId="18" fillId="0" borderId="0" xfId="14" applyFont="1" applyFill="1" applyAlignment="1">
      <alignment vertical="center"/>
    </xf>
    <xf numFmtId="0" fontId="18" fillId="0" borderId="0" xfId="14" applyFont="1" applyFill="1" applyBorder="1" applyAlignment="1">
      <alignment vertical="center"/>
    </xf>
    <xf numFmtId="38" fontId="37" fillId="0" borderId="22" xfId="2" applyFont="1" applyFill="1" applyBorder="1" applyAlignment="1">
      <alignment horizontal="right" vertical="center" shrinkToFit="1"/>
    </xf>
    <xf numFmtId="38" fontId="37" fillId="0" borderId="11" xfId="2" applyFont="1" applyFill="1" applyBorder="1" applyAlignment="1">
      <alignment horizontal="right" vertical="center" shrinkToFit="1"/>
    </xf>
    <xf numFmtId="49" fontId="37" fillId="0" borderId="10" xfId="14" applyNumberFormat="1" applyFont="1" applyFill="1" applyBorder="1" applyAlignment="1">
      <alignment horizontal="right" vertical="center"/>
    </xf>
    <xf numFmtId="38" fontId="36" fillId="0" borderId="8" xfId="2" applyFont="1" applyFill="1" applyBorder="1" applyAlignment="1">
      <alignment horizontal="right" vertical="center" shrinkToFit="1"/>
    </xf>
    <xf numFmtId="6" fontId="36" fillId="0" borderId="2" xfId="15" applyFont="1" applyFill="1" applyBorder="1" applyAlignment="1">
      <alignment vertical="center"/>
    </xf>
    <xf numFmtId="0" fontId="31" fillId="0" borderId="0" xfId="1" applyFont="1" applyFill="1" applyBorder="1" applyAlignment="1">
      <alignment vertical="top"/>
    </xf>
    <xf numFmtId="0" fontId="0" fillId="0" borderId="0" xfId="1" applyFont="1" applyFill="1" applyBorder="1" applyAlignment="1">
      <alignment vertical="center"/>
    </xf>
    <xf numFmtId="211" fontId="18" fillId="0" borderId="0" xfId="1" applyNumberFormat="1" applyFont="1" applyFill="1" applyAlignment="1">
      <alignment vertical="center"/>
    </xf>
    <xf numFmtId="211" fontId="31" fillId="0" borderId="0" xfId="1" applyNumberFormat="1" applyFont="1" applyFill="1" applyAlignment="1">
      <alignment vertical="center"/>
    </xf>
    <xf numFmtId="211" fontId="31" fillId="0" borderId="0" xfId="1" applyNumberFormat="1" applyFont="1" applyFill="1" applyBorder="1" applyAlignment="1">
      <alignment vertical="center"/>
    </xf>
    <xf numFmtId="211" fontId="36" fillId="0" borderId="0" xfId="1" applyNumberFormat="1" applyFont="1" applyFill="1" applyBorder="1" applyAlignment="1">
      <alignment vertical="center"/>
    </xf>
    <xf numFmtId="0" fontId="0" fillId="0" borderId="0" xfId="1" applyFont="1" applyFill="1" applyAlignment="1">
      <alignment horizontal="left" vertical="center"/>
    </xf>
    <xf numFmtId="0" fontId="36" fillId="0" borderId="0" xfId="1" applyFont="1" applyFill="1" applyBorder="1" applyAlignment="1" applyProtection="1">
      <alignment vertical="center"/>
      <protection locked="0"/>
    </xf>
    <xf numFmtId="0" fontId="37" fillId="0" borderId="11" xfId="1" applyFont="1" applyFill="1" applyBorder="1" applyAlignment="1">
      <alignment horizontal="right" vertical="center" wrapText="1"/>
    </xf>
    <xf numFmtId="0" fontId="36" fillId="0" borderId="0" xfId="1" applyFont="1" applyFill="1" applyBorder="1" applyAlignment="1">
      <alignment horizontal="right" vertical="center" wrapText="1"/>
    </xf>
    <xf numFmtId="0" fontId="36" fillId="0" borderId="10" xfId="1" applyFont="1" applyFill="1" applyBorder="1" applyAlignment="1">
      <alignment horizontal="right" vertical="center" wrapText="1"/>
    </xf>
    <xf numFmtId="0" fontId="36" fillId="0" borderId="9" xfId="1" applyFont="1" applyFill="1" applyBorder="1" applyAlignment="1">
      <alignment horizontal="center" vertical="center" wrapText="1"/>
    </xf>
    <xf numFmtId="40" fontId="37" fillId="0" borderId="20" xfId="2" applyNumberFormat="1" applyFont="1" applyFill="1" applyBorder="1" applyAlignment="1">
      <alignment horizontal="right" vertical="center"/>
    </xf>
    <xf numFmtId="201" fontId="37" fillId="0" borderId="11" xfId="2" applyNumberFormat="1" applyFont="1" applyFill="1" applyBorder="1" applyAlignment="1">
      <alignment horizontal="right" vertical="center"/>
    </xf>
    <xf numFmtId="40" fontId="36" fillId="0" borderId="10" xfId="2" applyNumberFormat="1" applyFont="1" applyFill="1" applyBorder="1" applyAlignment="1">
      <alignment vertical="center"/>
    </xf>
    <xf numFmtId="0" fontId="1" fillId="0" borderId="0" xfId="1" applyFont="1" applyFill="1" applyBorder="1" applyAlignment="1">
      <alignment horizontal="center" vertical="center"/>
    </xf>
    <xf numFmtId="0" fontId="37" fillId="0" borderId="0" xfId="1" applyFont="1" applyFill="1" applyBorder="1" applyAlignment="1">
      <alignment horizontal="right" vertical="center"/>
    </xf>
    <xf numFmtId="0" fontId="11" fillId="0" borderId="0" xfId="1" applyFont="1" applyFill="1" applyAlignment="1">
      <alignment horizontal="distributed" vertical="center"/>
    </xf>
    <xf numFmtId="0" fontId="11" fillId="0" borderId="0" xfId="1" applyFont="1" applyFill="1" applyAlignment="1">
      <alignment vertical="center"/>
    </xf>
    <xf numFmtId="0" fontId="1" fillId="0" borderId="2" xfId="1" applyFont="1" applyFill="1" applyBorder="1" applyAlignment="1">
      <alignment horizontal="distributed" vertical="center"/>
    </xf>
    <xf numFmtId="213" fontId="37" fillId="0" borderId="11" xfId="1" applyNumberFormat="1" applyFont="1" applyFill="1" applyBorder="1" applyAlignment="1">
      <alignment vertical="center"/>
    </xf>
    <xf numFmtId="206" fontId="37" fillId="0" borderId="11" xfId="1" applyNumberFormat="1" applyFont="1" applyFill="1" applyBorder="1" applyAlignment="1">
      <alignment vertical="center"/>
    </xf>
    <xf numFmtId="206" fontId="36" fillId="0" borderId="0" xfId="1" applyNumberFormat="1" applyFont="1" applyFill="1" applyBorder="1" applyAlignment="1">
      <alignment vertical="center"/>
    </xf>
    <xf numFmtId="40" fontId="37" fillId="0" borderId="22" xfId="2" applyNumberFormat="1" applyFont="1" applyFill="1" applyBorder="1" applyAlignment="1">
      <alignment vertical="center"/>
    </xf>
    <xf numFmtId="40" fontId="36" fillId="0" borderId="8" xfId="2" applyNumberFormat="1" applyFont="1" applyFill="1" applyBorder="1" applyAlignment="1">
      <alignment vertical="center"/>
    </xf>
    <xf numFmtId="0" fontId="36" fillId="0" borderId="2" xfId="1" applyFont="1" applyFill="1" applyBorder="1" applyAlignment="1">
      <alignment horizontal="center" vertical="center"/>
    </xf>
    <xf numFmtId="0" fontId="63" fillId="0" borderId="0" xfId="1" applyFont="1" applyFill="1" applyAlignment="1">
      <alignment vertical="top"/>
    </xf>
    <xf numFmtId="0" fontId="36" fillId="0" borderId="0" xfId="1" applyFont="1" applyFill="1" applyAlignment="1">
      <alignment vertical="top" wrapText="1"/>
    </xf>
    <xf numFmtId="38" fontId="37" fillId="0" borderId="20" xfId="2" applyFont="1" applyFill="1" applyBorder="1" applyAlignment="1">
      <alignment horizontal="right" vertical="center" shrinkToFit="1"/>
    </xf>
    <xf numFmtId="38" fontId="36" fillId="0" borderId="10" xfId="2" applyFont="1" applyFill="1" applyBorder="1" applyAlignment="1">
      <alignment horizontal="right" vertical="center" shrinkToFit="1"/>
    </xf>
    <xf numFmtId="38" fontId="36" fillId="0" borderId="10" xfId="2" applyFont="1" applyFill="1" applyBorder="1" applyAlignment="1">
      <alignment vertical="center" shrinkToFit="1"/>
    </xf>
    <xf numFmtId="0" fontId="31" fillId="0" borderId="0" xfId="1" applyFont="1" applyFill="1" applyAlignment="1"/>
    <xf numFmtId="0" fontId="36" fillId="0" borderId="18" xfId="1" applyFont="1" applyFill="1" applyBorder="1" applyAlignment="1">
      <alignment horizontal="center" vertical="center" shrinkToFit="1"/>
    </xf>
    <xf numFmtId="204" fontId="23" fillId="0" borderId="0" xfId="1" applyNumberFormat="1" applyFont="1" applyFill="1" applyBorder="1" applyAlignment="1">
      <alignment horizontal="center" vertical="center" shrinkToFit="1"/>
    </xf>
    <xf numFmtId="213" fontId="23" fillId="0" borderId="0" xfId="1" applyNumberFormat="1" applyFont="1" applyFill="1" applyBorder="1" applyAlignment="1">
      <alignment horizontal="right" vertical="center" shrinkToFit="1"/>
    </xf>
    <xf numFmtId="0" fontId="39" fillId="0" borderId="0" xfId="1" applyFont="1" applyFill="1" applyBorder="1" applyAlignment="1">
      <alignment horizontal="left" vertical="center" shrinkToFit="1"/>
    </xf>
    <xf numFmtId="38" fontId="36" fillId="0" borderId="16" xfId="2" applyFont="1" applyFill="1" applyBorder="1" applyAlignment="1">
      <alignment horizontal="center" vertical="center" shrinkToFit="1"/>
    </xf>
    <xf numFmtId="38" fontId="36" fillId="0" borderId="18" xfId="2" applyFont="1" applyFill="1" applyBorder="1" applyAlignment="1">
      <alignment horizontal="center" vertical="center" shrinkToFit="1"/>
    </xf>
    <xf numFmtId="229" fontId="36" fillId="0" borderId="0" xfId="1" applyNumberFormat="1" applyFont="1" applyFill="1" applyBorder="1" applyAlignment="1">
      <alignment vertical="center" shrinkToFit="1"/>
    </xf>
    <xf numFmtId="38" fontId="37" fillId="0" borderId="0" xfId="2" applyFont="1" applyFill="1" applyBorder="1" applyAlignment="1">
      <alignment horizontal="right"/>
    </xf>
    <xf numFmtId="38" fontId="37" fillId="0" borderId="0" xfId="2" applyFont="1" applyFill="1" applyBorder="1" applyAlignment="1"/>
    <xf numFmtId="38" fontId="36" fillId="0" borderId="0" xfId="2" applyFont="1" applyFill="1" applyBorder="1" applyAlignment="1">
      <alignment horizontal="left" vertical="center"/>
    </xf>
    <xf numFmtId="38" fontId="37" fillId="0" borderId="12" xfId="2" applyFont="1" applyFill="1" applyBorder="1" applyAlignment="1">
      <alignment horizontal="center" vertical="center" shrinkToFit="1"/>
    </xf>
    <xf numFmtId="38" fontId="36" fillId="0" borderId="12" xfId="2" applyFont="1" applyFill="1" applyBorder="1" applyAlignment="1">
      <alignment horizontal="center" vertical="center" shrinkToFit="1"/>
    </xf>
    <xf numFmtId="38" fontId="36" fillId="0" borderId="12" xfId="2" applyFont="1" applyFill="1" applyBorder="1" applyAlignment="1">
      <alignment horizontal="center" vertical="center"/>
    </xf>
    <xf numFmtId="38" fontId="36" fillId="0" borderId="13" xfId="2" applyFont="1" applyFill="1" applyBorder="1" applyAlignment="1">
      <alignment horizontal="center" vertical="center"/>
    </xf>
    <xf numFmtId="38" fontId="36" fillId="0" borderId="20" xfId="2" applyFont="1" applyFill="1" applyBorder="1" applyAlignment="1">
      <alignment horizontal="distributed" vertical="center"/>
    </xf>
    <xf numFmtId="38" fontId="36" fillId="0" borderId="10" xfId="2" applyFont="1" applyFill="1" applyBorder="1" applyAlignment="1">
      <alignment horizontal="distributed" vertical="center"/>
    </xf>
    <xf numFmtId="38" fontId="36" fillId="0" borderId="7" xfId="2" applyFont="1" applyFill="1" applyBorder="1" applyAlignment="1">
      <alignment horizontal="distributed" vertical="center" wrapText="1"/>
    </xf>
    <xf numFmtId="38" fontId="36" fillId="0" borderId="21" xfId="2" applyFont="1" applyFill="1" applyBorder="1" applyAlignment="1">
      <alignment horizontal="distributed" vertical="center"/>
    </xf>
    <xf numFmtId="38" fontId="37" fillId="0" borderId="9" xfId="2" applyFont="1" applyFill="1" applyBorder="1" applyAlignment="1">
      <alignment horizontal="center" vertical="center"/>
    </xf>
    <xf numFmtId="38" fontId="36" fillId="0" borderId="22" xfId="2" applyFont="1" applyFill="1" applyBorder="1" applyAlignment="1">
      <alignment horizontal="center" vertical="center"/>
    </xf>
    <xf numFmtId="0" fontId="23" fillId="0" borderId="0" xfId="1" applyFont="1" applyFill="1" applyAlignment="1">
      <alignment horizontal="right" vertical="center"/>
    </xf>
    <xf numFmtId="38" fontId="37" fillId="0" borderId="26" xfId="2" applyFont="1" applyFill="1" applyBorder="1" applyAlignment="1">
      <alignment horizontal="center" vertical="center"/>
    </xf>
    <xf numFmtId="38" fontId="36" fillId="0" borderId="26" xfId="2" applyFont="1" applyFill="1" applyBorder="1" applyAlignment="1">
      <alignment horizontal="center" vertical="center"/>
    </xf>
    <xf numFmtId="0" fontId="37" fillId="0" borderId="20" xfId="1" applyFont="1" applyFill="1" applyBorder="1" applyAlignment="1">
      <alignment vertical="center"/>
    </xf>
    <xf numFmtId="0" fontId="40" fillId="0" borderId="0" xfId="1" applyFont="1" applyFill="1" applyBorder="1" applyAlignment="1">
      <alignment horizontal="center" vertical="center"/>
    </xf>
    <xf numFmtId="0" fontId="28" fillId="0" borderId="2" xfId="1" applyFont="1" applyFill="1" applyBorder="1" applyAlignment="1">
      <alignment horizontal="center" vertical="center"/>
    </xf>
    <xf numFmtId="0" fontId="1" fillId="0" borderId="0" xfId="1" applyFont="1" applyFill="1" applyAlignment="1">
      <alignment horizontal="center" vertical="center" wrapText="1"/>
    </xf>
    <xf numFmtId="0" fontId="36" fillId="0" borderId="0" xfId="1" applyFont="1" applyFill="1" applyAlignment="1">
      <alignment horizontal="center" vertical="center" wrapText="1"/>
    </xf>
    <xf numFmtId="0" fontId="36" fillId="0" borderId="0" xfId="1" applyFont="1" applyFill="1" applyBorder="1" applyAlignment="1">
      <alignment horizontal="center" vertical="center" wrapText="1"/>
    </xf>
    <xf numFmtId="0" fontId="38" fillId="0" borderId="2" xfId="1" applyFont="1" applyFill="1" applyBorder="1" applyAlignment="1">
      <alignment vertical="center"/>
    </xf>
    <xf numFmtId="0" fontId="36" fillId="0" borderId="15" xfId="1" applyFont="1" applyFill="1" applyBorder="1" applyAlignment="1">
      <alignment horizontal="center" vertical="center"/>
    </xf>
    <xf numFmtId="211" fontId="37" fillId="0" borderId="0" xfId="1" applyNumberFormat="1" applyFont="1" applyFill="1" applyAlignment="1">
      <alignment vertical="center"/>
    </xf>
    <xf numFmtId="49" fontId="37" fillId="0" borderId="10" xfId="1" applyNumberFormat="1" applyFont="1" applyFill="1" applyBorder="1" applyAlignment="1">
      <alignment horizontal="right" vertical="center"/>
    </xf>
    <xf numFmtId="211" fontId="36" fillId="0" borderId="0" xfId="1" applyNumberFormat="1" applyFont="1" applyFill="1" applyAlignment="1">
      <alignment vertical="center"/>
    </xf>
    <xf numFmtId="224" fontId="36" fillId="0" borderId="0" xfId="2" applyNumberFormat="1" applyFont="1" applyFill="1" applyAlignment="1">
      <alignment vertical="center"/>
    </xf>
    <xf numFmtId="224" fontId="36" fillId="0" borderId="0" xfId="2" applyNumberFormat="1" applyFont="1" applyFill="1" applyBorder="1" applyAlignment="1">
      <alignment vertical="center"/>
    </xf>
    <xf numFmtId="224" fontId="36" fillId="0" borderId="8" xfId="2" applyNumberFormat="1" applyFont="1" applyFill="1" applyBorder="1" applyAlignment="1">
      <alignment vertical="center"/>
    </xf>
    <xf numFmtId="0" fontId="36" fillId="0" borderId="12" xfId="1" applyFont="1" applyFill="1" applyBorder="1" applyAlignment="1">
      <alignment horizontal="center" vertical="center" shrinkToFit="1"/>
    </xf>
    <xf numFmtId="0" fontId="36" fillId="0" borderId="13" xfId="1" applyFont="1" applyFill="1" applyBorder="1" applyAlignment="1">
      <alignment horizontal="center" vertical="center" shrinkToFit="1"/>
    </xf>
    <xf numFmtId="0" fontId="36" fillId="0" borderId="9" xfId="1" applyFont="1" applyFill="1" applyBorder="1" applyAlignment="1">
      <alignment horizontal="center" vertical="center" shrinkToFit="1"/>
    </xf>
    <xf numFmtId="38" fontId="37" fillId="0" borderId="0" xfId="2" applyFont="1" applyFill="1" applyAlignment="1">
      <alignment horizontal="center" vertical="center"/>
    </xf>
    <xf numFmtId="0" fontId="36" fillId="0" borderId="16" xfId="1" applyFont="1" applyFill="1" applyBorder="1" applyAlignment="1">
      <alignment horizontal="center" vertical="center" wrapText="1"/>
    </xf>
    <xf numFmtId="0" fontId="36" fillId="0" borderId="2" xfId="1" applyFont="1" applyFill="1" applyBorder="1" applyAlignment="1">
      <alignment vertical="center"/>
    </xf>
    <xf numFmtId="0" fontId="36" fillId="0" borderId="2" xfId="1" applyFont="1" applyFill="1" applyBorder="1" applyAlignment="1">
      <alignment horizontal="right" vertical="center"/>
    </xf>
    <xf numFmtId="0" fontId="1" fillId="0" borderId="15" xfId="1" applyFont="1" applyFill="1" applyBorder="1" applyAlignment="1">
      <alignment vertical="center"/>
    </xf>
    <xf numFmtId="230" fontId="37" fillId="0" borderId="0" xfId="2" applyNumberFormat="1" applyFont="1" applyFill="1" applyAlignment="1">
      <alignment horizontal="center" vertical="center"/>
    </xf>
    <xf numFmtId="230" fontId="37" fillId="0" borderId="0" xfId="2" applyNumberFormat="1" applyFont="1" applyFill="1" applyAlignment="1">
      <alignment vertical="center"/>
    </xf>
    <xf numFmtId="230" fontId="36" fillId="0" borderId="0" xfId="2" applyNumberFormat="1" applyFont="1" applyFill="1" applyBorder="1" applyAlignment="1">
      <alignment horizontal="center" vertical="center"/>
    </xf>
    <xf numFmtId="230" fontId="36" fillId="0" borderId="0" xfId="2" applyNumberFormat="1" applyFont="1" applyFill="1" applyBorder="1" applyAlignment="1">
      <alignment vertical="center"/>
    </xf>
    <xf numFmtId="230" fontId="36" fillId="0" borderId="0" xfId="2" applyNumberFormat="1" applyFont="1" applyFill="1" applyAlignment="1">
      <alignment vertical="center"/>
    </xf>
    <xf numFmtId="231" fontId="36" fillId="0" borderId="0" xfId="1" applyNumberFormat="1" applyFont="1" applyFill="1" applyBorder="1" applyAlignment="1">
      <alignment vertical="center"/>
    </xf>
    <xf numFmtId="231" fontId="36" fillId="0" borderId="8" xfId="1" applyNumberFormat="1" applyFont="1" applyFill="1" applyBorder="1" applyAlignment="1">
      <alignment vertical="center"/>
    </xf>
    <xf numFmtId="0" fontId="19" fillId="0" borderId="0" xfId="1" applyFont="1" applyFill="1" applyBorder="1" applyAlignment="1">
      <alignment vertical="center"/>
    </xf>
    <xf numFmtId="0" fontId="19" fillId="0" borderId="0" xfId="1" applyFont="1" applyFill="1" applyBorder="1" applyAlignment="1">
      <alignment horizontal="right" vertical="center"/>
    </xf>
    <xf numFmtId="0" fontId="38" fillId="0" borderId="0" xfId="1" applyFont="1" applyFill="1" applyBorder="1" applyAlignment="1">
      <alignment horizontal="center" vertical="center"/>
    </xf>
    <xf numFmtId="0" fontId="19" fillId="0" borderId="0" xfId="1" applyFont="1" applyFill="1" applyAlignment="1">
      <alignment vertical="center"/>
    </xf>
    <xf numFmtId="0" fontId="18" fillId="0" borderId="0" xfId="1" applyFont="1" applyFill="1" applyAlignment="1">
      <alignment horizontal="center" vertical="center" wrapText="1"/>
    </xf>
    <xf numFmtId="0" fontId="1" fillId="0" borderId="0" xfId="1" applyAlignment="1">
      <alignment vertical="center"/>
    </xf>
    <xf numFmtId="38" fontId="41" fillId="0" borderId="15" xfId="2" applyFont="1" applyFill="1" applyBorder="1" applyAlignment="1">
      <alignment vertical="top" wrapText="1"/>
    </xf>
    <xf numFmtId="38" fontId="36" fillId="0" borderId="43" xfId="2" applyFont="1" applyFill="1" applyBorder="1" applyAlignment="1">
      <alignment vertical="center"/>
    </xf>
    <xf numFmtId="0" fontId="12" fillId="0" borderId="0" xfId="1" applyFont="1" applyFill="1" applyAlignment="1"/>
    <xf numFmtId="38" fontId="37" fillId="0" borderId="5" xfId="2" applyFont="1" applyFill="1" applyBorder="1" applyAlignment="1">
      <alignment vertical="center" shrinkToFit="1"/>
    </xf>
    <xf numFmtId="38" fontId="37" fillId="0" borderId="20" xfId="2" applyFont="1" applyFill="1" applyBorder="1" applyAlignment="1">
      <alignment vertical="center" shrinkToFit="1"/>
    </xf>
    <xf numFmtId="38" fontId="37" fillId="0" borderId="0" xfId="2" applyFont="1" applyFill="1" applyAlignment="1">
      <alignment vertical="center" shrinkToFit="1"/>
    </xf>
    <xf numFmtId="0" fontId="37" fillId="0" borderId="0" xfId="1" applyFont="1" applyFill="1" applyBorder="1" applyAlignment="1">
      <alignment horizontal="right" vertical="center" shrinkToFit="1"/>
    </xf>
    <xf numFmtId="38" fontId="36" fillId="0" borderId="6" xfId="2" applyFont="1" applyFill="1" applyBorder="1" applyAlignment="1">
      <alignment vertical="center" shrinkToFit="1"/>
    </xf>
    <xf numFmtId="0" fontId="36" fillId="0" borderId="5" xfId="1" applyFont="1" applyFill="1" applyBorder="1" applyAlignment="1">
      <alignment horizontal="center" vertical="center" shrinkToFit="1"/>
    </xf>
    <xf numFmtId="38" fontId="36" fillId="0" borderId="20" xfId="2" applyFont="1" applyFill="1" applyBorder="1" applyAlignment="1">
      <alignment horizontal="right" vertical="center" shrinkToFit="1"/>
    </xf>
    <xf numFmtId="201" fontId="36" fillId="0" borderId="0" xfId="2" applyNumberFormat="1" applyFont="1" applyFill="1" applyAlignment="1">
      <alignment vertical="center" shrinkToFit="1"/>
    </xf>
    <xf numFmtId="49" fontId="41" fillId="0" borderId="10" xfId="1" applyNumberFormat="1" applyFont="1" applyFill="1" applyBorder="1" applyAlignment="1">
      <alignment horizontal="right" vertical="center"/>
    </xf>
    <xf numFmtId="38" fontId="36" fillId="0" borderId="0" xfId="2" applyFont="1" applyFill="1" applyAlignment="1">
      <alignment horizontal="right" vertical="center" shrinkToFit="1"/>
    </xf>
    <xf numFmtId="0" fontId="18" fillId="0" borderId="0" xfId="1" applyFont="1" applyFill="1" applyAlignment="1">
      <alignment horizontal="center" vertical="center" shrinkToFit="1"/>
    </xf>
    <xf numFmtId="0" fontId="36" fillId="0" borderId="0" xfId="1" applyFont="1" applyFill="1" applyBorder="1" applyAlignment="1">
      <alignment shrinkToFit="1"/>
    </xf>
    <xf numFmtId="0" fontId="36" fillId="0" borderId="16" xfId="16" applyFont="1" applyFill="1" applyBorder="1" applyAlignment="1">
      <alignment horizontal="center" vertical="center" shrinkToFit="1"/>
    </xf>
    <xf numFmtId="0" fontId="36" fillId="0" borderId="19" xfId="16" applyFont="1" applyFill="1" applyBorder="1" applyAlignment="1">
      <alignment horizontal="center" vertical="center" shrinkToFit="1"/>
    </xf>
    <xf numFmtId="0" fontId="56" fillId="0" borderId="0" xfId="1" applyFont="1" applyFill="1" applyAlignment="1">
      <alignment vertical="center" shrinkToFit="1"/>
    </xf>
    <xf numFmtId="0" fontId="38" fillId="0" borderId="0" xfId="1" applyFont="1" applyFill="1" applyAlignment="1">
      <alignment horizontal="center" vertical="center" shrinkToFit="1"/>
    </xf>
    <xf numFmtId="38" fontId="1" fillId="0" borderId="0" xfId="1" applyNumberFormat="1" applyFont="1" applyFill="1" applyBorder="1" applyAlignment="1">
      <alignment vertical="center"/>
    </xf>
    <xf numFmtId="38" fontId="36" fillId="0" borderId="0" xfId="2" applyFont="1" applyFill="1" applyBorder="1" applyAlignment="1">
      <alignment vertical="center" wrapText="1"/>
    </xf>
    <xf numFmtId="0" fontId="36" fillId="0" borderId="19" xfId="1" applyFont="1" applyFill="1" applyBorder="1" applyAlignment="1">
      <alignment horizontal="center" vertical="center" wrapText="1"/>
    </xf>
    <xf numFmtId="0" fontId="36" fillId="0" borderId="0" xfId="1" applyFont="1" applyFill="1" applyBorder="1" applyAlignment="1">
      <alignment vertical="top" wrapText="1"/>
    </xf>
    <xf numFmtId="213" fontId="1" fillId="0" borderId="0" xfId="1" applyNumberFormat="1" applyFont="1" applyFill="1" applyBorder="1" applyAlignment="1">
      <alignment vertical="center"/>
    </xf>
    <xf numFmtId="0" fontId="36" fillId="0" borderId="20" xfId="1" applyFont="1" applyFill="1" applyBorder="1" applyAlignment="1">
      <alignment horizontal="right" vertical="center"/>
    </xf>
    <xf numFmtId="0" fontId="32" fillId="0" borderId="11" xfId="1" applyFont="1" applyFill="1" applyBorder="1" applyAlignment="1">
      <alignment vertical="center"/>
    </xf>
    <xf numFmtId="40" fontId="37" fillId="0" borderId="0" xfId="2" applyNumberFormat="1" applyFont="1" applyFill="1" applyAlignment="1">
      <alignment horizontal="right" vertical="center"/>
    </xf>
    <xf numFmtId="40" fontId="36" fillId="0" borderId="0" xfId="2" applyNumberFormat="1" applyFont="1" applyFill="1" applyAlignment="1">
      <alignment horizontal="right" vertical="center"/>
    </xf>
    <xf numFmtId="0" fontId="0" fillId="0" borderId="0" xfId="17" applyFont="1" applyFill="1" applyAlignment="1">
      <alignment vertical="center"/>
    </xf>
    <xf numFmtId="0" fontId="36" fillId="0" borderId="0" xfId="17" applyFont="1" applyFill="1" applyAlignment="1">
      <alignment vertical="center"/>
    </xf>
    <xf numFmtId="0" fontId="36" fillId="0" borderId="0" xfId="17" applyFont="1" applyFill="1" applyBorder="1" applyAlignment="1">
      <alignment vertical="center"/>
    </xf>
    <xf numFmtId="0" fontId="36" fillId="0" borderId="0" xfId="17" applyFont="1" applyFill="1" applyBorder="1" applyAlignment="1">
      <alignment horizontal="right" vertical="center"/>
    </xf>
    <xf numFmtId="213" fontId="36" fillId="0" borderId="0" xfId="17" applyNumberFormat="1" applyFont="1" applyFill="1" applyBorder="1" applyAlignment="1">
      <alignment vertical="center"/>
    </xf>
    <xf numFmtId="0" fontId="36" fillId="0" borderId="0" xfId="17" applyFont="1" applyFill="1" applyAlignment="1">
      <alignment horizontal="center" vertical="center"/>
    </xf>
    <xf numFmtId="0" fontId="23" fillId="0" borderId="0" xfId="17" applyFont="1" applyFill="1" applyAlignment="1">
      <alignment vertical="center"/>
    </xf>
    <xf numFmtId="0" fontId="36" fillId="0" borderId="0" xfId="17" applyFont="1" applyFill="1" applyAlignment="1">
      <alignment horizontal="right" vertical="center"/>
    </xf>
    <xf numFmtId="0" fontId="36" fillId="0" borderId="15" xfId="17" applyFont="1" applyFill="1" applyBorder="1" applyAlignment="1">
      <alignment horizontal="right" vertical="center"/>
    </xf>
    <xf numFmtId="0" fontId="36" fillId="0" borderId="0" xfId="17" applyFont="1" applyFill="1" applyBorder="1" applyAlignment="1">
      <alignment horizontal="center" vertical="center"/>
    </xf>
    <xf numFmtId="0" fontId="29" fillId="0" borderId="0" xfId="17" applyFont="1" applyFill="1" applyAlignment="1">
      <alignment vertical="center"/>
    </xf>
    <xf numFmtId="0" fontId="56" fillId="0" borderId="0" xfId="17" applyFont="1" applyFill="1" applyAlignment="1">
      <alignment vertical="center"/>
    </xf>
    <xf numFmtId="0" fontId="38" fillId="0" borderId="0" xfId="17" applyFont="1" applyFill="1" applyAlignment="1">
      <alignment vertical="center"/>
    </xf>
    <xf numFmtId="0" fontId="36" fillId="0" borderId="0" xfId="17" applyFont="1" applyFill="1" applyAlignment="1">
      <alignment horizontal="left" vertical="center"/>
    </xf>
    <xf numFmtId="0" fontId="0" fillId="0" borderId="0" xfId="17" applyFont="1" applyFill="1" applyAlignment="1">
      <alignment horizontal="left" vertical="center"/>
    </xf>
    <xf numFmtId="0" fontId="36" fillId="0" borderId="0" xfId="17" applyNumberFormat="1" applyFont="1" applyFill="1" applyBorder="1" applyAlignment="1">
      <alignment horizontal="right" vertical="center"/>
    </xf>
    <xf numFmtId="0" fontId="36" fillId="0" borderId="6" xfId="17" applyNumberFormat="1" applyFont="1" applyFill="1" applyBorder="1" applyAlignment="1">
      <alignment horizontal="right" vertical="center"/>
    </xf>
    <xf numFmtId="0" fontId="36" fillId="0" borderId="10" xfId="17" applyNumberFormat="1" applyFont="1" applyFill="1" applyBorder="1" applyAlignment="1">
      <alignment horizontal="right" vertical="center"/>
    </xf>
    <xf numFmtId="0" fontId="36" fillId="0" borderId="15" xfId="17" applyNumberFormat="1" applyFont="1" applyFill="1" applyBorder="1" applyAlignment="1">
      <alignment horizontal="right" vertical="center"/>
    </xf>
    <xf numFmtId="0" fontId="36" fillId="0" borderId="7" xfId="17" applyNumberFormat="1" applyFont="1" applyFill="1" applyBorder="1" applyAlignment="1">
      <alignment horizontal="right" vertical="center"/>
    </xf>
    <xf numFmtId="0" fontId="36" fillId="0" borderId="16" xfId="17" applyNumberFormat="1" applyFont="1" applyFill="1" applyBorder="1" applyAlignment="1">
      <alignment horizontal="center" vertical="center"/>
    </xf>
    <xf numFmtId="0" fontId="36" fillId="0" borderId="17" xfId="17" applyNumberFormat="1" applyFont="1" applyFill="1" applyBorder="1" applyAlignment="1">
      <alignment horizontal="center" vertical="center"/>
    </xf>
    <xf numFmtId="0" fontId="36" fillId="0" borderId="5" xfId="17" applyNumberFormat="1" applyFont="1" applyFill="1" applyBorder="1" applyAlignment="1">
      <alignment horizontal="center" vertical="center"/>
    </xf>
    <xf numFmtId="0" fontId="36" fillId="0" borderId="24" xfId="17" applyNumberFormat="1" applyFont="1" applyFill="1" applyBorder="1" applyAlignment="1">
      <alignment horizontal="center" vertical="center"/>
    </xf>
    <xf numFmtId="38" fontId="36" fillId="0" borderId="59" xfId="2" applyFont="1" applyFill="1" applyBorder="1" applyAlignment="1">
      <alignment horizontal="center" vertical="center"/>
    </xf>
    <xf numFmtId="38" fontId="37" fillId="0" borderId="60" xfId="2" applyFont="1" applyFill="1" applyBorder="1" applyAlignment="1">
      <alignment vertical="center"/>
    </xf>
    <xf numFmtId="38" fontId="37" fillId="0" borderId="61" xfId="2" applyFont="1" applyFill="1" applyBorder="1" applyAlignment="1">
      <alignment vertical="center"/>
    </xf>
    <xf numFmtId="0" fontId="0" fillId="0" borderId="0" xfId="17" applyFont="1" applyFill="1" applyBorder="1" applyAlignment="1">
      <alignment vertical="center"/>
    </xf>
    <xf numFmtId="38" fontId="36" fillId="0" borderId="62" xfId="2" applyFont="1" applyFill="1" applyBorder="1" applyAlignment="1">
      <alignment vertical="center"/>
    </xf>
    <xf numFmtId="38" fontId="36" fillId="0" borderId="63" xfId="2" applyFont="1" applyFill="1" applyBorder="1" applyAlignment="1">
      <alignment vertical="center"/>
    </xf>
    <xf numFmtId="38" fontId="36" fillId="0" borderId="64" xfId="2" applyFont="1" applyFill="1" applyBorder="1" applyAlignment="1">
      <alignment vertical="center"/>
    </xf>
    <xf numFmtId="38" fontId="36" fillId="0" borderId="65" xfId="2" applyFont="1" applyFill="1" applyBorder="1" applyAlignment="1">
      <alignment vertical="center"/>
    </xf>
    <xf numFmtId="38" fontId="36" fillId="0" borderId="66" xfId="2" applyFont="1" applyFill="1" applyBorder="1" applyAlignment="1">
      <alignment vertical="center"/>
    </xf>
    <xf numFmtId="38" fontId="36" fillId="0" borderId="67" xfId="2" applyFont="1" applyFill="1" applyBorder="1" applyAlignment="1">
      <alignment vertical="center"/>
    </xf>
    <xf numFmtId="38" fontId="36" fillId="0" borderId="0" xfId="1" applyNumberFormat="1" applyFont="1" applyFill="1" applyBorder="1" applyAlignment="1">
      <alignment horizontal="right" vertical="center"/>
    </xf>
    <xf numFmtId="38" fontId="37" fillId="0" borderId="5" xfId="2" applyFont="1" applyFill="1" applyBorder="1" applyAlignment="1">
      <alignment horizontal="right" vertical="center" shrinkToFit="1"/>
    </xf>
    <xf numFmtId="204" fontId="37" fillId="0" borderId="5" xfId="1" applyNumberFormat="1" applyFont="1" applyFill="1" applyBorder="1" applyAlignment="1">
      <alignment horizontal="right" vertical="center"/>
    </xf>
    <xf numFmtId="204" fontId="36" fillId="0" borderId="6" xfId="1" applyNumberFormat="1" applyFont="1" applyFill="1" applyBorder="1" applyAlignment="1">
      <alignment horizontal="right" vertical="center"/>
    </xf>
    <xf numFmtId="204" fontId="36" fillId="0" borderId="6" xfId="2" applyNumberFormat="1" applyFont="1" applyFill="1" applyBorder="1" applyAlignment="1">
      <alignment horizontal="right" vertical="center"/>
    </xf>
    <xf numFmtId="204" fontId="36" fillId="0" borderId="6" xfId="2" applyNumberFormat="1" applyFont="1" applyFill="1" applyBorder="1" applyAlignment="1">
      <alignment vertical="center"/>
    </xf>
    <xf numFmtId="0" fontId="41" fillId="0" borderId="0" xfId="1" applyFont="1" applyFill="1" applyBorder="1" applyAlignment="1">
      <alignment horizontal="left" vertical="center"/>
    </xf>
    <xf numFmtId="0" fontId="41" fillId="0" borderId="15" xfId="1" applyFont="1" applyFill="1" applyBorder="1" applyAlignment="1">
      <alignment vertical="center"/>
    </xf>
    <xf numFmtId="0" fontId="37" fillId="0" borderId="0" xfId="1" applyNumberFormat="1" applyFont="1" applyFill="1" applyBorder="1" applyAlignment="1">
      <alignment horizontal="center" vertical="center"/>
    </xf>
    <xf numFmtId="0" fontId="37" fillId="0" borderId="11" xfId="1" applyNumberFormat="1" applyFont="1" applyFill="1" applyBorder="1" applyAlignment="1">
      <alignment vertical="center"/>
    </xf>
    <xf numFmtId="224" fontId="37" fillId="0" borderId="11" xfId="2" applyNumberFormat="1" applyFont="1" applyFill="1" applyBorder="1" applyAlignment="1">
      <alignment vertical="center"/>
    </xf>
    <xf numFmtId="49" fontId="37" fillId="0" borderId="20" xfId="1" applyNumberFormat="1" applyFont="1" applyFill="1" applyBorder="1" applyAlignment="1">
      <alignment horizontal="right" vertical="center" shrinkToFit="1"/>
    </xf>
    <xf numFmtId="49" fontId="36" fillId="0" borderId="0" xfId="1" applyNumberFormat="1" applyFont="1" applyFill="1" applyBorder="1" applyAlignment="1">
      <alignment vertical="center"/>
    </xf>
    <xf numFmtId="0" fontId="36" fillId="0" borderId="0" xfId="1" applyNumberFormat="1" applyFont="1" applyFill="1" applyBorder="1" applyAlignment="1">
      <alignment horizontal="right" vertical="center"/>
    </xf>
    <xf numFmtId="3" fontId="36" fillId="0" borderId="10" xfId="1" applyNumberFormat="1" applyFont="1" applyFill="1" applyBorder="1" applyAlignment="1">
      <alignment horizontal="right" vertical="center"/>
    </xf>
    <xf numFmtId="224" fontId="36" fillId="0" borderId="0" xfId="2" applyNumberFormat="1" applyFont="1" applyFill="1" applyBorder="1" applyAlignment="1">
      <alignment horizontal="center" vertical="center"/>
    </xf>
    <xf numFmtId="0" fontId="36" fillId="0" borderId="4" xfId="1" applyFont="1" applyFill="1" applyBorder="1" applyAlignment="1">
      <alignment vertical="center"/>
    </xf>
    <xf numFmtId="0" fontId="36" fillId="0" borderId="25" xfId="1" applyFont="1" applyFill="1" applyBorder="1" applyAlignment="1">
      <alignment vertical="center"/>
    </xf>
    <xf numFmtId="49" fontId="36" fillId="0" borderId="20" xfId="1" applyNumberFormat="1" applyFont="1" applyFill="1" applyBorder="1" applyAlignment="1">
      <alignment horizontal="right" vertical="center" shrinkToFit="1"/>
    </xf>
    <xf numFmtId="49" fontId="36" fillId="0" borderId="10" xfId="1" applyNumberFormat="1" applyFont="1" applyFill="1" applyBorder="1" applyAlignment="1">
      <alignment horizontal="right" vertical="center" wrapText="1"/>
    </xf>
    <xf numFmtId="0" fontId="1" fillId="0" borderId="0" xfId="1" applyFont="1" applyFill="1" applyAlignment="1">
      <alignment horizontal="left" vertical="center"/>
    </xf>
    <xf numFmtId="222" fontId="36" fillId="0" borderId="20" xfId="18" applyNumberFormat="1" applyFont="1" applyFill="1" applyBorder="1" applyAlignment="1">
      <alignment vertical="center" shrinkToFit="1"/>
    </xf>
    <xf numFmtId="204" fontId="36" fillId="0" borderId="22" xfId="1" applyNumberFormat="1" applyFont="1" applyFill="1" applyBorder="1" applyAlignment="1">
      <alignment vertical="center"/>
    </xf>
    <xf numFmtId="0" fontId="36" fillId="0" borderId="11" xfId="18" applyFont="1" applyFill="1" applyBorder="1" applyAlignment="1">
      <alignment horizontal="distributed" vertical="center"/>
    </xf>
    <xf numFmtId="222" fontId="36" fillId="0" borderId="10" xfId="18" applyNumberFormat="1" applyFont="1" applyFill="1" applyBorder="1" applyAlignment="1">
      <alignment vertical="center"/>
    </xf>
    <xf numFmtId="204" fontId="36" fillId="0" borderId="8" xfId="1" applyNumberFormat="1" applyFont="1" applyFill="1" applyBorder="1" applyAlignment="1">
      <alignment vertical="center"/>
    </xf>
    <xf numFmtId="0" fontId="36" fillId="0" borderId="0" xfId="18" applyFont="1" applyFill="1" applyBorder="1" applyAlignment="1">
      <alignment horizontal="distributed" vertical="center"/>
    </xf>
    <xf numFmtId="0" fontId="65" fillId="0" borderId="0" xfId="18" applyFont="1" applyFill="1" applyBorder="1" applyAlignment="1">
      <alignment horizontal="distributed" vertical="center"/>
    </xf>
    <xf numFmtId="222" fontId="36" fillId="0" borderId="0" xfId="18" applyNumberFormat="1" applyFont="1" applyFill="1" applyBorder="1" applyAlignment="1">
      <alignment vertical="center"/>
    </xf>
    <xf numFmtId="204" fontId="36" fillId="0" borderId="23" xfId="1" applyNumberFormat="1" applyFont="1" applyFill="1" applyBorder="1" applyAlignment="1">
      <alignment vertical="center"/>
    </xf>
    <xf numFmtId="0" fontId="36" fillId="0" borderId="15" xfId="18" applyFont="1" applyFill="1" applyBorder="1" applyAlignment="1">
      <alignment horizontal="distributed" vertical="center"/>
    </xf>
    <xf numFmtId="38" fontId="36" fillId="0" borderId="16" xfId="2" applyFont="1" applyFill="1" applyBorder="1" applyAlignment="1">
      <alignment horizontal="right" vertical="center"/>
    </xf>
    <xf numFmtId="0" fontId="36" fillId="0" borderId="19" xfId="1" applyFont="1" applyFill="1" applyBorder="1" applyAlignment="1">
      <alignment vertical="center"/>
    </xf>
    <xf numFmtId="0" fontId="41" fillId="0" borderId="19" xfId="1" applyFont="1" applyFill="1" applyBorder="1" applyAlignment="1">
      <alignment horizontal="center" vertical="center"/>
    </xf>
    <xf numFmtId="0" fontId="41" fillId="0" borderId="17" xfId="1" applyFont="1" applyFill="1" applyBorder="1" applyAlignment="1">
      <alignment horizontal="center" vertical="center"/>
    </xf>
    <xf numFmtId="0" fontId="41" fillId="0" borderId="16" xfId="1" applyFont="1" applyFill="1" applyBorder="1" applyAlignment="1">
      <alignment horizontal="center" vertical="center"/>
    </xf>
    <xf numFmtId="0" fontId="31" fillId="0" borderId="9" xfId="1" applyFont="1" applyFill="1" applyBorder="1" applyAlignment="1">
      <alignment horizontal="center" vertical="center"/>
    </xf>
    <xf numFmtId="38" fontId="23" fillId="0" borderId="0" xfId="2" applyFont="1" applyFill="1" applyBorder="1" applyAlignment="1">
      <alignment vertical="center"/>
    </xf>
    <xf numFmtId="213" fontId="37" fillId="0" borderId="22" xfId="1" applyNumberFormat="1" applyFont="1" applyFill="1" applyBorder="1" applyAlignment="1">
      <alignment vertical="center"/>
    </xf>
    <xf numFmtId="213" fontId="36" fillId="0" borderId="8" xfId="1" applyNumberFormat="1" applyFont="1" applyFill="1" applyBorder="1" applyAlignment="1">
      <alignment vertical="center"/>
    </xf>
    <xf numFmtId="213" fontId="36" fillId="0" borderId="0" xfId="2" applyNumberFormat="1" applyFont="1" applyFill="1" applyBorder="1" applyAlignment="1">
      <alignment horizontal="right" vertical="center"/>
    </xf>
    <xf numFmtId="38" fontId="36" fillId="0" borderId="9" xfId="2" applyFont="1" applyFill="1" applyBorder="1" applyAlignment="1">
      <alignment vertical="center"/>
    </xf>
    <xf numFmtId="223" fontId="29" fillId="0" borderId="0" xfId="1" applyNumberFormat="1" applyFont="1" applyFill="1" applyAlignment="1">
      <alignment vertical="center"/>
    </xf>
    <xf numFmtId="223" fontId="29" fillId="0" borderId="2" xfId="1" applyNumberFormat="1" applyFont="1" applyFill="1" applyBorder="1" applyAlignment="1">
      <alignment vertical="center"/>
    </xf>
    <xf numFmtId="204" fontId="18" fillId="0" borderId="0" xfId="1" applyNumberFormat="1" applyFont="1" applyFill="1" applyBorder="1" applyAlignment="1">
      <alignment vertical="center"/>
    </xf>
    <xf numFmtId="38" fontId="48" fillId="0" borderId="11" xfId="2" applyFont="1" applyFill="1" applyBorder="1" applyAlignment="1">
      <alignment vertical="center"/>
    </xf>
    <xf numFmtId="204" fontId="18" fillId="0" borderId="11" xfId="1" applyNumberFormat="1" applyFont="1" applyFill="1" applyBorder="1" applyAlignment="1">
      <alignment vertical="center"/>
    </xf>
    <xf numFmtId="38" fontId="48" fillId="0" borderId="20" xfId="2" applyFont="1" applyFill="1" applyBorder="1" applyAlignment="1">
      <alignment vertical="center"/>
    </xf>
    <xf numFmtId="204" fontId="18" fillId="0" borderId="22" xfId="1" applyNumberFormat="1" applyFont="1" applyFill="1" applyBorder="1" applyAlignment="1">
      <alignment vertical="center"/>
    </xf>
    <xf numFmtId="204" fontId="37" fillId="0" borderId="0" xfId="1" applyNumberFormat="1" applyFont="1" applyFill="1" applyBorder="1" applyAlignment="1">
      <alignment horizontal="right" vertical="center"/>
    </xf>
    <xf numFmtId="38" fontId="31" fillId="0" borderId="10" xfId="2" applyFont="1" applyFill="1" applyBorder="1" applyAlignment="1">
      <alignment vertical="center"/>
    </xf>
    <xf numFmtId="204" fontId="18" fillId="0" borderId="8" xfId="1" applyNumberFormat="1" applyFont="1" applyFill="1" applyBorder="1" applyAlignment="1">
      <alignment vertical="center"/>
    </xf>
    <xf numFmtId="0" fontId="18" fillId="0" borderId="9" xfId="1" applyFont="1" applyFill="1" applyBorder="1" applyAlignment="1">
      <alignment vertical="center"/>
    </xf>
    <xf numFmtId="0" fontId="18" fillId="0" borderId="14" xfId="1" applyFont="1" applyFill="1" applyBorder="1" applyAlignment="1">
      <alignment vertical="center"/>
    </xf>
    <xf numFmtId="0" fontId="18" fillId="0" borderId="12" xfId="1" applyFont="1" applyFill="1" applyBorder="1" applyAlignment="1">
      <alignment vertical="center"/>
    </xf>
    <xf numFmtId="0" fontId="36" fillId="0" borderId="14" xfId="1" applyFont="1" applyFill="1" applyBorder="1" applyAlignment="1">
      <alignment horizontal="center" vertical="center" wrapText="1"/>
    </xf>
    <xf numFmtId="213" fontId="18" fillId="0" borderId="0" xfId="1" applyNumberFormat="1" applyFont="1" applyFill="1" applyBorder="1" applyAlignment="1">
      <alignment horizontal="right" vertical="center"/>
    </xf>
    <xf numFmtId="213" fontId="37" fillId="0" borderId="11" xfId="1" applyNumberFormat="1" applyFont="1" applyFill="1" applyBorder="1" applyAlignment="1">
      <alignment horizontal="right" vertical="center"/>
    </xf>
    <xf numFmtId="49" fontId="36" fillId="0" borderId="0" xfId="1" applyNumberFormat="1" applyFont="1" applyFill="1" applyBorder="1" applyAlignment="1">
      <alignment horizontal="center" vertical="center"/>
    </xf>
    <xf numFmtId="0" fontId="1" fillId="0" borderId="0" xfId="1" applyFont="1" applyFill="1" applyBorder="1" applyAlignment="1">
      <alignment horizontal="center" vertical="center" wrapText="1"/>
    </xf>
    <xf numFmtId="0" fontId="29" fillId="0" borderId="0" xfId="1" applyFont="1" applyFill="1" applyBorder="1" applyAlignment="1">
      <alignment horizontal="right" vertical="center"/>
    </xf>
    <xf numFmtId="213" fontId="18" fillId="0" borderId="0" xfId="1" applyNumberFormat="1" applyFont="1" applyFill="1" applyBorder="1" applyAlignment="1">
      <alignment horizontal="center" vertical="center"/>
    </xf>
    <xf numFmtId="38" fontId="36" fillId="0" borderId="20" xfId="2" applyFont="1" applyFill="1" applyBorder="1" applyAlignment="1">
      <alignment horizontal="center" vertical="center"/>
    </xf>
    <xf numFmtId="213" fontId="23" fillId="0" borderId="0" xfId="1" applyNumberFormat="1" applyFont="1" applyFill="1" applyBorder="1" applyAlignment="1">
      <alignment horizontal="center" vertical="center"/>
    </xf>
    <xf numFmtId="38" fontId="37" fillId="0" borderId="22" xfId="2" applyFont="1" applyFill="1" applyBorder="1" applyAlignment="1">
      <alignment horizontal="center" vertical="center"/>
    </xf>
    <xf numFmtId="204" fontId="18" fillId="0" borderId="0" xfId="1" applyNumberFormat="1" applyFont="1" applyFill="1" applyBorder="1" applyAlignment="1">
      <alignment horizontal="right" vertical="center"/>
    </xf>
    <xf numFmtId="0" fontId="29" fillId="0" borderId="0" xfId="1" applyFont="1" applyFill="1" applyBorder="1" applyAlignment="1">
      <alignment horizontal="center" vertical="center"/>
    </xf>
    <xf numFmtId="0" fontId="14" fillId="0" borderId="0" xfId="1" applyFont="1" applyFill="1" applyBorder="1" applyAlignment="1">
      <alignment horizontal="right" vertical="center"/>
    </xf>
    <xf numFmtId="0" fontId="1" fillId="0" borderId="10" xfId="1" applyFont="1" applyFill="1" applyBorder="1" applyAlignment="1">
      <alignment horizontal="center" vertical="center"/>
    </xf>
    <xf numFmtId="38" fontId="37" fillId="0" borderId="20" xfId="2" applyFont="1" applyFill="1" applyBorder="1" applyAlignment="1">
      <alignment horizontal="center" vertical="center"/>
    </xf>
    <xf numFmtId="0" fontId="18" fillId="0" borderId="10" xfId="1" applyFont="1" applyFill="1" applyBorder="1" applyAlignment="1">
      <alignment horizontal="center" vertical="center"/>
    </xf>
    <xf numFmtId="0" fontId="40" fillId="0" borderId="10" xfId="1" applyFont="1" applyFill="1" applyBorder="1" applyAlignment="1">
      <alignment horizontal="center" vertical="center"/>
    </xf>
    <xf numFmtId="0" fontId="23" fillId="0" borderId="10" xfId="1" applyFont="1" applyFill="1" applyBorder="1" applyAlignment="1">
      <alignment horizontal="center" vertical="center"/>
    </xf>
    <xf numFmtId="0" fontId="29" fillId="0" borderId="10" xfId="1" applyFont="1" applyFill="1" applyBorder="1" applyAlignment="1">
      <alignment vertical="center"/>
    </xf>
    <xf numFmtId="38" fontId="36" fillId="0" borderId="16" xfId="2" applyFont="1" applyFill="1" applyBorder="1" applyAlignment="1">
      <alignment horizontal="center" vertical="center"/>
    </xf>
    <xf numFmtId="38" fontId="36" fillId="0" borderId="18" xfId="2" applyFont="1" applyFill="1" applyBorder="1" applyAlignment="1">
      <alignment horizontal="center" vertical="center"/>
    </xf>
    <xf numFmtId="38" fontId="36" fillId="0" borderId="14" xfId="2" applyFont="1" applyFill="1" applyBorder="1" applyAlignment="1">
      <alignment horizontal="center" vertical="center"/>
    </xf>
    <xf numFmtId="0" fontId="36" fillId="0" borderId="59" xfId="1" applyFont="1" applyFill="1" applyBorder="1" applyAlignment="1">
      <alignment vertical="center"/>
    </xf>
    <xf numFmtId="0" fontId="1" fillId="0" borderId="0" xfId="1" applyNumberFormat="1" applyFont="1" applyFill="1" applyBorder="1" applyAlignment="1">
      <alignment vertical="center"/>
    </xf>
    <xf numFmtId="233" fontId="37" fillId="0" borderId="11" xfId="2" applyNumberFormat="1" applyFont="1" applyFill="1" applyBorder="1" applyAlignment="1">
      <alignment vertical="center" shrinkToFit="1"/>
    </xf>
    <xf numFmtId="233" fontId="37" fillId="0" borderId="11" xfId="2" applyNumberFormat="1" applyFont="1" applyFill="1" applyBorder="1" applyAlignment="1">
      <alignment horizontal="right" vertical="center" shrinkToFit="1"/>
    </xf>
    <xf numFmtId="38" fontId="37" fillId="0" borderId="22" xfId="2" applyFont="1" applyFill="1" applyBorder="1" applyAlignment="1">
      <alignment vertical="center" shrinkToFit="1"/>
    </xf>
    <xf numFmtId="233" fontId="36" fillId="0" borderId="0" xfId="2" applyNumberFormat="1" applyFont="1" applyFill="1" applyBorder="1" applyAlignment="1">
      <alignment vertical="center" shrinkToFit="1"/>
    </xf>
    <xf numFmtId="233" fontId="36" fillId="0" borderId="0" xfId="2" applyNumberFormat="1" applyFont="1" applyFill="1" applyBorder="1" applyAlignment="1">
      <alignment horizontal="right" vertical="center" shrinkToFit="1"/>
    </xf>
    <xf numFmtId="233" fontId="36" fillId="0" borderId="10" xfId="2" applyNumberFormat="1" applyFont="1" applyFill="1" applyBorder="1" applyAlignment="1">
      <alignment vertical="center" shrinkToFit="1"/>
    </xf>
    <xf numFmtId="208" fontId="1" fillId="0" borderId="0" xfId="1" applyNumberFormat="1" applyFont="1" applyFill="1" applyAlignment="1">
      <alignment vertical="center"/>
    </xf>
    <xf numFmtId="0" fontId="37" fillId="0" borderId="11" xfId="1" applyNumberFormat="1" applyFont="1" applyFill="1" applyBorder="1" applyAlignment="1">
      <alignment vertical="center" wrapText="1"/>
    </xf>
    <xf numFmtId="0" fontId="37" fillId="0" borderId="20" xfId="1" applyNumberFormat="1" applyFont="1" applyFill="1" applyBorder="1" applyAlignment="1">
      <alignment vertical="center" wrapText="1"/>
    </xf>
    <xf numFmtId="0" fontId="37" fillId="0" borderId="5" xfId="1" applyNumberFormat="1" applyFont="1" applyFill="1" applyBorder="1" applyAlignment="1">
      <alignment vertical="center" wrapText="1"/>
    </xf>
    <xf numFmtId="0" fontId="37" fillId="0" borderId="20" xfId="1" applyNumberFormat="1" applyFont="1" applyFill="1" applyBorder="1" applyAlignment="1">
      <alignment horizontal="right" vertical="center" wrapText="1" shrinkToFit="1"/>
    </xf>
    <xf numFmtId="208" fontId="1" fillId="0" borderId="0" xfId="1" applyNumberFormat="1" applyFont="1" applyFill="1" applyBorder="1" applyAlignment="1">
      <alignment vertical="center"/>
    </xf>
    <xf numFmtId="0" fontId="36" fillId="0" borderId="0" xfId="1" applyNumberFormat="1" applyFont="1" applyFill="1" applyBorder="1" applyAlignment="1">
      <alignment vertical="center" wrapText="1"/>
    </xf>
    <xf numFmtId="0" fontId="36" fillId="0" borderId="10" xfId="1" applyNumberFormat="1" applyFont="1" applyFill="1" applyBorder="1" applyAlignment="1">
      <alignment vertical="center" wrapText="1"/>
    </xf>
    <xf numFmtId="0" fontId="36" fillId="0" borderId="6" xfId="1" applyNumberFormat="1" applyFont="1" applyFill="1" applyBorder="1" applyAlignment="1">
      <alignment vertical="center" wrapText="1"/>
    </xf>
    <xf numFmtId="0" fontId="36" fillId="0" borderId="10" xfId="1" applyNumberFormat="1" applyFont="1" applyFill="1" applyBorder="1" applyAlignment="1">
      <alignment horizontal="right" vertical="center" wrapText="1" shrinkToFit="1"/>
    </xf>
    <xf numFmtId="204" fontId="36" fillId="0" borderId="16" xfId="1" applyNumberFormat="1" applyFont="1" applyFill="1" applyBorder="1" applyAlignment="1">
      <alignment horizontal="center" vertical="center"/>
    </xf>
    <xf numFmtId="38" fontId="36" fillId="0" borderId="68" xfId="2" applyFont="1" applyFill="1" applyBorder="1" applyAlignment="1">
      <alignment horizontal="right" vertical="center"/>
    </xf>
    <xf numFmtId="0" fontId="1" fillId="0" borderId="0" xfId="1" applyFont="1" applyFill="1" applyAlignment="1">
      <alignment horizontal="center" vertical="distributed"/>
    </xf>
    <xf numFmtId="0" fontId="1" fillId="0" borderId="0" xfId="1" applyFont="1" applyFill="1" applyBorder="1" applyAlignment="1">
      <alignment horizontal="center" vertical="distributed"/>
    </xf>
    <xf numFmtId="204" fontId="36" fillId="0" borderId="0" xfId="1" applyNumberFormat="1" applyFont="1" applyFill="1" applyAlignment="1">
      <alignment vertical="center"/>
    </xf>
    <xf numFmtId="204" fontId="36" fillId="0" borderId="0" xfId="1" applyNumberFormat="1" applyFont="1" applyFill="1" applyBorder="1" applyAlignment="1">
      <alignment vertical="center"/>
    </xf>
    <xf numFmtId="38" fontId="36" fillId="0" borderId="62" xfId="2" applyFont="1" applyFill="1" applyBorder="1" applyAlignment="1">
      <alignment horizontal="center" vertical="center"/>
    </xf>
    <xf numFmtId="204" fontId="29" fillId="0" borderId="0" xfId="1" applyNumberFormat="1" applyFont="1" applyFill="1" applyAlignment="1">
      <alignment horizontal="right" vertical="center"/>
    </xf>
    <xf numFmtId="204" fontId="29" fillId="0" borderId="2" xfId="1" applyNumberFormat="1" applyFont="1" applyFill="1" applyBorder="1" applyAlignment="1">
      <alignment horizontal="right" vertical="center"/>
    </xf>
    <xf numFmtId="0" fontId="20" fillId="0" borderId="0" xfId="1" applyFont="1" applyFill="1" applyAlignment="1">
      <alignment horizontal="center" vertical="center" shrinkToFit="1"/>
    </xf>
    <xf numFmtId="0" fontId="19" fillId="0" borderId="0" xfId="1" applyFont="1" applyFill="1" applyAlignment="1">
      <alignment horizontal="distributed" vertical="center"/>
    </xf>
    <xf numFmtId="0" fontId="36" fillId="0" borderId="0" xfId="1" applyFont="1" applyFill="1" applyAlignment="1">
      <alignment horizontal="distributed" vertical="center"/>
    </xf>
    <xf numFmtId="38" fontId="36" fillId="0" borderId="0" xfId="2" applyFont="1" applyFill="1" applyBorder="1" applyAlignment="1">
      <alignment horizontal="center" vertical="center" wrapText="1"/>
    </xf>
    <xf numFmtId="38" fontId="37" fillId="0" borderId="61" xfId="2" applyFont="1" applyFill="1" applyBorder="1" applyAlignment="1">
      <alignment horizontal="right" vertical="center"/>
    </xf>
    <xf numFmtId="38" fontId="36" fillId="0" borderId="63" xfId="2" applyFont="1" applyFill="1" applyBorder="1" applyAlignment="1">
      <alignment horizontal="right" vertical="center"/>
    </xf>
    <xf numFmtId="0" fontId="36" fillId="0" borderId="0" xfId="1" applyFont="1" applyFill="1" applyAlignment="1">
      <alignment horizontal="right" vertical="center" shrinkToFit="1"/>
    </xf>
    <xf numFmtId="0" fontId="41" fillId="0" borderId="0" xfId="1" applyFont="1" applyFill="1" applyAlignment="1">
      <alignment horizontal="left" vertical="center" shrinkToFit="1"/>
    </xf>
    <xf numFmtId="0" fontId="36" fillId="0" borderId="0" xfId="1" applyFont="1" applyFill="1" applyAlignment="1">
      <alignment horizontal="left" vertical="center" shrinkToFit="1"/>
    </xf>
    <xf numFmtId="38" fontId="37" fillId="0" borderId="69" xfId="2" applyFont="1" applyFill="1" applyBorder="1" applyAlignment="1">
      <alignment vertical="center" shrinkToFit="1"/>
    </xf>
    <xf numFmtId="38" fontId="37" fillId="0" borderId="70" xfId="2" applyFont="1" applyFill="1" applyBorder="1" applyAlignment="1">
      <alignment vertical="center" shrinkToFit="1"/>
    </xf>
    <xf numFmtId="38" fontId="37" fillId="0" borderId="71" xfId="2" applyFont="1" applyFill="1" applyBorder="1" applyAlignment="1">
      <alignment vertical="center" shrinkToFit="1"/>
    </xf>
    <xf numFmtId="38" fontId="36" fillId="0" borderId="72" xfId="2" applyFont="1" applyFill="1" applyBorder="1" applyAlignment="1">
      <alignment vertical="center" shrinkToFit="1"/>
    </xf>
    <xf numFmtId="38" fontId="36" fillId="0" borderId="73" xfId="2" applyFont="1" applyFill="1" applyBorder="1" applyAlignment="1">
      <alignment vertical="center" shrinkToFit="1"/>
    </xf>
    <xf numFmtId="38" fontId="36" fillId="0" borderId="74" xfId="2" applyFont="1" applyFill="1" applyBorder="1" applyAlignment="1">
      <alignment vertical="center" shrinkToFit="1"/>
    </xf>
    <xf numFmtId="0" fontId="36" fillId="0" borderId="2" xfId="1" applyFont="1" applyFill="1" applyBorder="1" applyAlignment="1">
      <alignment horizontal="center" vertical="center" shrinkToFit="1"/>
    </xf>
    <xf numFmtId="0" fontId="41" fillId="0" borderId="2" xfId="1" applyFont="1" applyFill="1" applyBorder="1" applyAlignment="1">
      <alignment horizontal="left" vertical="center" shrinkToFit="1"/>
    </xf>
    <xf numFmtId="0" fontId="39" fillId="0" borderId="2" xfId="1" applyFont="1" applyFill="1" applyBorder="1" applyAlignment="1">
      <alignment horizontal="left" vertical="center"/>
    </xf>
    <xf numFmtId="0" fontId="41" fillId="0" borderId="0" xfId="1" applyFont="1" applyFill="1" applyBorder="1" applyAlignment="1">
      <alignment horizontal="left" vertical="center" shrinkToFit="1"/>
    </xf>
    <xf numFmtId="0" fontId="39" fillId="0" borderId="0" xfId="1" applyFont="1" applyFill="1" applyBorder="1" applyAlignment="1">
      <alignment horizontal="left" vertical="center"/>
    </xf>
    <xf numFmtId="0" fontId="41" fillId="0" borderId="0" xfId="1" applyFont="1" applyFill="1" applyAlignment="1">
      <alignment horizontal="center" vertical="center" shrinkToFit="1"/>
    </xf>
    <xf numFmtId="0" fontId="19" fillId="0" borderId="0" xfId="1" applyFont="1" applyFill="1" applyAlignment="1">
      <alignment horizontal="center" vertical="center" shrinkToFit="1"/>
    </xf>
    <xf numFmtId="0" fontId="37" fillId="0" borderId="11" xfId="1" applyFont="1" applyFill="1" applyBorder="1" applyAlignment="1">
      <alignment horizontal="center" vertical="center"/>
    </xf>
    <xf numFmtId="3" fontId="36" fillId="0" borderId="22" xfId="1" applyNumberFormat="1" applyFont="1" applyFill="1" applyBorder="1" applyAlignment="1">
      <alignment vertical="center"/>
    </xf>
    <xf numFmtId="3" fontId="37" fillId="0" borderId="0" xfId="1" applyNumberFormat="1" applyFont="1" applyFill="1" applyBorder="1" applyAlignment="1">
      <alignment horizontal="right" vertical="center"/>
    </xf>
    <xf numFmtId="38" fontId="37" fillId="0" borderId="8" xfId="2" applyFont="1" applyFill="1" applyBorder="1" applyAlignment="1">
      <alignment vertical="center"/>
    </xf>
    <xf numFmtId="3" fontId="37" fillId="0" borderId="0" xfId="1" applyNumberFormat="1" applyFont="1" applyFill="1" applyBorder="1" applyAlignment="1">
      <alignment vertical="center"/>
    </xf>
    <xf numFmtId="3" fontId="37" fillId="0" borderId="8" xfId="1" applyNumberFormat="1" applyFont="1" applyFill="1" applyBorder="1" applyAlignment="1">
      <alignment vertical="center"/>
    </xf>
    <xf numFmtId="3" fontId="36" fillId="0" borderId="8" xfId="1" applyNumberFormat="1" applyFont="1" applyFill="1" applyBorder="1" applyAlignment="1">
      <alignment vertical="center"/>
    </xf>
    <xf numFmtId="0" fontId="37" fillId="0" borderId="8" xfId="1" applyFont="1" applyFill="1" applyBorder="1" applyAlignment="1">
      <alignment vertical="center"/>
    </xf>
    <xf numFmtId="3" fontId="37" fillId="0" borderId="15" xfId="1" applyNumberFormat="1" applyFont="1" applyFill="1" applyBorder="1" applyAlignment="1">
      <alignment vertical="center"/>
    </xf>
    <xf numFmtId="3" fontId="37" fillId="0" borderId="23" xfId="1" applyNumberFormat="1" applyFont="1" applyFill="1" applyBorder="1" applyAlignment="1">
      <alignment vertical="center"/>
    </xf>
    <xf numFmtId="3" fontId="36" fillId="0" borderId="15" xfId="1" applyNumberFormat="1" applyFont="1" applyFill="1" applyBorder="1" applyAlignment="1">
      <alignment vertical="center"/>
    </xf>
    <xf numFmtId="3" fontId="36" fillId="0" borderId="23" xfId="1" applyNumberFormat="1" applyFont="1" applyFill="1" applyBorder="1" applyAlignment="1">
      <alignment vertical="center"/>
    </xf>
    <xf numFmtId="0" fontId="37" fillId="0" borderId="16" xfId="1" applyFont="1" applyFill="1" applyBorder="1" applyAlignment="1">
      <alignment horizontal="center" vertical="center"/>
    </xf>
    <xf numFmtId="38" fontId="37" fillId="0" borderId="23" xfId="2" applyFont="1" applyFill="1" applyBorder="1" applyAlignment="1">
      <alignment vertical="center"/>
    </xf>
    <xf numFmtId="0" fontId="40" fillId="0" borderId="0" xfId="1" applyFont="1" applyFill="1" applyAlignment="1">
      <alignment horizontal="center" vertical="center"/>
    </xf>
    <xf numFmtId="0" fontId="36" fillId="0" borderId="6" xfId="1" applyFont="1" applyFill="1" applyBorder="1" applyAlignment="1">
      <alignment horizontal="distributed" vertical="center"/>
    </xf>
    <xf numFmtId="0" fontId="36" fillId="0" borderId="7" xfId="1" applyFont="1" applyFill="1" applyBorder="1" applyAlignment="1">
      <alignment horizontal="distributed" vertical="center"/>
    </xf>
    <xf numFmtId="3" fontId="36" fillId="0" borderId="0" xfId="1" applyNumberFormat="1" applyFont="1" applyFill="1" applyAlignment="1">
      <alignment vertical="center"/>
    </xf>
    <xf numFmtId="3" fontId="37" fillId="0" borderId="19" xfId="1" applyNumberFormat="1" applyFont="1" applyFill="1" applyBorder="1" applyAlignment="1">
      <alignment vertical="center"/>
    </xf>
    <xf numFmtId="3" fontId="37" fillId="0" borderId="16" xfId="1" applyNumberFormat="1" applyFont="1" applyFill="1" applyBorder="1" applyAlignment="1">
      <alignment vertical="center"/>
    </xf>
    <xf numFmtId="3" fontId="36" fillId="0" borderId="19" xfId="1" applyNumberFormat="1" applyFont="1" applyFill="1" applyBorder="1" applyAlignment="1">
      <alignment vertical="center"/>
    </xf>
    <xf numFmtId="0" fontId="37" fillId="0" borderId="7" xfId="1" applyFont="1" applyFill="1" applyBorder="1" applyAlignment="1">
      <alignment horizontal="center" vertical="center"/>
    </xf>
    <xf numFmtId="0" fontId="32" fillId="0" borderId="0" xfId="1" applyFont="1" applyFill="1" applyAlignment="1">
      <alignment horizontal="left" vertical="center"/>
    </xf>
    <xf numFmtId="216" fontId="37" fillId="0" borderId="19" xfId="1" applyNumberFormat="1" applyFont="1" applyFill="1" applyBorder="1" applyAlignment="1">
      <alignment horizontal="right" vertical="center"/>
    </xf>
    <xf numFmtId="216" fontId="36" fillId="0" borderId="0" xfId="1" applyNumberFormat="1" applyFont="1" applyFill="1" applyBorder="1" applyAlignment="1">
      <alignment horizontal="right" vertical="center"/>
    </xf>
    <xf numFmtId="57" fontId="18" fillId="0" borderId="0" xfId="1" applyNumberFormat="1" applyFont="1" applyFill="1" applyAlignment="1">
      <alignment horizontal="right" vertical="center"/>
    </xf>
    <xf numFmtId="211" fontId="36" fillId="0" borderId="12" xfId="1" applyNumberFormat="1" applyFont="1" applyFill="1" applyBorder="1" applyAlignment="1">
      <alignment horizontal="center" vertical="center" wrapText="1"/>
    </xf>
    <xf numFmtId="0" fontId="36" fillId="0" borderId="11" xfId="1" applyFont="1" applyFill="1" applyBorder="1" applyAlignment="1">
      <alignment horizontal="left" vertical="center"/>
    </xf>
    <xf numFmtId="0" fontId="36" fillId="0" borderId="22" xfId="1" applyFont="1" applyFill="1" applyBorder="1" applyAlignment="1">
      <alignment horizontal="center" vertical="center" textRotation="255"/>
    </xf>
    <xf numFmtId="0" fontId="36" fillId="0" borderId="11" xfId="1" applyFont="1" applyFill="1" applyBorder="1" applyAlignment="1">
      <alignment horizontal="center" vertical="center" textRotation="255"/>
    </xf>
    <xf numFmtId="0" fontId="36" fillId="0" borderId="8" xfId="1" applyFont="1" applyFill="1" applyBorder="1" applyAlignment="1">
      <alignment horizontal="center" vertical="center" textRotation="255"/>
    </xf>
    <xf numFmtId="0" fontId="36" fillId="0" borderId="0" xfId="1" applyFont="1" applyFill="1" applyBorder="1" applyAlignment="1">
      <alignment horizontal="center" vertical="center" textRotation="255"/>
    </xf>
    <xf numFmtId="40" fontId="36" fillId="0" borderId="6" xfId="2" applyNumberFormat="1" applyFont="1" applyFill="1" applyBorder="1" applyAlignment="1">
      <alignment horizontal="right" vertical="center"/>
    </xf>
    <xf numFmtId="0" fontId="36" fillId="0" borderId="15" xfId="1" applyFont="1" applyFill="1" applyBorder="1" applyAlignment="1">
      <alignment horizontal="left" vertical="center"/>
    </xf>
    <xf numFmtId="0" fontId="36" fillId="0" borderId="23" xfId="1" applyFont="1" applyFill="1" applyBorder="1" applyAlignment="1">
      <alignment horizontal="center" vertical="center"/>
    </xf>
    <xf numFmtId="0" fontId="36" fillId="0" borderId="15" xfId="1" applyFont="1" applyFill="1" applyBorder="1" applyAlignment="1">
      <alignment horizontal="center" vertical="center" textRotation="255"/>
    </xf>
    <xf numFmtId="0" fontId="36" fillId="0" borderId="8" xfId="1" applyFont="1" applyFill="1" applyBorder="1" applyAlignment="1">
      <alignment horizontal="center" vertical="center"/>
    </xf>
    <xf numFmtId="40" fontId="36" fillId="0" borderId="11" xfId="2" applyNumberFormat="1" applyFont="1" applyFill="1" applyBorder="1" applyAlignment="1">
      <alignment horizontal="center" vertical="center"/>
    </xf>
    <xf numFmtId="40" fontId="36" fillId="0" borderId="5" xfId="2" applyNumberFormat="1" applyFont="1" applyFill="1" applyBorder="1" applyAlignment="1">
      <alignment horizontal="center" vertical="center"/>
    </xf>
    <xf numFmtId="40" fontId="36" fillId="0" borderId="0" xfId="2" applyNumberFormat="1" applyFont="1" applyFill="1" applyBorder="1" applyAlignment="1">
      <alignment horizontal="center" vertical="center"/>
    </xf>
    <xf numFmtId="40" fontId="36" fillId="0" borderId="6" xfId="2" applyNumberFormat="1" applyFont="1" applyFill="1" applyBorder="1" applyAlignment="1">
      <alignment horizontal="center" vertical="center"/>
    </xf>
    <xf numFmtId="40" fontId="37" fillId="0" borderId="11" xfId="2" applyNumberFormat="1" applyFont="1" applyFill="1" applyBorder="1" applyAlignment="1">
      <alignment horizontal="right" vertical="center"/>
    </xf>
    <xf numFmtId="40" fontId="37" fillId="0" borderId="5" xfId="2" applyNumberFormat="1" applyFont="1" applyFill="1" applyBorder="1" applyAlignment="1">
      <alignment horizontal="right" vertical="center"/>
    </xf>
    <xf numFmtId="0" fontId="37" fillId="0" borderId="11" xfId="1" applyFont="1" applyFill="1" applyBorder="1" applyAlignment="1">
      <alignment horizontal="left" vertical="center"/>
    </xf>
    <xf numFmtId="0" fontId="37" fillId="0" borderId="8" xfId="1" applyFont="1" applyFill="1" applyBorder="1" applyAlignment="1">
      <alignment horizontal="center" vertical="center"/>
    </xf>
    <xf numFmtId="0" fontId="36" fillId="0" borderId="22" xfId="1" applyFont="1" applyFill="1" applyBorder="1" applyAlignment="1">
      <alignment vertical="center" textRotation="255" wrapText="1"/>
    </xf>
    <xf numFmtId="40" fontId="37" fillId="0" borderId="76" xfId="2" applyNumberFormat="1" applyFont="1" applyFill="1" applyBorder="1" applyAlignment="1">
      <alignment horizontal="right" vertical="center"/>
    </xf>
    <xf numFmtId="40" fontId="37" fillId="0" borderId="77" xfId="2" applyNumberFormat="1" applyFont="1" applyFill="1" applyBorder="1" applyAlignment="1">
      <alignment horizontal="right" vertical="center"/>
    </xf>
    <xf numFmtId="38" fontId="37" fillId="0" borderId="78" xfId="2" applyFont="1" applyFill="1" applyBorder="1" applyAlignment="1">
      <alignment horizontal="right" vertical="center"/>
    </xf>
    <xf numFmtId="38" fontId="37" fillId="0" borderId="76" xfId="2" applyFont="1" applyFill="1" applyBorder="1" applyAlignment="1">
      <alignment horizontal="right" vertical="center"/>
    </xf>
    <xf numFmtId="38" fontId="37" fillId="0" borderId="77" xfId="2" applyFont="1" applyFill="1" applyBorder="1" applyAlignment="1">
      <alignment horizontal="right" vertical="center"/>
    </xf>
    <xf numFmtId="0" fontId="37" fillId="0" borderId="76" xfId="1" applyFont="1" applyFill="1" applyBorder="1" applyAlignment="1">
      <alignment horizontal="left" vertical="center"/>
    </xf>
    <xf numFmtId="0" fontId="37" fillId="0" borderId="79" xfId="1" applyFont="1" applyFill="1" applyBorder="1" applyAlignment="1">
      <alignment horizontal="center" vertical="center"/>
    </xf>
    <xf numFmtId="40" fontId="36" fillId="0" borderId="15" xfId="2" applyNumberFormat="1" applyFont="1" applyFill="1" applyBorder="1" applyAlignment="1">
      <alignment horizontal="right" vertical="center"/>
    </xf>
    <xf numFmtId="40" fontId="36" fillId="0" borderId="7" xfId="2" applyNumberFormat="1" applyFont="1" applyFill="1" applyBorder="1" applyAlignment="1">
      <alignment horizontal="right" vertical="center"/>
    </xf>
    <xf numFmtId="40" fontId="37" fillId="0" borderId="0" xfId="2" applyNumberFormat="1" applyFont="1" applyFill="1" applyBorder="1" applyAlignment="1">
      <alignment horizontal="right" vertical="center"/>
    </xf>
    <xf numFmtId="40" fontId="37" fillId="0" borderId="6" xfId="2" applyNumberFormat="1" applyFont="1" applyFill="1" applyBorder="1" applyAlignment="1">
      <alignment horizontal="right" vertical="center"/>
    </xf>
    <xf numFmtId="0" fontId="38" fillId="0" borderId="0" xfId="1" applyFont="1" applyFill="1" applyAlignment="1">
      <alignment horizontal="distributed" vertical="center"/>
    </xf>
    <xf numFmtId="0" fontId="29" fillId="0" borderId="0" xfId="1" applyFont="1" applyFill="1" applyAlignment="1">
      <alignment horizontal="distributed" vertical="center"/>
    </xf>
    <xf numFmtId="0" fontId="18" fillId="0" borderId="0" xfId="1" applyFont="1" applyFill="1" applyAlignment="1">
      <alignment horizontal="distributed" vertical="center"/>
    </xf>
    <xf numFmtId="204" fontId="23" fillId="0" borderId="0" xfId="1" applyNumberFormat="1" applyFont="1" applyFill="1" applyBorder="1" applyAlignment="1">
      <alignment horizontal="right" vertical="center"/>
    </xf>
    <xf numFmtId="204" fontId="23" fillId="0" borderId="0" xfId="1" applyNumberFormat="1" applyFont="1" applyFill="1" applyBorder="1" applyAlignment="1">
      <alignment horizontal="left" vertical="center"/>
    </xf>
    <xf numFmtId="49" fontId="23" fillId="0" borderId="0" xfId="1" applyNumberFormat="1" applyFont="1" applyFill="1" applyBorder="1" applyAlignment="1">
      <alignment horizontal="center" vertical="center" shrinkToFit="1"/>
    </xf>
    <xf numFmtId="49" fontId="36" fillId="0" borderId="0" xfId="1" applyNumberFormat="1" applyFont="1" applyFill="1" applyBorder="1" applyAlignment="1">
      <alignment horizontal="left" vertical="center"/>
    </xf>
    <xf numFmtId="49" fontId="36" fillId="0" borderId="15" xfId="1" applyNumberFormat="1" applyFont="1" applyFill="1" applyBorder="1" applyAlignment="1">
      <alignment vertical="center"/>
    </xf>
    <xf numFmtId="204" fontId="36" fillId="0" borderId="0" xfId="1" applyNumberFormat="1" applyFont="1" applyFill="1" applyBorder="1" applyAlignment="1">
      <alignment horizontal="left" vertical="center"/>
    </xf>
    <xf numFmtId="0" fontId="37" fillId="0" borderId="11" xfId="1" applyNumberFormat="1" applyFont="1" applyFill="1" applyBorder="1" applyAlignment="1">
      <alignment horizontal="right" vertical="center"/>
    </xf>
    <xf numFmtId="0" fontId="37" fillId="0" borderId="5" xfId="1" applyNumberFormat="1" applyFont="1" applyFill="1" applyBorder="1" applyAlignment="1">
      <alignment horizontal="right" vertical="center"/>
    </xf>
    <xf numFmtId="0" fontId="37" fillId="0" borderId="5" xfId="1" applyNumberFormat="1" applyFont="1" applyFill="1" applyBorder="1" applyAlignment="1">
      <alignment vertical="center"/>
    </xf>
    <xf numFmtId="0" fontId="36" fillId="0" borderId="6" xfId="1" applyNumberFormat="1" applyFont="1" applyFill="1" applyBorder="1" applyAlignment="1">
      <alignment horizontal="right" vertical="center"/>
    </xf>
    <xf numFmtId="0" fontId="36" fillId="0" borderId="6" xfId="1" applyNumberFormat="1" applyFont="1" applyFill="1" applyBorder="1" applyAlignment="1">
      <alignment vertical="center"/>
    </xf>
    <xf numFmtId="0" fontId="1" fillId="0" borderId="9" xfId="1" applyFont="1" applyFill="1" applyBorder="1" applyAlignment="1">
      <alignment vertical="center"/>
    </xf>
    <xf numFmtId="0" fontId="20" fillId="0" borderId="0" xfId="1" applyFont="1" applyFill="1" applyAlignment="1">
      <alignment vertical="center"/>
    </xf>
    <xf numFmtId="0" fontId="38" fillId="0" borderId="0" xfId="1" applyFont="1" applyFill="1" applyAlignment="1"/>
    <xf numFmtId="0" fontId="1" fillId="0" borderId="0" xfId="1" applyAlignment="1"/>
    <xf numFmtId="0" fontId="66" fillId="0" borderId="0" xfId="1" applyFont="1" applyAlignment="1"/>
    <xf numFmtId="0" fontId="68" fillId="0" borderId="0" xfId="1" applyFont="1" applyAlignment="1"/>
    <xf numFmtId="0" fontId="10" fillId="0" borderId="0" xfId="1" applyFont="1" applyAlignment="1">
      <alignment horizontal="center" vertical="center"/>
    </xf>
    <xf numFmtId="0" fontId="9" fillId="0" borderId="0" xfId="1" applyFont="1" applyAlignment="1">
      <alignment horizontal="distributed" vertical="center"/>
    </xf>
    <xf numFmtId="0" fontId="1" fillId="0" borderId="0" xfId="1" applyFont="1" applyAlignment="1"/>
    <xf numFmtId="0" fontId="3" fillId="0" borderId="0" xfId="1" applyFont="1" applyAlignment="1">
      <alignment horizontal="center" vertical="center"/>
    </xf>
    <xf numFmtId="0" fontId="11" fillId="0" borderId="1" xfId="1" applyFont="1" applyBorder="1" applyAlignment="1">
      <alignment horizontal="center" vertical="center"/>
    </xf>
    <xf numFmtId="0" fontId="11" fillId="0" borderId="0" xfId="1" applyFont="1" applyBorder="1" applyAlignment="1">
      <alignment horizontal="center" vertical="center"/>
    </xf>
    <xf numFmtId="0" fontId="11" fillId="0" borderId="3" xfId="1" applyFont="1" applyBorder="1" applyAlignment="1">
      <alignment horizontal="center" vertical="center"/>
    </xf>
    <xf numFmtId="0" fontId="13" fillId="0" borderId="0" xfId="1" applyFont="1" applyAlignment="1">
      <alignment horizontal="center" vertical="center"/>
    </xf>
    <xf numFmtId="0" fontId="13" fillId="0" borderId="0" xfId="1" applyFont="1" applyAlignment="1">
      <alignment vertical="center"/>
    </xf>
    <xf numFmtId="0" fontId="11" fillId="0" borderId="0" xfId="1" applyFont="1" applyAlignment="1">
      <alignment vertical="top"/>
    </xf>
    <xf numFmtId="0" fontId="11" fillId="0" borderId="0" xfId="1" applyFont="1" applyAlignment="1">
      <alignment horizontal="left" vertical="top" wrapText="1"/>
    </xf>
    <xf numFmtId="0" fontId="12" fillId="0" borderId="0" xfId="1" applyFont="1" applyBorder="1" applyAlignment="1">
      <alignment horizontal="left" vertical="center" wrapText="1"/>
    </xf>
    <xf numFmtId="185" fontId="15" fillId="0" borderId="0" xfId="1" applyNumberFormat="1" applyFont="1" applyAlignment="1">
      <alignment horizontal="center" vertical="center"/>
    </xf>
    <xf numFmtId="0" fontId="15" fillId="0" borderId="0" xfId="1" applyFont="1" applyAlignment="1">
      <alignment horizontal="center" vertical="center"/>
    </xf>
    <xf numFmtId="0" fontId="21" fillId="0" borderId="0" xfId="1" applyFont="1" applyFill="1" applyAlignment="1">
      <alignment vertical="center"/>
    </xf>
    <xf numFmtId="0" fontId="21" fillId="0" borderId="0" xfId="1" applyFont="1" applyFill="1" applyAlignment="1">
      <alignment horizontal="center" vertical="center"/>
    </xf>
    <xf numFmtId="0" fontId="13" fillId="0" borderId="0" xfId="1" applyFont="1" applyFill="1" applyAlignment="1">
      <alignment horizontal="center" vertical="center"/>
    </xf>
    <xf numFmtId="0" fontId="22" fillId="0" borderId="0" xfId="1" applyFont="1" applyFill="1" applyAlignment="1">
      <alignment horizontal="left" vertical="center"/>
    </xf>
    <xf numFmtId="0" fontId="21" fillId="0" borderId="0" xfId="1" applyFont="1" applyFill="1" applyAlignment="1">
      <alignment horizontal="center" vertical="center" shrinkToFit="1"/>
    </xf>
    <xf numFmtId="0" fontId="1" fillId="0" borderId="0" xfId="1" applyFont="1" applyFill="1" applyAlignment="1">
      <alignment horizontal="right" vertical="center"/>
    </xf>
    <xf numFmtId="0" fontId="33" fillId="0" borderId="0" xfId="1" applyFont="1" applyFill="1" applyBorder="1" applyAlignment="1">
      <alignment horizontal="center" vertical="center"/>
    </xf>
    <xf numFmtId="0" fontId="1" fillId="0" borderId="0" xfId="1" applyFont="1" applyFill="1" applyBorder="1" applyAlignment="1"/>
    <xf numFmtId="0" fontId="33" fillId="0" borderId="10" xfId="1" applyFont="1" applyFill="1" applyBorder="1" applyAlignment="1">
      <alignment horizontal="center" vertical="center"/>
    </xf>
    <xf numFmtId="0" fontId="33" fillId="0" borderId="9" xfId="1" applyFont="1" applyFill="1" applyBorder="1" applyAlignment="1">
      <alignment horizontal="center" vertical="center"/>
    </xf>
    <xf numFmtId="0" fontId="33" fillId="0" borderId="8" xfId="1" applyFont="1" applyFill="1" applyBorder="1" applyAlignment="1">
      <alignment horizontal="center" vertical="center"/>
    </xf>
    <xf numFmtId="0" fontId="33" fillId="0" borderId="2" xfId="1" applyFont="1" applyFill="1" applyBorder="1" applyAlignment="1">
      <alignment horizontal="center" vertical="center"/>
    </xf>
    <xf numFmtId="0" fontId="1" fillId="0" borderId="2" xfId="1" applyFont="1" applyFill="1" applyBorder="1" applyAlignment="1"/>
    <xf numFmtId="0" fontId="30" fillId="0" borderId="0" xfId="1" applyFont="1" applyFill="1" applyAlignment="1">
      <alignment horizontal="distributed" vertical="center"/>
    </xf>
    <xf numFmtId="40" fontId="30" fillId="0" borderId="0" xfId="2" applyNumberFormat="1" applyFont="1" applyFill="1" applyAlignment="1">
      <alignment horizontal="right" vertical="center"/>
    </xf>
    <xf numFmtId="0" fontId="30" fillId="0" borderId="0" xfId="1" applyFont="1" applyFill="1" applyAlignment="1">
      <alignment horizontal="left" vertical="center"/>
    </xf>
    <xf numFmtId="0" fontId="30" fillId="0" borderId="0" xfId="1" applyFont="1" applyFill="1" applyAlignment="1">
      <alignment horizontal="left" vertical="center" shrinkToFit="1"/>
    </xf>
    <xf numFmtId="0" fontId="32" fillId="0" borderId="0" xfId="1" applyFont="1" applyFill="1" applyAlignment="1">
      <alignment horizontal="distributed" vertical="center"/>
    </xf>
    <xf numFmtId="38" fontId="30" fillId="0" borderId="0" xfId="2" applyFont="1" applyFill="1" applyAlignment="1">
      <alignment horizontal="right" vertical="center"/>
    </xf>
    <xf numFmtId="0" fontId="31" fillId="0" borderId="0" xfId="1" applyFont="1" applyFill="1" applyAlignment="1">
      <alignment horizontal="distributed" vertical="center"/>
    </xf>
    <xf numFmtId="201" fontId="30" fillId="0" borderId="0" xfId="2" applyNumberFormat="1" applyFont="1" applyFill="1" applyAlignment="1">
      <alignment horizontal="right" vertical="center"/>
    </xf>
    <xf numFmtId="0" fontId="36" fillId="0" borderId="16" xfId="1" applyFont="1" applyFill="1" applyBorder="1" applyAlignment="1">
      <alignment vertical="center"/>
    </xf>
    <xf numFmtId="0" fontId="36" fillId="0" borderId="19" xfId="1" applyFont="1" applyFill="1" applyBorder="1" applyAlignment="1">
      <alignment vertical="center"/>
    </xf>
    <xf numFmtId="0" fontId="36" fillId="0" borderId="18" xfId="1" applyFont="1" applyFill="1" applyBorder="1" applyAlignment="1">
      <alignment vertical="center"/>
    </xf>
    <xf numFmtId="0" fontId="38" fillId="0" borderId="0" xfId="1" applyFont="1" applyFill="1" applyAlignment="1">
      <alignment horizontal="center" vertical="center"/>
    </xf>
    <xf numFmtId="0" fontId="28" fillId="0" borderId="0" xfId="1" applyFont="1" applyFill="1" applyBorder="1" applyAlignment="1">
      <alignment vertical="center"/>
    </xf>
    <xf numFmtId="0" fontId="1" fillId="0" borderId="0" xfId="1" applyFont="1" applyFill="1" applyBorder="1" applyAlignment="1">
      <alignment vertical="center"/>
    </xf>
    <xf numFmtId="0" fontId="1" fillId="0" borderId="0" xfId="1" applyFont="1" applyFill="1" applyAlignment="1">
      <alignment vertical="center"/>
    </xf>
    <xf numFmtId="0" fontId="32" fillId="0" borderId="0" xfId="1" applyFont="1" applyFill="1" applyBorder="1" applyAlignment="1">
      <alignment horizontal="left" vertical="top" wrapText="1"/>
    </xf>
    <xf numFmtId="0" fontId="36" fillId="0" borderId="12" xfId="1" applyFont="1" applyFill="1" applyBorder="1" applyAlignment="1">
      <alignment horizontal="center" vertical="center"/>
    </xf>
    <xf numFmtId="0" fontId="36" fillId="0" borderId="9" xfId="1" applyFont="1" applyFill="1" applyBorder="1" applyAlignment="1">
      <alignment horizontal="center" vertical="center"/>
    </xf>
    <xf numFmtId="0" fontId="36" fillId="0" borderId="14" xfId="1" applyFont="1" applyFill="1" applyBorder="1" applyAlignment="1">
      <alignment horizontal="center" vertical="center"/>
    </xf>
    <xf numFmtId="0" fontId="36" fillId="0" borderId="2" xfId="1" applyFont="1" applyFill="1" applyBorder="1" applyAlignment="1">
      <alignment horizontal="right" vertical="center"/>
    </xf>
    <xf numFmtId="0" fontId="36" fillId="0" borderId="0" xfId="1" applyFont="1" applyFill="1" applyAlignment="1">
      <alignment horizontal="right" vertical="center"/>
    </xf>
    <xf numFmtId="0" fontId="36" fillId="0" borderId="15" xfId="1" applyFont="1" applyFill="1" applyBorder="1" applyAlignment="1">
      <alignment horizontal="left" vertical="center" shrinkToFit="1"/>
    </xf>
    <xf numFmtId="0" fontId="36" fillId="0" borderId="15" xfId="1" applyFont="1" applyFill="1" applyBorder="1" applyAlignment="1">
      <alignment horizontal="right" vertical="center" shrinkToFit="1"/>
    </xf>
    <xf numFmtId="0" fontId="36" fillId="0" borderId="0" xfId="1" applyFont="1" applyFill="1" applyBorder="1" applyAlignment="1">
      <alignment horizontal="right" vertical="center"/>
    </xf>
    <xf numFmtId="0" fontId="1" fillId="0" borderId="0" xfId="1" applyFont="1" applyFill="1" applyAlignment="1">
      <alignment horizontal="left" vertical="center"/>
    </xf>
    <xf numFmtId="0" fontId="38" fillId="0" borderId="0" xfId="1" applyFont="1" applyFill="1" applyAlignment="1">
      <alignment horizontal="right" vertical="center"/>
    </xf>
    <xf numFmtId="0" fontId="38" fillId="0" borderId="0" xfId="1" applyFont="1" applyFill="1" applyAlignment="1">
      <alignment horizontal="left" vertical="center"/>
    </xf>
    <xf numFmtId="0" fontId="36" fillId="0" borderId="15" xfId="1" applyFont="1" applyFill="1" applyBorder="1" applyAlignment="1">
      <alignment horizontal="right" vertical="center"/>
    </xf>
    <xf numFmtId="201" fontId="37" fillId="0" borderId="8" xfId="2" applyNumberFormat="1" applyFont="1" applyFill="1" applyBorder="1" applyAlignment="1">
      <alignment horizontal="right" vertical="center"/>
    </xf>
    <xf numFmtId="201" fontId="37" fillId="0" borderId="0" xfId="2" applyNumberFormat="1" applyFont="1" applyFill="1" applyBorder="1" applyAlignment="1">
      <alignment horizontal="right" vertical="center"/>
    </xf>
    <xf numFmtId="207" fontId="36" fillId="0" borderId="15" xfId="1" applyNumberFormat="1" applyFont="1" applyFill="1" applyBorder="1" applyAlignment="1">
      <alignment horizontal="left" vertical="center" shrinkToFit="1"/>
    </xf>
    <xf numFmtId="206" fontId="36" fillId="0" borderId="15" xfId="1" applyNumberFormat="1" applyFont="1" applyFill="1" applyBorder="1" applyAlignment="1">
      <alignment horizontal="right" vertical="center"/>
    </xf>
    <xf numFmtId="0" fontId="36" fillId="0" borderId="15" xfId="1" applyFont="1" applyFill="1" applyBorder="1" applyAlignment="1">
      <alignment vertical="center"/>
    </xf>
    <xf numFmtId="201" fontId="37" fillId="0" borderId="22" xfId="2" applyNumberFormat="1" applyFont="1" applyFill="1" applyBorder="1" applyAlignment="1">
      <alignment horizontal="right" vertical="center"/>
    </xf>
    <xf numFmtId="201" fontId="37" fillId="0" borderId="11" xfId="2" applyNumberFormat="1" applyFont="1" applyFill="1" applyBorder="1" applyAlignment="1">
      <alignment horizontal="right" vertical="center"/>
    </xf>
    <xf numFmtId="207" fontId="36" fillId="0" borderId="0" xfId="1" applyNumberFormat="1" applyFont="1" applyFill="1" applyBorder="1" applyAlignment="1">
      <alignment horizontal="left" vertical="center" shrinkToFit="1"/>
    </xf>
    <xf numFmtId="207" fontId="36" fillId="0" borderId="0" xfId="1" applyNumberFormat="1" applyFont="1" applyFill="1" applyBorder="1" applyAlignment="1">
      <alignment horizontal="right" vertical="center"/>
    </xf>
    <xf numFmtId="0" fontId="38" fillId="0" borderId="0" xfId="1" applyFont="1" applyFill="1" applyAlignment="1">
      <alignment vertical="center"/>
    </xf>
    <xf numFmtId="206" fontId="36" fillId="0" borderId="2" xfId="1" applyNumberFormat="1" applyFont="1" applyFill="1" applyBorder="1" applyAlignment="1">
      <alignment horizontal="right" vertical="center"/>
    </xf>
    <xf numFmtId="201" fontId="36" fillId="0" borderId="8" xfId="2" applyNumberFormat="1" applyFont="1" applyFill="1" applyBorder="1" applyAlignment="1">
      <alignment horizontal="right" vertical="center"/>
    </xf>
    <xf numFmtId="201" fontId="36" fillId="0" borderId="0" xfId="2" applyNumberFormat="1" applyFont="1" applyFill="1" applyBorder="1" applyAlignment="1">
      <alignment horizontal="right" vertical="center"/>
    </xf>
    <xf numFmtId="201" fontId="37" fillId="0" borderId="23" xfId="2" applyNumberFormat="1" applyFont="1" applyFill="1" applyBorder="1" applyAlignment="1">
      <alignment horizontal="right" vertical="center"/>
    </xf>
    <xf numFmtId="201" fontId="37" fillId="0" borderId="15" xfId="2" applyNumberFormat="1" applyFont="1" applyFill="1" applyBorder="1" applyAlignment="1">
      <alignment horizontal="right" vertical="center"/>
    </xf>
    <xf numFmtId="0" fontId="36" fillId="0" borderId="5" xfId="1" applyFont="1" applyFill="1" applyBorder="1" applyAlignment="1">
      <alignment horizontal="center" vertical="center"/>
    </xf>
    <xf numFmtId="0" fontId="36" fillId="0" borderId="17" xfId="1" applyFont="1" applyFill="1" applyBorder="1" applyAlignment="1">
      <alignment horizontal="center" vertical="center"/>
    </xf>
    <xf numFmtId="0" fontId="36" fillId="0" borderId="17" xfId="1" applyFont="1" applyFill="1" applyBorder="1" applyAlignment="1">
      <alignment horizontal="center" vertical="center" wrapText="1"/>
    </xf>
    <xf numFmtId="0" fontId="36" fillId="0" borderId="9" xfId="1" applyFont="1" applyFill="1" applyBorder="1" applyAlignment="1">
      <alignment horizontal="center" vertical="center" shrinkToFit="1"/>
    </xf>
    <xf numFmtId="0" fontId="36" fillId="0" borderId="19" xfId="1" applyFont="1" applyFill="1" applyBorder="1" applyAlignment="1">
      <alignment horizontal="center" vertical="center" shrinkToFit="1"/>
    </xf>
    <xf numFmtId="0" fontId="36" fillId="0" borderId="13" xfId="1" applyFont="1" applyFill="1" applyBorder="1" applyAlignment="1">
      <alignment horizontal="center" vertical="center"/>
    </xf>
    <xf numFmtId="206" fontId="36" fillId="0" borderId="4" xfId="1" applyNumberFormat="1" applyFont="1" applyFill="1" applyBorder="1" applyAlignment="1">
      <alignment horizontal="center" vertical="center" wrapText="1"/>
    </xf>
    <xf numFmtId="206" fontId="36" fillId="0" borderId="0" xfId="1" applyNumberFormat="1" applyFont="1" applyFill="1" applyBorder="1" applyAlignment="1">
      <alignment horizontal="center" vertical="center" wrapText="1"/>
    </xf>
    <xf numFmtId="206" fontId="36" fillId="0" borderId="11" xfId="1" applyNumberFormat="1" applyFont="1" applyFill="1" applyBorder="1" applyAlignment="1">
      <alignment horizontal="center" vertical="center" wrapText="1"/>
    </xf>
    <xf numFmtId="0" fontId="36" fillId="0" borderId="17" xfId="1" applyFont="1" applyFill="1" applyBorder="1" applyAlignment="1">
      <alignment horizontal="right" vertical="center"/>
    </xf>
    <xf numFmtId="0" fontId="33" fillId="0" borderId="4" xfId="1" applyFont="1" applyFill="1" applyBorder="1" applyAlignment="1">
      <alignment horizontal="center" vertical="center" shrinkToFit="1"/>
    </xf>
    <xf numFmtId="0" fontId="25" fillId="0" borderId="4" xfId="1" applyFont="1" applyFill="1" applyBorder="1" applyAlignment="1"/>
    <xf numFmtId="0" fontId="33" fillId="0" borderId="0" xfId="1" applyFont="1" applyFill="1" applyBorder="1" applyAlignment="1">
      <alignment horizontal="center" vertical="center" shrinkToFit="1"/>
    </xf>
    <xf numFmtId="0" fontId="25" fillId="0" borderId="0" xfId="1" applyFont="1" applyFill="1" applyBorder="1" applyAlignment="1"/>
    <xf numFmtId="0" fontId="33" fillId="0" borderId="2" xfId="1" applyFont="1" applyFill="1" applyBorder="1" applyAlignment="1">
      <alignment horizontal="center" vertical="center" shrinkToFit="1"/>
    </xf>
    <xf numFmtId="0" fontId="25" fillId="0" borderId="2" xfId="1" applyFont="1" applyFill="1" applyBorder="1" applyAlignment="1"/>
    <xf numFmtId="0" fontId="30" fillId="0" borderId="0" xfId="1" applyFont="1" applyFill="1" applyAlignment="1">
      <alignment horizontal="distributed" vertical="center" shrinkToFit="1"/>
    </xf>
    <xf numFmtId="0" fontId="31" fillId="0" borderId="0" xfId="1" applyFont="1" applyFill="1" applyAlignment="1">
      <alignment vertical="center"/>
    </xf>
    <xf numFmtId="0" fontId="44" fillId="0" borderId="0" xfId="5" applyNumberFormat="1" applyFont="1" applyFill="1" applyBorder="1" applyAlignment="1" applyProtection="1">
      <alignment horizontal="left" vertical="center" shrinkToFit="1"/>
    </xf>
    <xf numFmtId="0" fontId="32" fillId="0" borderId="0" xfId="1" applyNumberFormat="1" applyFont="1" applyFill="1" applyBorder="1" applyAlignment="1">
      <alignment horizontal="left" vertical="center" shrinkToFit="1"/>
    </xf>
    <xf numFmtId="0" fontId="45" fillId="0" borderId="0" xfId="1" applyNumberFormat="1" applyFont="1" applyFill="1" applyBorder="1" applyAlignment="1">
      <alignment horizontal="left" vertical="center" shrinkToFit="1"/>
    </xf>
    <xf numFmtId="0" fontId="44" fillId="0" borderId="0" xfId="5" applyNumberFormat="1" applyFont="1" applyFill="1" applyBorder="1" applyAlignment="1" applyProtection="1">
      <alignment horizontal="left" vertical="center"/>
    </xf>
    <xf numFmtId="0" fontId="38" fillId="0" borderId="0" xfId="1" applyFont="1" applyFill="1" applyBorder="1" applyAlignment="1">
      <alignment horizontal="center" vertical="center"/>
    </xf>
    <xf numFmtId="0" fontId="30" fillId="0" borderId="0" xfId="1" applyNumberFormat="1" applyFont="1" applyFill="1" applyBorder="1" applyAlignment="1">
      <alignment horizontal="left" vertical="center" wrapText="1" shrinkToFit="1"/>
    </xf>
    <xf numFmtId="0" fontId="46" fillId="0" borderId="0" xfId="5" applyNumberFormat="1" applyFont="1" applyFill="1" applyBorder="1" applyAlignment="1" applyProtection="1">
      <alignment horizontal="left" vertical="center" shrinkToFit="1"/>
    </xf>
    <xf numFmtId="0" fontId="30" fillId="0" borderId="0" xfId="1" applyNumberFormat="1" applyFont="1" applyFill="1" applyAlignment="1">
      <alignment horizontal="left" vertical="center" wrapText="1"/>
    </xf>
    <xf numFmtId="0" fontId="30" fillId="0" borderId="0" xfId="1" applyNumberFormat="1" applyFont="1" applyFill="1" applyBorder="1" applyAlignment="1">
      <alignment horizontal="left" vertical="center" shrinkToFit="1"/>
    </xf>
    <xf numFmtId="0" fontId="36" fillId="0" borderId="6" xfId="1" applyFont="1" applyFill="1" applyBorder="1" applyAlignment="1">
      <alignment horizontal="center" vertical="center" wrapText="1"/>
    </xf>
    <xf numFmtId="0" fontId="36" fillId="0" borderId="5" xfId="1" applyFont="1" applyFill="1" applyBorder="1" applyAlignment="1">
      <alignment vertical="center" wrapText="1"/>
    </xf>
    <xf numFmtId="0" fontId="36" fillId="0" borderId="8" xfId="1" applyFont="1" applyFill="1" applyBorder="1" applyAlignment="1">
      <alignment horizontal="center" vertical="center" wrapText="1"/>
    </xf>
    <xf numFmtId="0" fontId="36" fillId="0" borderId="22" xfId="1" applyFont="1" applyFill="1" applyBorder="1" applyAlignment="1">
      <alignment horizontal="center" vertical="center" wrapText="1"/>
    </xf>
    <xf numFmtId="0" fontId="36" fillId="0" borderId="25" xfId="1" applyFont="1" applyFill="1" applyBorder="1" applyAlignment="1">
      <alignment horizontal="center" vertical="center"/>
    </xf>
    <xf numFmtId="0" fontId="36" fillId="0" borderId="10" xfId="1" applyFont="1" applyFill="1" applyBorder="1" applyAlignment="1">
      <alignment horizontal="center" vertical="center"/>
    </xf>
    <xf numFmtId="0" fontId="36" fillId="0" borderId="20" xfId="1" applyFont="1" applyFill="1" applyBorder="1" applyAlignment="1">
      <alignment horizontal="center" vertical="center"/>
    </xf>
    <xf numFmtId="0" fontId="36" fillId="0" borderId="24" xfId="1" applyFont="1" applyFill="1" applyBorder="1" applyAlignment="1">
      <alignment horizontal="center" vertical="center"/>
    </xf>
    <xf numFmtId="0" fontId="36" fillId="0" borderId="6" xfId="1" applyFont="1" applyFill="1" applyBorder="1" applyAlignment="1">
      <alignment horizontal="center" vertical="center"/>
    </xf>
    <xf numFmtId="0" fontId="36" fillId="0" borderId="12" xfId="1" applyFont="1" applyFill="1" applyBorder="1" applyAlignment="1">
      <alignment vertical="center"/>
    </xf>
    <xf numFmtId="0" fontId="36" fillId="0" borderId="21" xfId="1" applyFont="1" applyFill="1" applyBorder="1" applyAlignment="1">
      <alignment horizontal="center" vertical="center"/>
    </xf>
    <xf numFmtId="0" fontId="36" fillId="0" borderId="7" xfId="1" applyFont="1" applyFill="1" applyBorder="1" applyAlignment="1">
      <alignment horizontal="center" vertical="center"/>
    </xf>
    <xf numFmtId="0" fontId="1" fillId="0" borderId="26"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22" xfId="1" applyFont="1" applyFill="1" applyBorder="1" applyAlignment="1">
      <alignment horizontal="center" vertical="center"/>
    </xf>
    <xf numFmtId="0" fontId="1" fillId="0" borderId="11" xfId="1" applyFont="1" applyFill="1" applyBorder="1" applyAlignment="1">
      <alignment horizontal="center" vertical="center"/>
    </xf>
    <xf numFmtId="0" fontId="1" fillId="0" borderId="25" xfId="1" applyFont="1" applyFill="1" applyBorder="1" applyAlignment="1">
      <alignment horizontal="center" vertical="center"/>
    </xf>
    <xf numFmtId="0" fontId="1" fillId="0" borderId="20" xfId="1" applyFont="1" applyFill="1" applyBorder="1" applyAlignment="1">
      <alignment horizontal="center" vertical="center"/>
    </xf>
    <xf numFmtId="0" fontId="1" fillId="0" borderId="4" xfId="1" applyFont="1" applyFill="1" applyBorder="1" applyAlignment="1">
      <alignment horizontal="center" vertical="center" wrapText="1"/>
    </xf>
    <xf numFmtId="0" fontId="36" fillId="0" borderId="0" xfId="1" applyFont="1" applyFill="1" applyBorder="1" applyAlignment="1">
      <alignment horizontal="center" vertical="center"/>
    </xf>
    <xf numFmtId="0" fontId="36" fillId="0" borderId="11" xfId="1" applyFont="1" applyFill="1" applyBorder="1" applyAlignment="1">
      <alignment horizontal="center" vertical="center"/>
    </xf>
    <xf numFmtId="0" fontId="36" fillId="0" borderId="8" xfId="1" applyFont="1" applyFill="1" applyBorder="1" applyAlignment="1">
      <alignment horizontal="center" vertical="center"/>
    </xf>
    <xf numFmtId="0" fontId="36" fillId="0" borderId="22" xfId="1" applyFont="1" applyFill="1" applyBorder="1" applyAlignment="1">
      <alignment horizontal="center" vertical="center"/>
    </xf>
    <xf numFmtId="0" fontId="36" fillId="0" borderId="23" xfId="1" applyFont="1" applyFill="1" applyBorder="1" applyAlignment="1">
      <alignment horizontal="center" vertical="center"/>
    </xf>
    <xf numFmtId="0" fontId="39" fillId="0" borderId="0" xfId="1" applyFont="1" applyFill="1" applyBorder="1" applyAlignment="1">
      <alignment vertical="center"/>
    </xf>
    <xf numFmtId="0" fontId="28" fillId="0" borderId="0" xfId="1" applyFont="1" applyFill="1" applyBorder="1" applyAlignment="1">
      <alignment horizontal="right" vertical="center"/>
    </xf>
    <xf numFmtId="0" fontId="36" fillId="0" borderId="4" xfId="1" applyFont="1" applyFill="1" applyBorder="1" applyAlignment="1">
      <alignment horizontal="left" vertical="center"/>
    </xf>
    <xf numFmtId="0" fontId="36" fillId="0" borderId="11" xfId="7" applyFont="1" applyFill="1" applyBorder="1" applyAlignment="1">
      <alignment horizontal="right" vertical="center"/>
    </xf>
    <xf numFmtId="0" fontId="36" fillId="0" borderId="20" xfId="7" applyFont="1" applyFill="1" applyBorder="1" applyAlignment="1">
      <alignment horizontal="right" vertical="center"/>
    </xf>
    <xf numFmtId="0" fontId="32" fillId="0" borderId="11" xfId="1" applyFont="1" applyFill="1" applyBorder="1" applyAlignment="1">
      <alignment horizontal="center" vertical="center" shrinkToFit="1"/>
    </xf>
    <xf numFmtId="0" fontId="32" fillId="0" borderId="0" xfId="1" applyFont="1" applyFill="1" applyBorder="1" applyAlignment="1">
      <alignment horizontal="left" vertical="center" shrinkToFit="1"/>
    </xf>
    <xf numFmtId="0" fontId="36" fillId="0" borderId="9" xfId="8" applyFont="1" applyFill="1" applyBorder="1" applyAlignment="1">
      <alignment horizontal="center"/>
    </xf>
    <xf numFmtId="0" fontId="36" fillId="0" borderId="14" xfId="8" applyFont="1" applyFill="1" applyBorder="1" applyAlignment="1">
      <alignment horizontal="center"/>
    </xf>
    <xf numFmtId="0" fontId="36" fillId="0" borderId="0" xfId="7" applyFont="1" applyFill="1" applyBorder="1" applyAlignment="1">
      <alignment horizontal="right" vertical="center"/>
    </xf>
    <xf numFmtId="0" fontId="36" fillId="0" borderId="10" xfId="7" applyFont="1" applyFill="1" applyBorder="1" applyAlignment="1">
      <alignment horizontal="right" vertical="center"/>
    </xf>
    <xf numFmtId="0" fontId="1" fillId="0" borderId="0" xfId="1" applyFont="1" applyFill="1" applyBorder="1" applyAlignment="1">
      <alignment horizontal="left" vertical="center"/>
    </xf>
    <xf numFmtId="0" fontId="1" fillId="0" borderId="0" xfId="1" applyFont="1" applyFill="1" applyBorder="1" applyAlignment="1">
      <alignment horizontal="right" vertical="center"/>
    </xf>
    <xf numFmtId="0" fontId="36" fillId="0" borderId="0" xfId="1" applyFont="1" applyFill="1" applyBorder="1" applyAlignment="1">
      <alignment vertical="center"/>
    </xf>
    <xf numFmtId="0" fontId="36" fillId="0" borderId="16" xfId="1" applyFont="1" applyFill="1" applyBorder="1" applyAlignment="1">
      <alignment horizontal="center" vertical="center"/>
    </xf>
    <xf numFmtId="0" fontId="36" fillId="0" borderId="18" xfId="1" applyFont="1" applyFill="1" applyBorder="1" applyAlignment="1">
      <alignment horizontal="center" vertical="center"/>
    </xf>
    <xf numFmtId="0" fontId="36" fillId="0" borderId="7" xfId="1" applyFont="1" applyFill="1" applyBorder="1" applyAlignment="1">
      <alignment horizontal="center" vertical="center" wrapText="1"/>
    </xf>
    <xf numFmtId="0" fontId="36" fillId="0" borderId="5" xfId="1" applyFont="1" applyFill="1" applyBorder="1" applyAlignment="1">
      <alignment horizontal="center" vertical="center" wrapText="1"/>
    </xf>
    <xf numFmtId="0" fontId="37" fillId="0" borderId="16" xfId="1" applyFont="1" applyFill="1" applyBorder="1" applyAlignment="1">
      <alignment horizontal="center" vertical="center"/>
    </xf>
    <xf numFmtId="0" fontId="37" fillId="0" borderId="18" xfId="1" applyFont="1" applyFill="1" applyBorder="1" applyAlignment="1">
      <alignment horizontal="center" vertical="center"/>
    </xf>
    <xf numFmtId="0" fontId="37" fillId="0" borderId="7" xfId="1" applyFont="1" applyFill="1" applyBorder="1" applyAlignment="1">
      <alignment horizontal="center" vertical="center" wrapText="1"/>
    </xf>
    <xf numFmtId="0" fontId="37" fillId="0" borderId="6" xfId="1" applyFont="1" applyFill="1" applyBorder="1" applyAlignment="1">
      <alignment horizontal="center" vertical="center" wrapText="1"/>
    </xf>
    <xf numFmtId="0" fontId="37" fillId="0" borderId="5" xfId="1" applyFont="1" applyFill="1" applyBorder="1" applyAlignment="1">
      <alignment horizontal="center" vertical="center" wrapText="1"/>
    </xf>
    <xf numFmtId="0" fontId="41" fillId="0" borderId="15" xfId="1" applyFont="1" applyFill="1" applyBorder="1" applyAlignment="1">
      <alignment horizontal="left" vertical="center" shrinkToFit="1"/>
    </xf>
    <xf numFmtId="0" fontId="29" fillId="0" borderId="0" xfId="1" applyFont="1" applyFill="1" applyBorder="1" applyAlignment="1">
      <alignment horizontal="right" vertical="center"/>
    </xf>
    <xf numFmtId="0" fontId="42" fillId="0" borderId="0" xfId="1" applyFont="1" applyFill="1" applyBorder="1" applyAlignment="1">
      <alignment horizontal="left" vertical="center"/>
    </xf>
    <xf numFmtId="0" fontId="31" fillId="0" borderId="2" xfId="1" applyFont="1" applyFill="1" applyBorder="1" applyAlignment="1">
      <alignment horizontal="right" vertical="center"/>
    </xf>
    <xf numFmtId="0" fontId="38" fillId="0" borderId="0" xfId="1" applyFont="1" applyFill="1" applyBorder="1" applyAlignment="1">
      <alignment horizontal="left" vertical="center"/>
    </xf>
    <xf numFmtId="0" fontId="38" fillId="0" borderId="0" xfId="1" applyFont="1" applyFill="1" applyBorder="1" applyAlignment="1">
      <alignment horizontal="right" vertical="center"/>
    </xf>
    <xf numFmtId="0" fontId="18" fillId="0" borderId="0" xfId="1" applyFont="1" applyFill="1" applyBorder="1" applyAlignment="1">
      <alignment horizontal="right" vertical="center"/>
    </xf>
    <xf numFmtId="0" fontId="31" fillId="0" borderId="0" xfId="1" applyFont="1" applyFill="1" applyBorder="1" applyAlignment="1">
      <alignment horizontal="right" vertical="center"/>
    </xf>
    <xf numFmtId="204" fontId="36" fillId="0" borderId="0" xfId="1" applyNumberFormat="1" applyFont="1" applyFill="1" applyBorder="1" applyAlignment="1">
      <alignment horizontal="right" vertical="center"/>
    </xf>
    <xf numFmtId="38" fontId="30" fillId="0" borderId="0" xfId="2" applyFont="1" applyFill="1" applyAlignment="1">
      <alignment vertical="center"/>
    </xf>
    <xf numFmtId="201" fontId="30" fillId="0" borderId="0" xfId="2" applyNumberFormat="1" applyFont="1" applyFill="1" applyAlignment="1">
      <alignment vertical="center"/>
    </xf>
    <xf numFmtId="40" fontId="30" fillId="0" borderId="0" xfId="2" applyNumberFormat="1" applyFont="1" applyFill="1" applyAlignment="1">
      <alignment vertical="center"/>
    </xf>
    <xf numFmtId="0" fontId="36" fillId="0" borderId="0" xfId="1" applyFont="1" applyFill="1" applyAlignment="1">
      <alignment horizontal="distributed" vertical="center"/>
    </xf>
    <xf numFmtId="0" fontId="29" fillId="0" borderId="0" xfId="1" applyFont="1" applyFill="1" applyAlignment="1">
      <alignment horizontal="center" vertical="center"/>
    </xf>
    <xf numFmtId="217" fontId="36" fillId="0" borderId="26" xfId="1" applyNumberFormat="1" applyFont="1" applyFill="1" applyBorder="1" applyAlignment="1">
      <alignment horizontal="center" vertical="center" wrapText="1"/>
    </xf>
    <xf numFmtId="217" fontId="36" fillId="0" borderId="22" xfId="1" applyNumberFormat="1" applyFont="1" applyFill="1" applyBorder="1" applyAlignment="1">
      <alignment horizontal="center" vertical="center"/>
    </xf>
    <xf numFmtId="0" fontId="36" fillId="0" borderId="26" xfId="1" applyFont="1" applyFill="1" applyBorder="1" applyAlignment="1">
      <alignment horizontal="center" vertical="center" wrapText="1"/>
    </xf>
    <xf numFmtId="38" fontId="36" fillId="0" borderId="11" xfId="2" applyFont="1" applyFill="1" applyBorder="1" applyAlignment="1">
      <alignment vertical="center"/>
    </xf>
    <xf numFmtId="0" fontId="36" fillId="0" borderId="11" xfId="1" applyFont="1" applyFill="1" applyBorder="1" applyAlignment="1">
      <alignment horizontal="distributed" vertical="center"/>
    </xf>
    <xf numFmtId="0" fontId="36" fillId="0" borderId="20" xfId="1" applyFont="1" applyFill="1" applyBorder="1" applyAlignment="1">
      <alignment horizontal="distributed" vertical="center"/>
    </xf>
    <xf numFmtId="38" fontId="36" fillId="0" borderId="16" xfId="2" applyFont="1" applyFill="1" applyBorder="1" applyAlignment="1">
      <alignment horizontal="right" vertical="center"/>
    </xf>
    <xf numFmtId="38" fontId="36" fillId="0" borderId="18" xfId="2" applyFont="1" applyFill="1" applyBorder="1" applyAlignment="1">
      <alignment horizontal="right" vertical="center"/>
    </xf>
    <xf numFmtId="38" fontId="36" fillId="0" borderId="19" xfId="2" applyFont="1" applyFill="1" applyBorder="1" applyAlignment="1">
      <alignment horizontal="right" vertical="center"/>
    </xf>
    <xf numFmtId="38" fontId="36" fillId="0" borderId="16" xfId="2" applyFont="1" applyFill="1" applyBorder="1" applyAlignment="1">
      <alignment vertical="center"/>
    </xf>
    <xf numFmtId="38" fontId="36" fillId="0" borderId="18" xfId="2" applyFont="1" applyFill="1" applyBorder="1" applyAlignment="1">
      <alignment vertical="center"/>
    </xf>
    <xf numFmtId="38" fontId="36" fillId="0" borderId="19" xfId="2" applyFont="1" applyFill="1" applyBorder="1" applyAlignment="1">
      <alignment vertical="center"/>
    </xf>
    <xf numFmtId="0" fontId="36" fillId="0" borderId="11" xfId="1" applyFont="1" applyFill="1" applyBorder="1" applyAlignment="1">
      <alignment horizontal="left" vertical="center" indent="1"/>
    </xf>
    <xf numFmtId="0" fontId="36" fillId="0" borderId="20" xfId="1" applyFont="1" applyFill="1" applyBorder="1" applyAlignment="1">
      <alignment horizontal="left" vertical="center" indent="1"/>
    </xf>
    <xf numFmtId="38" fontId="36" fillId="0" borderId="22" xfId="2" applyFont="1" applyFill="1" applyBorder="1" applyAlignment="1">
      <alignment horizontal="right" vertical="center"/>
    </xf>
    <xf numFmtId="38" fontId="36" fillId="0" borderId="20" xfId="2" applyFont="1" applyFill="1" applyBorder="1" applyAlignment="1">
      <alignment horizontal="right" vertical="center"/>
    </xf>
    <xf numFmtId="38" fontId="36" fillId="0" borderId="11" xfId="2" applyFont="1" applyFill="1" applyBorder="1" applyAlignment="1">
      <alignment horizontal="right" vertical="center"/>
    </xf>
    <xf numFmtId="38" fontId="36" fillId="0" borderId="22" xfId="2" applyFont="1" applyFill="1" applyBorder="1" applyAlignment="1">
      <alignment vertical="center"/>
    </xf>
    <xf numFmtId="38" fontId="36" fillId="0" borderId="20" xfId="2" applyFont="1" applyFill="1" applyBorder="1" applyAlignment="1">
      <alignment vertical="center"/>
    </xf>
    <xf numFmtId="38" fontId="36" fillId="0" borderId="0" xfId="2" applyFont="1" applyFill="1" applyBorder="1" applyAlignment="1">
      <alignment vertical="center"/>
    </xf>
    <xf numFmtId="0" fontId="36" fillId="0" borderId="0" xfId="1" applyFont="1" applyFill="1" applyAlignment="1">
      <alignment horizontal="left" vertical="center" indent="1"/>
    </xf>
    <xf numFmtId="0" fontId="36" fillId="0" borderId="10" xfId="1" applyFont="1" applyFill="1" applyBorder="1" applyAlignment="1">
      <alignment horizontal="left" vertical="center" indent="1"/>
    </xf>
    <xf numFmtId="38" fontId="36" fillId="0" borderId="8" xfId="2" applyFont="1" applyFill="1" applyBorder="1" applyAlignment="1">
      <alignment horizontal="right" vertical="center"/>
    </xf>
    <xf numFmtId="38" fontId="36" fillId="0" borderId="10" xfId="2" applyFont="1" applyFill="1" applyBorder="1" applyAlignment="1">
      <alignment horizontal="right" vertical="center"/>
    </xf>
    <xf numFmtId="38" fontId="36" fillId="0" borderId="0" xfId="2" applyFont="1" applyFill="1" applyBorder="1" applyAlignment="1">
      <alignment horizontal="right" vertical="center"/>
    </xf>
    <xf numFmtId="38" fontId="36" fillId="0" borderId="8" xfId="2" applyFont="1" applyFill="1" applyBorder="1" applyAlignment="1">
      <alignment vertical="center"/>
    </xf>
    <xf numFmtId="38" fontId="36" fillId="0" borderId="10" xfId="2" applyFont="1" applyFill="1" applyBorder="1" applyAlignment="1">
      <alignment vertical="center"/>
    </xf>
    <xf numFmtId="0" fontId="36" fillId="0" borderId="0" xfId="1" applyFont="1" applyFill="1" applyAlignment="1">
      <alignment horizontal="left" vertical="center" indent="1" shrinkToFit="1"/>
    </xf>
    <xf numFmtId="38" fontId="36" fillId="0" borderId="8" xfId="2" applyFont="1" applyFill="1" applyBorder="1" applyAlignment="1">
      <alignment horizontal="center" vertical="center"/>
    </xf>
    <xf numFmtId="38" fontId="36" fillId="0" borderId="10" xfId="2" applyFont="1" applyFill="1" applyBorder="1" applyAlignment="1">
      <alignment horizontal="center" vertical="center"/>
    </xf>
    <xf numFmtId="38" fontId="36" fillId="0" borderId="0" xfId="2" applyFont="1" applyFill="1" applyBorder="1" applyAlignment="1">
      <alignment horizontal="center" vertical="center"/>
    </xf>
    <xf numFmtId="38" fontId="36" fillId="0" borderId="15" xfId="2" applyFont="1" applyFill="1" applyBorder="1" applyAlignment="1">
      <alignment vertical="center"/>
    </xf>
    <xf numFmtId="38" fontId="36" fillId="0" borderId="23" xfId="2" applyFont="1" applyFill="1" applyBorder="1" applyAlignment="1">
      <alignment horizontal="right" vertical="center"/>
    </xf>
    <xf numFmtId="38" fontId="36" fillId="0" borderId="21" xfId="2" applyFont="1" applyFill="1" applyBorder="1" applyAlignment="1">
      <alignment horizontal="right" vertical="center"/>
    </xf>
    <xf numFmtId="38" fontId="36" fillId="0" borderId="15" xfId="2" applyFont="1" applyFill="1" applyBorder="1" applyAlignment="1">
      <alignment horizontal="right" vertical="center"/>
    </xf>
    <xf numFmtId="38" fontId="36" fillId="0" borderId="23" xfId="2" applyFont="1" applyFill="1" applyBorder="1" applyAlignment="1">
      <alignment vertical="center"/>
    </xf>
    <xf numFmtId="38" fontId="36" fillId="0" borderId="21" xfId="2" applyFont="1" applyFill="1" applyBorder="1" applyAlignment="1">
      <alignment vertical="center"/>
    </xf>
    <xf numFmtId="38" fontId="36" fillId="0" borderId="11" xfId="2" applyFont="1" applyFill="1" applyBorder="1" applyAlignment="1">
      <alignment horizontal="center" vertical="center"/>
    </xf>
    <xf numFmtId="0" fontId="36" fillId="0" borderId="19" xfId="1" applyFont="1" applyFill="1" applyBorder="1" applyAlignment="1">
      <alignment horizontal="distributed" vertical="center"/>
    </xf>
    <xf numFmtId="0" fontId="36" fillId="0" borderId="18" xfId="1" applyFont="1" applyFill="1" applyBorder="1" applyAlignment="1">
      <alignment horizontal="distributed" vertical="center"/>
    </xf>
    <xf numFmtId="38" fontId="36" fillId="0" borderId="20" xfId="2" applyFont="1" applyFill="1" applyBorder="1" applyAlignment="1">
      <alignment horizontal="center" vertical="center"/>
    </xf>
    <xf numFmtId="204" fontId="41" fillId="0" borderId="11" xfId="1" applyNumberFormat="1" applyFont="1" applyFill="1" applyBorder="1" applyAlignment="1">
      <alignment horizontal="right" vertical="center"/>
    </xf>
    <xf numFmtId="204" fontId="41" fillId="0" borderId="20" xfId="1" applyNumberFormat="1" applyFont="1" applyFill="1" applyBorder="1" applyAlignment="1">
      <alignment horizontal="right" vertical="center"/>
    </xf>
    <xf numFmtId="38" fontId="41" fillId="0" borderId="11" xfId="2" applyFont="1" applyFill="1" applyBorder="1" applyAlignment="1">
      <alignment horizontal="right" vertical="center"/>
    </xf>
    <xf numFmtId="0" fontId="36" fillId="0" borderId="4" xfId="1" applyFont="1" applyFill="1" applyBorder="1" applyAlignment="1">
      <alignment horizontal="center" vertical="center"/>
    </xf>
    <xf numFmtId="204" fontId="36" fillId="0" borderId="16" xfId="1" applyNumberFormat="1" applyFont="1" applyFill="1" applyBorder="1" applyAlignment="1">
      <alignment horizontal="center" vertical="center"/>
    </xf>
    <xf numFmtId="204" fontId="36" fillId="0" borderId="18" xfId="1" applyNumberFormat="1" applyFont="1" applyFill="1" applyBorder="1" applyAlignment="1">
      <alignment horizontal="center" vertical="center"/>
    </xf>
    <xf numFmtId="0" fontId="36" fillId="0" borderId="19" xfId="1" applyFont="1" applyFill="1" applyBorder="1" applyAlignment="1">
      <alignment horizontal="center" vertical="center"/>
    </xf>
    <xf numFmtId="204" fontId="41" fillId="0" borderId="0" xfId="1" applyNumberFormat="1" applyFont="1" applyFill="1" applyBorder="1" applyAlignment="1">
      <alignment horizontal="right" vertical="center"/>
    </xf>
    <xf numFmtId="204" fontId="41" fillId="0" borderId="10" xfId="1" applyNumberFormat="1" applyFont="1" applyFill="1" applyBorder="1" applyAlignment="1">
      <alignment horizontal="right" vertical="center"/>
    </xf>
    <xf numFmtId="204" fontId="41" fillId="0" borderId="0" xfId="1" applyNumberFormat="1" applyFont="1" applyFill="1" applyAlignment="1">
      <alignment horizontal="right" vertical="center"/>
    </xf>
    <xf numFmtId="38" fontId="41" fillId="0" borderId="0" xfId="2" applyFont="1" applyFill="1" applyAlignment="1">
      <alignment horizontal="right" vertical="center"/>
    </xf>
    <xf numFmtId="3" fontId="36" fillId="0" borderId="0" xfId="1" applyNumberFormat="1" applyFont="1" applyFill="1" applyBorder="1" applyAlignment="1">
      <alignment vertical="center"/>
    </xf>
    <xf numFmtId="201" fontId="36" fillId="0" borderId="0" xfId="2" applyNumberFormat="1" applyFont="1" applyFill="1" applyBorder="1" applyAlignment="1">
      <alignment vertical="center"/>
    </xf>
    <xf numFmtId="0" fontId="36" fillId="0" borderId="0" xfId="1" applyFont="1" applyFill="1" applyBorder="1" applyAlignment="1">
      <alignment horizontal="right" vertical="center" shrinkToFit="1"/>
    </xf>
    <xf numFmtId="0" fontId="36" fillId="0" borderId="0" xfId="1" applyFont="1" applyFill="1" applyBorder="1" applyAlignment="1">
      <alignment horizontal="center" vertical="center" shrinkToFit="1"/>
    </xf>
    <xf numFmtId="0" fontId="41" fillId="0" borderId="4" xfId="1" applyFont="1" applyFill="1" applyBorder="1" applyAlignment="1">
      <alignment horizontal="center" vertical="center"/>
    </xf>
    <xf numFmtId="0" fontId="41" fillId="0" borderId="25" xfId="1" applyFont="1" applyFill="1" applyBorder="1" applyAlignment="1">
      <alignment horizontal="center" vertical="center"/>
    </xf>
    <xf numFmtId="0" fontId="41" fillId="0" borderId="11" xfId="1" applyFont="1" applyFill="1" applyBorder="1" applyAlignment="1">
      <alignment horizontal="center" vertical="center"/>
    </xf>
    <xf numFmtId="0" fontId="41" fillId="0" borderId="20" xfId="1" applyFont="1" applyFill="1" applyBorder="1" applyAlignment="1">
      <alignment horizontal="center" vertical="center"/>
    </xf>
    <xf numFmtId="0" fontId="41" fillId="0" borderId="24" xfId="1" applyFont="1" applyFill="1" applyBorder="1" applyAlignment="1">
      <alignment horizontal="center" vertical="center"/>
    </xf>
    <xf numFmtId="0" fontId="41" fillId="0" borderId="26" xfId="1" applyFont="1" applyFill="1" applyBorder="1" applyAlignment="1">
      <alignment horizontal="center" vertical="center"/>
    </xf>
    <xf numFmtId="204" fontId="41" fillId="0" borderId="17" xfId="1" applyNumberFormat="1" applyFont="1" applyFill="1" applyBorder="1" applyAlignment="1">
      <alignment horizontal="center" vertical="center"/>
    </xf>
    <xf numFmtId="204" fontId="41" fillId="0" borderId="18" xfId="1" applyNumberFormat="1" applyFont="1" applyFill="1" applyBorder="1" applyAlignment="1">
      <alignment horizontal="center" vertical="center"/>
    </xf>
    <xf numFmtId="204" fontId="41" fillId="0" borderId="16" xfId="1" applyNumberFormat="1" applyFont="1" applyFill="1" applyBorder="1" applyAlignment="1">
      <alignment horizontal="center" vertical="center"/>
    </xf>
    <xf numFmtId="49" fontId="36" fillId="0" borderId="0" xfId="1" applyNumberFormat="1" applyFont="1" applyFill="1" applyBorder="1" applyAlignment="1">
      <alignment horizontal="right" vertical="center"/>
    </xf>
    <xf numFmtId="2" fontId="36" fillId="0" borderId="0" xfId="1" applyNumberFormat="1" applyFont="1" applyFill="1" applyBorder="1" applyAlignment="1">
      <alignment horizontal="right" vertical="center"/>
    </xf>
    <xf numFmtId="49" fontId="36" fillId="0" borderId="0" xfId="1" applyNumberFormat="1" applyFont="1" applyFill="1" applyBorder="1" applyAlignment="1">
      <alignment horizontal="center" vertical="center"/>
    </xf>
    <xf numFmtId="0" fontId="18" fillId="0" borderId="0" xfId="1" applyFont="1" applyFill="1" applyAlignment="1">
      <alignment horizontal="center" vertical="center"/>
    </xf>
    <xf numFmtId="0" fontId="36" fillId="0" borderId="12" xfId="1" applyFont="1" applyFill="1" applyBorder="1" applyAlignment="1">
      <alignment horizontal="center" vertical="center" wrapText="1"/>
    </xf>
    <xf numFmtId="0" fontId="36" fillId="0" borderId="9" xfId="1" applyFont="1" applyFill="1" applyBorder="1" applyAlignment="1">
      <alignment horizontal="center" vertical="center" wrapText="1"/>
    </xf>
    <xf numFmtId="0" fontId="36" fillId="0" borderId="14" xfId="1" applyFont="1" applyFill="1" applyBorder="1" applyAlignment="1">
      <alignment horizontal="center" vertical="center" wrapText="1"/>
    </xf>
    <xf numFmtId="3" fontId="36" fillId="0" borderId="15" xfId="1" applyNumberFormat="1" applyFont="1" applyFill="1" applyBorder="1" applyAlignment="1">
      <alignment vertical="center"/>
    </xf>
    <xf numFmtId="201" fontId="36" fillId="0" borderId="15" xfId="2" applyNumberFormat="1" applyFont="1" applyFill="1" applyBorder="1" applyAlignment="1">
      <alignment vertical="center"/>
    </xf>
    <xf numFmtId="49" fontId="36" fillId="0" borderId="15" xfId="1" applyNumberFormat="1" applyFont="1" applyFill="1" applyBorder="1" applyAlignment="1">
      <alignment horizontal="center" vertical="center"/>
    </xf>
    <xf numFmtId="38" fontId="23" fillId="0" borderId="0" xfId="2" applyFont="1" applyFill="1" applyAlignment="1">
      <alignment horizontal="right" vertical="center"/>
    </xf>
    <xf numFmtId="0" fontId="36" fillId="0" borderId="20" xfId="1" applyFont="1" applyFill="1" applyBorder="1" applyAlignment="1">
      <alignment horizontal="left" vertical="center" wrapText="1"/>
    </xf>
    <xf numFmtId="0" fontId="36" fillId="0" borderId="18" xfId="1" applyFont="1" applyFill="1" applyBorder="1" applyAlignment="1">
      <alignment horizontal="left" vertical="center" wrapText="1"/>
    </xf>
    <xf numFmtId="0" fontId="36" fillId="0" borderId="15" xfId="1" applyFont="1" applyFill="1" applyBorder="1" applyAlignment="1">
      <alignment horizontal="center" vertical="center"/>
    </xf>
    <xf numFmtId="0" fontId="36" fillId="0" borderId="21" xfId="1" applyFont="1" applyFill="1" applyBorder="1" applyAlignment="1">
      <alignment vertical="center"/>
    </xf>
    <xf numFmtId="0" fontId="36" fillId="0" borderId="23" xfId="1" applyFont="1" applyFill="1" applyBorder="1" applyAlignment="1">
      <alignment horizontal="center" vertical="center" wrapText="1"/>
    </xf>
    <xf numFmtId="0" fontId="56" fillId="0" borderId="0" xfId="1" applyFont="1" applyFill="1" applyAlignment="1">
      <alignment vertical="center"/>
    </xf>
    <xf numFmtId="0" fontId="36" fillId="0" borderId="4" xfId="1" applyFont="1" applyFill="1" applyBorder="1" applyAlignment="1">
      <alignment vertical="center"/>
    </xf>
    <xf numFmtId="0" fontId="36" fillId="0" borderId="25" xfId="1" applyFont="1" applyFill="1" applyBorder="1" applyAlignment="1">
      <alignment vertical="center"/>
    </xf>
    <xf numFmtId="0" fontId="36" fillId="0" borderId="11" xfId="1" applyFont="1" applyFill="1" applyBorder="1" applyAlignment="1">
      <alignment vertical="center"/>
    </xf>
    <xf numFmtId="0" fontId="36" fillId="0" borderId="20" xfId="1" applyFont="1" applyFill="1" applyBorder="1" applyAlignment="1">
      <alignment vertical="center"/>
    </xf>
    <xf numFmtId="0" fontId="31" fillId="0" borderId="0" xfId="1" applyFont="1" applyFill="1" applyBorder="1" applyAlignment="1">
      <alignment vertical="center"/>
    </xf>
    <xf numFmtId="0" fontId="31" fillId="0" borderId="15" xfId="1" applyFont="1" applyFill="1" applyBorder="1" applyAlignment="1">
      <alignment vertical="center"/>
    </xf>
    <xf numFmtId="0" fontId="31" fillId="0" borderId="15" xfId="1" applyFont="1" applyFill="1" applyBorder="1" applyAlignment="1">
      <alignment horizontal="right" vertical="center"/>
    </xf>
    <xf numFmtId="0" fontId="36" fillId="0" borderId="17" xfId="1" applyFont="1" applyFill="1" applyBorder="1" applyAlignment="1">
      <alignment vertical="center"/>
    </xf>
    <xf numFmtId="0" fontId="36" fillId="0" borderId="10" xfId="1" applyFont="1" applyFill="1" applyBorder="1" applyAlignment="1">
      <alignment horizontal="right" vertical="center"/>
    </xf>
    <xf numFmtId="0" fontId="36" fillId="0" borderId="11" xfId="1" applyFont="1" applyFill="1" applyBorder="1" applyAlignment="1">
      <alignment horizontal="right" vertical="center"/>
    </xf>
    <xf numFmtId="0" fontId="36" fillId="0" borderId="20" xfId="1" applyFont="1" applyFill="1" applyBorder="1" applyAlignment="1">
      <alignment horizontal="right" vertical="center"/>
    </xf>
    <xf numFmtId="0" fontId="23" fillId="0" borderId="15" xfId="1" applyFont="1" applyFill="1" applyBorder="1" applyAlignment="1">
      <alignment horizontal="right" vertical="center"/>
    </xf>
    <xf numFmtId="0" fontId="36" fillId="0" borderId="21" xfId="1" applyFont="1" applyFill="1" applyBorder="1" applyAlignment="1">
      <alignment horizontal="right" vertical="center"/>
    </xf>
    <xf numFmtId="0" fontId="36" fillId="0" borderId="15" xfId="1" applyFont="1" applyFill="1" applyBorder="1" applyAlignment="1">
      <alignment horizontal="left" vertical="center" wrapText="1"/>
    </xf>
    <xf numFmtId="0" fontId="36" fillId="0" borderId="15" xfId="1" applyFont="1" applyFill="1" applyBorder="1" applyAlignment="1">
      <alignment horizontal="right" vertical="top"/>
    </xf>
    <xf numFmtId="0" fontId="56" fillId="0" borderId="0" xfId="1" applyFont="1" applyFill="1" applyAlignment="1">
      <alignment horizontal="center" vertical="center"/>
    </xf>
    <xf numFmtId="0" fontId="36" fillId="0" borderId="13" xfId="1" applyFont="1" applyFill="1" applyBorder="1" applyAlignment="1">
      <alignment horizontal="center" vertical="center" wrapText="1"/>
    </xf>
    <xf numFmtId="0" fontId="36" fillId="0" borderId="4" xfId="1" applyFont="1" applyFill="1" applyBorder="1" applyAlignment="1">
      <alignment horizontal="center" vertical="center" wrapText="1" shrinkToFit="1"/>
    </xf>
    <xf numFmtId="0" fontId="36" fillId="0" borderId="11" xfId="1" applyFont="1" applyFill="1" applyBorder="1" applyAlignment="1">
      <alignment horizontal="center" vertical="center" shrinkToFit="1"/>
    </xf>
    <xf numFmtId="0" fontId="36" fillId="0" borderId="24" xfId="1" applyFont="1" applyFill="1" applyBorder="1" applyAlignment="1">
      <alignment horizontal="center" vertical="center" wrapText="1"/>
    </xf>
    <xf numFmtId="0" fontId="36" fillId="0" borderId="0" xfId="1" applyFont="1" applyFill="1" applyBorder="1" applyAlignment="1">
      <alignment horizontal="distributed" vertical="center"/>
    </xf>
    <xf numFmtId="0" fontId="36" fillId="0" borderId="0" xfId="1" applyFont="1" applyFill="1" applyAlignment="1">
      <alignment vertical="center"/>
    </xf>
    <xf numFmtId="0" fontId="36" fillId="0" borderId="0" xfId="1" applyFont="1" applyFill="1" applyBorder="1" applyAlignment="1">
      <alignment horizontal="distributed" vertical="center" shrinkToFit="1"/>
    </xf>
    <xf numFmtId="0" fontId="36" fillId="0" borderId="0" xfId="1" applyFont="1" applyFill="1" applyBorder="1" applyAlignment="1">
      <alignment vertical="center" shrinkToFit="1"/>
    </xf>
    <xf numFmtId="0" fontId="37" fillId="0" borderId="15" xfId="1" applyFont="1" applyFill="1" applyBorder="1" applyAlignment="1">
      <alignment horizontal="distributed" vertical="center"/>
    </xf>
    <xf numFmtId="0" fontId="1" fillId="0" borderId="0" xfId="1" applyFont="1" applyFill="1" applyAlignment="1">
      <alignment vertical="center" shrinkToFit="1"/>
    </xf>
    <xf numFmtId="0" fontId="36" fillId="0" borderId="2" xfId="1" applyFont="1" applyFill="1" applyBorder="1" applyAlignment="1">
      <alignment vertical="center"/>
    </xf>
    <xf numFmtId="0" fontId="36" fillId="0" borderId="24" xfId="1" applyFont="1" applyFill="1" applyBorder="1" applyAlignment="1">
      <alignment vertical="center"/>
    </xf>
    <xf numFmtId="0" fontId="36" fillId="0" borderId="6" xfId="1" applyFont="1" applyFill="1" applyBorder="1" applyAlignment="1">
      <alignment vertical="center"/>
    </xf>
    <xf numFmtId="0" fontId="36" fillId="0" borderId="5" xfId="1" applyFont="1" applyFill="1" applyBorder="1" applyAlignment="1">
      <alignment vertical="center"/>
    </xf>
    <xf numFmtId="0" fontId="36" fillId="0" borderId="9" xfId="1" applyFont="1" applyFill="1" applyBorder="1" applyAlignment="1">
      <alignment vertical="center"/>
    </xf>
    <xf numFmtId="217" fontId="36" fillId="0" borderId="17" xfId="1" applyNumberFormat="1" applyFont="1" applyFill="1" applyBorder="1" applyAlignment="1">
      <alignment horizontal="center" vertical="center" wrapText="1"/>
    </xf>
    <xf numFmtId="217" fontId="36" fillId="0" borderId="16" xfId="1" applyNumberFormat="1" applyFont="1" applyFill="1" applyBorder="1" applyAlignment="1">
      <alignment horizontal="center" vertical="center" wrapText="1"/>
    </xf>
    <xf numFmtId="0" fontId="36" fillId="0" borderId="13" xfId="1" applyFont="1" applyFill="1" applyBorder="1" applyAlignment="1">
      <alignment vertical="center"/>
    </xf>
    <xf numFmtId="0" fontId="18" fillId="0" borderId="0" xfId="1" applyFont="1" applyFill="1" applyBorder="1" applyAlignment="1">
      <alignment horizontal="right" vertical="center" shrinkToFit="1"/>
    </xf>
    <xf numFmtId="0" fontId="18" fillId="0" borderId="0" xfId="1" applyFont="1" applyFill="1" applyBorder="1" applyAlignment="1">
      <alignment vertical="center" shrinkToFit="1"/>
    </xf>
    <xf numFmtId="0" fontId="18" fillId="0" borderId="0" xfId="1" applyFont="1" applyFill="1" applyBorder="1" applyAlignment="1">
      <alignment vertical="center"/>
    </xf>
    <xf numFmtId="0" fontId="36" fillId="0" borderId="11" xfId="1" applyFont="1" applyFill="1" applyBorder="1" applyAlignment="1">
      <alignment horizontal="distributed" vertical="center" shrinkToFit="1"/>
    </xf>
    <xf numFmtId="0" fontId="36" fillId="0" borderId="11" xfId="1" applyFont="1" applyFill="1" applyBorder="1" applyAlignment="1">
      <alignment vertical="center" shrinkToFit="1"/>
    </xf>
    <xf numFmtId="0" fontId="36" fillId="0" borderId="15" xfId="1" applyFont="1" applyFill="1" applyBorder="1" applyAlignment="1">
      <alignment horizontal="distributed" vertical="center" shrinkToFit="1"/>
    </xf>
    <xf numFmtId="0" fontId="36" fillId="0" borderId="15" xfId="1" applyFont="1" applyFill="1" applyBorder="1" applyAlignment="1">
      <alignment vertical="center" shrinkToFit="1"/>
    </xf>
    <xf numFmtId="0" fontId="36" fillId="0" borderId="42" xfId="1" applyFont="1" applyFill="1" applyBorder="1" applyAlignment="1">
      <alignment horizontal="center" vertical="center"/>
    </xf>
    <xf numFmtId="0" fontId="36" fillId="0" borderId="41" xfId="1" applyFont="1" applyFill="1" applyBorder="1" applyAlignment="1">
      <alignment horizontal="center" vertical="center"/>
    </xf>
    <xf numFmtId="0" fontId="36" fillId="0" borderId="40" xfId="1" applyFont="1" applyFill="1" applyBorder="1" applyAlignment="1">
      <alignment horizontal="center" vertical="center"/>
    </xf>
    <xf numFmtId="0" fontId="36" fillId="0" borderId="39" xfId="1" applyFont="1" applyFill="1" applyBorder="1" applyAlignment="1">
      <alignment horizontal="center" vertical="center"/>
    </xf>
    <xf numFmtId="0" fontId="36" fillId="0" borderId="38" xfId="1" applyFont="1" applyFill="1" applyBorder="1" applyAlignment="1">
      <alignment horizontal="center" vertical="center"/>
    </xf>
    <xf numFmtId="0" fontId="36" fillId="0" borderId="38" xfId="1" applyFont="1" applyFill="1" applyBorder="1" applyAlignment="1">
      <alignment vertical="center"/>
    </xf>
    <xf numFmtId="0" fontId="36" fillId="0" borderId="35" xfId="1" applyFont="1" applyFill="1" applyBorder="1" applyAlignment="1">
      <alignment horizontal="center" vertical="center"/>
    </xf>
    <xf numFmtId="0" fontId="36" fillId="0" borderId="31" xfId="1" applyFont="1" applyFill="1" applyBorder="1" applyAlignment="1">
      <alignment horizontal="center" vertical="center"/>
    </xf>
    <xf numFmtId="217" fontId="36" fillId="0" borderId="36" xfId="1" applyNumberFormat="1" applyFont="1" applyFill="1" applyBorder="1" applyAlignment="1">
      <alignment horizontal="center" vertical="center" wrapText="1"/>
    </xf>
    <xf numFmtId="0" fontId="36" fillId="0" borderId="32" xfId="1" applyFont="1" applyFill="1" applyBorder="1" applyAlignment="1">
      <alignment horizontal="center" vertical="center"/>
    </xf>
    <xf numFmtId="217" fontId="36" fillId="0" borderId="23" xfId="1" applyNumberFormat="1" applyFont="1" applyFill="1" applyBorder="1" applyAlignment="1">
      <alignment horizontal="center" vertical="center" wrapText="1"/>
    </xf>
    <xf numFmtId="0" fontId="36" fillId="0" borderId="22" xfId="1" applyFont="1" applyFill="1" applyBorder="1" applyAlignment="1">
      <alignment vertical="center"/>
    </xf>
    <xf numFmtId="0" fontId="14" fillId="0" borderId="0" xfId="1" applyFont="1" applyFill="1" applyBorder="1" applyAlignment="1">
      <alignment horizontal="distributed" vertical="center"/>
    </xf>
    <xf numFmtId="0" fontId="14" fillId="0" borderId="10" xfId="1" applyFont="1" applyFill="1" applyBorder="1" applyAlignment="1">
      <alignment horizontal="distributed" vertical="center"/>
    </xf>
    <xf numFmtId="0" fontId="18" fillId="0" borderId="15" xfId="1" applyFont="1" applyFill="1" applyBorder="1" applyAlignment="1">
      <alignment horizontal="right" vertical="center"/>
    </xf>
    <xf numFmtId="0" fontId="36" fillId="0" borderId="4" xfId="1" applyFont="1" applyFill="1" applyBorder="1" applyAlignment="1">
      <alignment horizontal="distributed" vertical="center"/>
    </xf>
    <xf numFmtId="0" fontId="36" fillId="0" borderId="25" xfId="1" applyFont="1" applyFill="1" applyBorder="1" applyAlignment="1">
      <alignment horizontal="distributed" vertical="center"/>
    </xf>
    <xf numFmtId="0" fontId="36" fillId="0" borderId="26" xfId="1" applyFont="1" applyFill="1" applyBorder="1" applyAlignment="1">
      <alignment horizontal="center" vertical="center"/>
    </xf>
    <xf numFmtId="0" fontId="36" fillId="0" borderId="15" xfId="1" applyFont="1" applyFill="1" applyBorder="1" applyAlignment="1">
      <alignment horizontal="distributed" vertical="center"/>
    </xf>
    <xf numFmtId="0" fontId="36" fillId="0" borderId="21" xfId="1" applyFont="1" applyFill="1" applyBorder="1" applyAlignment="1">
      <alignment horizontal="distributed" vertical="center"/>
    </xf>
    <xf numFmtId="0" fontId="36" fillId="0" borderId="10" xfId="1" applyFont="1" applyFill="1" applyBorder="1" applyAlignment="1">
      <alignment horizontal="distributed" vertical="center"/>
    </xf>
    <xf numFmtId="0" fontId="38" fillId="0" borderId="0" xfId="1" applyFont="1" applyFill="1" applyAlignment="1">
      <alignment horizontal="left" vertical="center" shrinkToFit="1"/>
    </xf>
    <xf numFmtId="0" fontId="38" fillId="0" borderId="0" xfId="1" applyFont="1" applyFill="1" applyAlignment="1">
      <alignment vertical="center" shrinkToFit="1"/>
    </xf>
    <xf numFmtId="0" fontId="36" fillId="0" borderId="4" xfId="1" applyFont="1" applyFill="1" applyBorder="1" applyAlignment="1">
      <alignment horizontal="distributed" vertical="center" shrinkToFit="1"/>
    </xf>
    <xf numFmtId="0" fontId="36" fillId="0" borderId="25" xfId="1" applyFont="1" applyFill="1" applyBorder="1" applyAlignment="1">
      <alignment horizontal="distributed" vertical="center" shrinkToFit="1"/>
    </xf>
    <xf numFmtId="0" fontId="36" fillId="0" borderId="20" xfId="1" applyFont="1" applyFill="1" applyBorder="1" applyAlignment="1">
      <alignment horizontal="distributed" vertical="center" shrinkToFit="1"/>
    </xf>
    <xf numFmtId="38" fontId="36" fillId="0" borderId="21" xfId="2" applyFont="1" applyFill="1" applyBorder="1" applyAlignment="1">
      <alignment horizontal="distributed" vertical="center"/>
    </xf>
    <xf numFmtId="38" fontId="36" fillId="0" borderId="10" xfId="2" applyFont="1" applyFill="1" applyBorder="1" applyAlignment="1">
      <alignment horizontal="distributed" vertical="center"/>
    </xf>
    <xf numFmtId="38" fontId="36" fillId="0" borderId="20" xfId="2" applyFont="1" applyFill="1" applyBorder="1" applyAlignment="1">
      <alignment horizontal="distributed" vertical="center"/>
    </xf>
    <xf numFmtId="0" fontId="36" fillId="0" borderId="7" xfId="1" applyFont="1" applyFill="1" applyBorder="1" applyAlignment="1">
      <alignment horizontal="distributed" vertical="center"/>
    </xf>
    <xf numFmtId="0" fontId="36" fillId="0" borderId="5" xfId="1" applyFont="1" applyFill="1" applyBorder="1" applyAlignment="1">
      <alignment horizontal="distributed" vertical="center"/>
    </xf>
    <xf numFmtId="0" fontId="31" fillId="0" borderId="0" xfId="1" applyFont="1" applyFill="1" applyAlignment="1">
      <alignment horizontal="right" vertical="center"/>
    </xf>
    <xf numFmtId="0" fontId="36" fillId="0" borderId="24" xfId="1" applyFont="1" applyFill="1" applyBorder="1" applyAlignment="1">
      <alignment horizontal="distributed" vertical="center"/>
    </xf>
    <xf numFmtId="0" fontId="36" fillId="0" borderId="14" xfId="1" applyFont="1" applyFill="1" applyBorder="1" applyAlignment="1">
      <alignment vertical="center"/>
    </xf>
    <xf numFmtId="0" fontId="36" fillId="0" borderId="23" xfId="1" applyFont="1" applyFill="1" applyBorder="1" applyAlignment="1">
      <alignment horizontal="center" vertical="center" wrapText="1" shrinkToFit="1"/>
    </xf>
    <xf numFmtId="0" fontId="36" fillId="0" borderId="22" xfId="1" applyFont="1" applyFill="1" applyBorder="1" applyAlignment="1">
      <alignment horizontal="center" vertical="center" wrapText="1" shrinkToFit="1"/>
    </xf>
    <xf numFmtId="0" fontId="37" fillId="0" borderId="21" xfId="1" applyFont="1" applyFill="1" applyBorder="1" applyAlignment="1">
      <alignment horizontal="distributed" vertical="center"/>
    </xf>
    <xf numFmtId="0" fontId="36" fillId="0" borderId="15" xfId="1" applyFont="1" applyFill="1" applyBorder="1" applyAlignment="1">
      <alignment horizontal="center"/>
    </xf>
    <xf numFmtId="0" fontId="36" fillId="0" borderId="21" xfId="1" applyFont="1" applyFill="1" applyBorder="1" applyAlignment="1">
      <alignment horizontal="center"/>
    </xf>
    <xf numFmtId="0" fontId="36" fillId="0" borderId="6" xfId="1" applyFont="1" applyFill="1" applyBorder="1" applyAlignment="1">
      <alignment horizontal="center"/>
    </xf>
    <xf numFmtId="0" fontId="36" fillId="0" borderId="5" xfId="1" applyFont="1" applyFill="1" applyBorder="1" applyAlignment="1">
      <alignment horizontal="center"/>
    </xf>
    <xf numFmtId="0" fontId="30" fillId="0" borderId="0" xfId="1" applyFont="1" applyFill="1" applyAlignment="1">
      <alignment vertical="center"/>
    </xf>
    <xf numFmtId="0" fontId="31" fillId="0" borderId="0" xfId="1" applyFont="1" applyFill="1" applyAlignment="1">
      <alignment horizontal="left" vertical="top" wrapText="1"/>
    </xf>
    <xf numFmtId="0" fontId="1" fillId="0" borderId="4" xfId="1" applyFont="1" applyFill="1" applyBorder="1" applyAlignment="1"/>
    <xf numFmtId="0" fontId="1" fillId="0" borderId="0" xfId="1" applyFont="1" applyFill="1" applyAlignment="1"/>
    <xf numFmtId="0" fontId="36" fillId="0" borderId="16" xfId="1" applyFont="1" applyFill="1" applyBorder="1" applyAlignment="1">
      <alignment horizontal="center" vertical="center" wrapText="1"/>
    </xf>
    <xf numFmtId="0" fontId="36" fillId="0" borderId="0" xfId="1" applyFont="1" applyFill="1" applyAlignment="1">
      <alignment horizontal="left" vertical="center" wrapText="1"/>
    </xf>
    <xf numFmtId="0" fontId="18" fillId="0" borderId="0" xfId="1" applyFont="1" applyFill="1" applyAlignment="1">
      <alignment vertical="center"/>
    </xf>
    <xf numFmtId="40" fontId="36" fillId="0" borderId="0" xfId="2" applyNumberFormat="1" applyFont="1" applyFill="1" applyBorder="1" applyAlignment="1">
      <alignment horizontal="center" vertical="center"/>
    </xf>
    <xf numFmtId="40" fontId="36" fillId="0" borderId="11" xfId="2" applyNumberFormat="1" applyFont="1" applyFill="1" applyBorder="1" applyAlignment="1">
      <alignment horizontal="center" vertical="center"/>
    </xf>
    <xf numFmtId="0" fontId="36" fillId="0" borderId="0" xfId="1" applyFont="1" applyFill="1" applyAlignment="1">
      <alignment horizontal="left" vertical="center"/>
    </xf>
    <xf numFmtId="38" fontId="36" fillId="0" borderId="0" xfId="2" applyFont="1" applyFill="1" applyAlignment="1">
      <alignment horizontal="right" vertical="center"/>
    </xf>
    <xf numFmtId="38" fontId="36" fillId="0" borderId="25" xfId="2" applyFont="1" applyFill="1" applyBorder="1" applyAlignment="1">
      <alignment horizontal="center" vertical="center" wrapText="1"/>
    </xf>
    <xf numFmtId="38" fontId="36" fillId="0" borderId="10" xfId="2" applyFont="1" applyFill="1" applyBorder="1" applyAlignment="1">
      <alignment horizontal="center" vertical="center" wrapText="1"/>
    </xf>
    <xf numFmtId="38" fontId="36" fillId="0" borderId="20" xfId="2" applyFont="1" applyFill="1" applyBorder="1" applyAlignment="1">
      <alignment horizontal="center" vertical="center" wrapText="1"/>
    </xf>
    <xf numFmtId="38" fontId="36" fillId="0" borderId="24" xfId="2" applyFont="1" applyFill="1" applyBorder="1" applyAlignment="1">
      <alignment horizontal="center" vertical="center" wrapText="1"/>
    </xf>
    <xf numFmtId="38" fontId="36" fillId="0" borderId="6" xfId="2" applyFont="1" applyFill="1" applyBorder="1" applyAlignment="1">
      <alignment horizontal="center" vertical="center" wrapText="1"/>
    </xf>
    <xf numFmtId="38" fontId="36" fillId="0" borderId="5" xfId="2" applyFont="1" applyFill="1" applyBorder="1" applyAlignment="1">
      <alignment horizontal="center" vertical="center" wrapText="1"/>
    </xf>
    <xf numFmtId="38" fontId="36" fillId="0" borderId="26" xfId="2" applyFont="1" applyFill="1" applyBorder="1" applyAlignment="1">
      <alignment horizontal="center" vertical="center" wrapText="1"/>
    </xf>
    <xf numFmtId="38" fontId="36" fillId="0" borderId="8" xfId="2" applyFont="1" applyFill="1" applyBorder="1" applyAlignment="1">
      <alignment horizontal="center" vertical="center" wrapText="1"/>
    </xf>
    <xf numFmtId="38" fontId="36" fillId="0" borderId="22" xfId="2" applyFont="1" applyFill="1" applyBorder="1" applyAlignment="1">
      <alignment horizontal="center" vertical="center" wrapText="1"/>
    </xf>
    <xf numFmtId="38" fontId="36" fillId="0" borderId="25" xfId="2" applyFont="1" applyFill="1" applyBorder="1" applyAlignment="1">
      <alignment horizontal="center" vertical="center"/>
    </xf>
    <xf numFmtId="38" fontId="36" fillId="0" borderId="4" xfId="2" applyFont="1" applyFill="1" applyBorder="1" applyAlignment="1">
      <alignment horizontal="center" vertical="center" wrapText="1"/>
    </xf>
    <xf numFmtId="38" fontId="36" fillId="0" borderId="0" xfId="2" applyFont="1" applyFill="1" applyBorder="1" applyAlignment="1">
      <alignment horizontal="center" vertical="center" wrapText="1"/>
    </xf>
    <xf numFmtId="38" fontId="36" fillId="0" borderId="11" xfId="2" applyFont="1" applyFill="1" applyBorder="1" applyAlignment="1">
      <alignment horizontal="center" vertical="center" wrapText="1"/>
    </xf>
    <xf numFmtId="38" fontId="36" fillId="0" borderId="12" xfId="2" applyFont="1" applyFill="1" applyBorder="1" applyAlignment="1">
      <alignment horizontal="center" vertical="center"/>
    </xf>
    <xf numFmtId="38" fontId="36" fillId="0" borderId="9" xfId="2" applyFont="1" applyFill="1" applyBorder="1" applyAlignment="1">
      <alignment horizontal="center" vertical="center"/>
    </xf>
    <xf numFmtId="38" fontId="36" fillId="0" borderId="7" xfId="2" applyFont="1" applyFill="1" applyBorder="1" applyAlignment="1">
      <alignment horizontal="center" vertical="center" wrapText="1"/>
    </xf>
    <xf numFmtId="38" fontId="36" fillId="0" borderId="23" xfId="2" applyFont="1" applyFill="1" applyBorder="1" applyAlignment="1">
      <alignment horizontal="center" vertical="center" wrapText="1"/>
    </xf>
    <xf numFmtId="38" fontId="37" fillId="0" borderId="22" xfId="2" applyFont="1" applyFill="1" applyBorder="1" applyAlignment="1">
      <alignment horizontal="center" vertical="center"/>
    </xf>
    <xf numFmtId="38" fontId="37" fillId="0" borderId="11" xfId="2" applyFont="1" applyFill="1" applyBorder="1" applyAlignment="1">
      <alignment horizontal="center" vertical="center"/>
    </xf>
    <xf numFmtId="38" fontId="36" fillId="0" borderId="2" xfId="2" applyFont="1" applyFill="1" applyBorder="1" applyAlignment="1">
      <alignment horizontal="right" vertical="center" shrinkToFit="1"/>
    </xf>
    <xf numFmtId="38" fontId="36" fillId="0" borderId="12" xfId="2" applyFont="1" applyFill="1" applyBorder="1" applyAlignment="1">
      <alignment horizontal="center" vertical="center" wrapText="1"/>
    </xf>
    <xf numFmtId="38" fontId="36" fillId="0" borderId="9" xfId="2" applyFont="1" applyFill="1" applyBorder="1" applyAlignment="1">
      <alignment horizontal="center" vertical="center" wrapText="1"/>
    </xf>
    <xf numFmtId="0" fontId="36" fillId="0" borderId="10" xfId="1" applyFont="1" applyFill="1" applyBorder="1" applyAlignment="1">
      <alignment vertical="center"/>
    </xf>
    <xf numFmtId="0" fontId="39" fillId="0" borderId="2" xfId="1" applyFont="1" applyFill="1" applyBorder="1" applyAlignment="1">
      <alignment horizontal="left" vertical="center"/>
    </xf>
    <xf numFmtId="38" fontId="36" fillId="0" borderId="14" xfId="2" applyFont="1" applyFill="1" applyBorder="1" applyAlignment="1">
      <alignment horizontal="center" vertical="center"/>
    </xf>
    <xf numFmtId="38" fontId="36" fillId="0" borderId="18" xfId="2" applyFont="1" applyFill="1" applyBorder="1" applyAlignment="1">
      <alignment horizontal="center" vertical="center"/>
    </xf>
    <xf numFmtId="38" fontId="36" fillId="0" borderId="13" xfId="2" applyFont="1" applyFill="1" applyBorder="1" applyAlignment="1">
      <alignment horizontal="center" vertical="center" wrapText="1"/>
    </xf>
    <xf numFmtId="38" fontId="36" fillId="0" borderId="17" xfId="2" applyFont="1" applyFill="1" applyBorder="1" applyAlignment="1">
      <alignment horizontal="center" vertical="center" wrapText="1"/>
    </xf>
    <xf numFmtId="0" fontId="23" fillId="0" borderId="0" xfId="1" applyFont="1" applyFill="1" applyAlignment="1">
      <alignment horizontal="right" vertical="center"/>
    </xf>
    <xf numFmtId="38" fontId="36" fillId="0" borderId="13" xfId="2" applyFont="1" applyFill="1" applyBorder="1" applyAlignment="1">
      <alignment horizontal="center" vertical="center"/>
    </xf>
    <xf numFmtId="38" fontId="36" fillId="0" borderId="17" xfId="2" applyFont="1" applyFill="1" applyBorder="1" applyAlignment="1">
      <alignment horizontal="center" vertical="center"/>
    </xf>
    <xf numFmtId="38" fontId="36" fillId="0" borderId="14" xfId="2" applyFont="1" applyFill="1" applyBorder="1" applyAlignment="1">
      <alignment horizontal="center" vertical="center" shrinkToFit="1"/>
    </xf>
    <xf numFmtId="38" fontId="36" fillId="0" borderId="18" xfId="2" applyFont="1" applyFill="1" applyBorder="1" applyAlignment="1">
      <alignment horizontal="center" vertical="center" shrinkToFit="1"/>
    </xf>
    <xf numFmtId="38" fontId="36" fillId="0" borderId="13" xfId="2" applyFont="1" applyFill="1" applyBorder="1" applyAlignment="1">
      <alignment horizontal="center" vertical="center" shrinkToFit="1"/>
    </xf>
    <xf numFmtId="38" fontId="36" fillId="0" borderId="17" xfId="2" applyFont="1" applyFill="1" applyBorder="1" applyAlignment="1">
      <alignment horizontal="center" vertical="center" shrinkToFit="1"/>
    </xf>
    <xf numFmtId="38" fontId="36" fillId="0" borderId="13" xfId="2" applyFont="1" applyFill="1" applyBorder="1" applyAlignment="1">
      <alignment vertical="center" shrinkToFit="1"/>
    </xf>
    <xf numFmtId="38" fontId="36" fillId="0" borderId="25" xfId="2" applyFont="1" applyFill="1" applyBorder="1" applyAlignment="1">
      <alignment horizontal="center" vertical="center" wrapText="1" shrinkToFit="1"/>
    </xf>
    <xf numFmtId="38" fontId="36" fillId="0" borderId="20" xfId="2" applyFont="1" applyFill="1" applyBorder="1" applyAlignment="1">
      <alignment horizontal="center" vertical="center" shrinkToFit="1"/>
    </xf>
    <xf numFmtId="38" fontId="36" fillId="0" borderId="15" xfId="2" applyFont="1" applyFill="1" applyBorder="1" applyAlignment="1">
      <alignment horizontal="left" vertical="center"/>
    </xf>
    <xf numFmtId="38" fontId="36" fillId="0" borderId="24" xfId="2" applyFont="1" applyFill="1" applyBorder="1" applyAlignment="1">
      <alignment horizontal="center" vertical="center" wrapText="1" shrinkToFit="1"/>
    </xf>
    <xf numFmtId="38" fontId="36" fillId="0" borderId="6" xfId="2" applyFont="1" applyFill="1" applyBorder="1" applyAlignment="1">
      <alignment horizontal="center" vertical="center" shrinkToFit="1"/>
    </xf>
    <xf numFmtId="38" fontId="36" fillId="0" borderId="5" xfId="2" applyFont="1" applyFill="1" applyBorder="1" applyAlignment="1">
      <alignment horizontal="center" vertical="center" shrinkToFit="1"/>
    </xf>
    <xf numFmtId="38" fontId="36" fillId="0" borderId="13" xfId="2" applyFont="1" applyFill="1" applyBorder="1" applyAlignment="1">
      <alignment vertical="center"/>
    </xf>
    <xf numFmtId="38" fontId="36" fillId="0" borderId="7" xfId="2" applyFont="1" applyFill="1" applyBorder="1" applyAlignment="1">
      <alignment horizontal="center" vertical="center"/>
    </xf>
    <xf numFmtId="38" fontId="36" fillId="0" borderId="5" xfId="2" applyFont="1" applyFill="1" applyBorder="1" applyAlignment="1">
      <alignment horizontal="center" vertical="center"/>
    </xf>
    <xf numFmtId="38" fontId="36" fillId="0" borderId="24" xfId="2" applyFont="1" applyFill="1" applyBorder="1" applyAlignment="1">
      <alignment horizontal="center" vertical="center"/>
    </xf>
    <xf numFmtId="38" fontId="36" fillId="0" borderId="24" xfId="2" applyFont="1" applyFill="1" applyBorder="1" applyAlignment="1">
      <alignment horizontal="center" vertical="center" shrinkToFit="1"/>
    </xf>
    <xf numFmtId="38" fontId="36" fillId="0" borderId="26" xfId="2" applyFont="1" applyFill="1" applyBorder="1" applyAlignment="1">
      <alignment horizontal="center" vertical="center" shrinkToFit="1"/>
    </xf>
    <xf numFmtId="38" fontId="36" fillId="0" borderId="22" xfId="2" applyFont="1" applyFill="1" applyBorder="1" applyAlignment="1">
      <alignment horizontal="center" vertical="center" shrinkToFit="1"/>
    </xf>
    <xf numFmtId="38" fontId="36" fillId="0" borderId="0" xfId="2" applyFont="1" applyFill="1" applyBorder="1" applyAlignment="1">
      <alignment horizontal="right" vertical="center" shrinkToFit="1"/>
    </xf>
    <xf numFmtId="38" fontId="36" fillId="0" borderId="0" xfId="2" applyFont="1" applyFill="1" applyAlignment="1">
      <alignment vertical="center" shrinkToFit="1"/>
    </xf>
    <xf numFmtId="38" fontId="36" fillId="0" borderId="6" xfId="2" applyFont="1" applyFill="1" applyBorder="1" applyAlignment="1">
      <alignment horizontal="center" vertical="center"/>
    </xf>
    <xf numFmtId="38" fontId="36" fillId="0" borderId="26" xfId="2" applyFont="1" applyFill="1" applyBorder="1" applyAlignment="1">
      <alignment horizontal="center" vertical="center"/>
    </xf>
    <xf numFmtId="38" fontId="36" fillId="0" borderId="22" xfId="2" applyFont="1" applyFill="1" applyBorder="1" applyAlignment="1">
      <alignment horizontal="center" vertical="center"/>
    </xf>
    <xf numFmtId="0" fontId="60" fillId="0" borderId="0" xfId="1" applyFont="1" applyFill="1" applyAlignment="1">
      <alignment horizontal="distributed" vertical="center"/>
    </xf>
    <xf numFmtId="201" fontId="60" fillId="0" borderId="0" xfId="2" applyNumberFormat="1" applyFont="1" applyFill="1" applyAlignment="1">
      <alignment horizontal="right" vertical="center"/>
    </xf>
    <xf numFmtId="204" fontId="60" fillId="0" borderId="0" xfId="1" applyNumberFormat="1" applyFont="1" applyFill="1" applyAlignment="1">
      <alignment horizontal="left" vertical="center"/>
    </xf>
    <xf numFmtId="38" fontId="60" fillId="0" borderId="0" xfId="2" applyFont="1" applyFill="1" applyAlignment="1">
      <alignment horizontal="right" vertical="center"/>
    </xf>
    <xf numFmtId="0" fontId="60" fillId="0" borderId="0" xfId="1" applyFont="1" applyFill="1" applyAlignment="1">
      <alignment horizontal="left" vertical="center" shrinkToFit="1"/>
    </xf>
    <xf numFmtId="0" fontId="60" fillId="0" borderId="0" xfId="1" applyFont="1" applyFill="1" applyAlignment="1">
      <alignment vertical="center"/>
    </xf>
    <xf numFmtId="0" fontId="60" fillId="0" borderId="0" xfId="1" applyFont="1" applyFill="1" applyAlignment="1">
      <alignment horizontal="left" vertical="center"/>
    </xf>
    <xf numFmtId="0" fontId="61" fillId="0" borderId="0" xfId="1" applyFont="1" applyFill="1" applyBorder="1" applyAlignment="1">
      <alignment horizontal="center" vertical="center" shrinkToFit="1"/>
    </xf>
    <xf numFmtId="0" fontId="1" fillId="0" borderId="0" xfId="1" applyFill="1" applyBorder="1" applyAlignment="1">
      <alignment vertical="center"/>
    </xf>
    <xf numFmtId="0" fontId="61" fillId="0" borderId="2" xfId="1" applyFont="1" applyFill="1" applyBorder="1" applyAlignment="1">
      <alignment horizontal="center" vertical="center" shrinkToFit="1"/>
    </xf>
    <xf numFmtId="0" fontId="1" fillId="0" borderId="2" xfId="1" applyFill="1" applyBorder="1" applyAlignment="1">
      <alignment vertical="center"/>
    </xf>
    <xf numFmtId="0" fontId="1" fillId="0" borderId="2" xfId="1" applyFont="1" applyFill="1" applyBorder="1" applyAlignment="1">
      <alignment vertical="center"/>
    </xf>
    <xf numFmtId="0" fontId="37" fillId="0" borderId="0" xfId="13" applyFont="1" applyFill="1" applyBorder="1" applyAlignment="1">
      <alignment horizontal="left" vertical="center" shrinkToFit="1"/>
    </xf>
    <xf numFmtId="0" fontId="37" fillId="0" borderId="10" xfId="13" applyFont="1" applyFill="1" applyBorder="1" applyAlignment="1">
      <alignment horizontal="left" vertical="center" shrinkToFit="1"/>
    </xf>
    <xf numFmtId="0" fontId="36" fillId="0" borderId="0" xfId="13" applyFont="1" applyFill="1" applyBorder="1" applyAlignment="1">
      <alignment horizontal="left" vertical="center" shrinkToFit="1"/>
    </xf>
    <xf numFmtId="0" fontId="36" fillId="0" borderId="10" xfId="13" applyFont="1" applyFill="1" applyBorder="1" applyAlignment="1">
      <alignment horizontal="left" vertical="center" shrinkToFit="1"/>
    </xf>
    <xf numFmtId="225" fontId="41" fillId="0" borderId="7" xfId="13" applyNumberFormat="1" applyFont="1" applyFill="1" applyBorder="1" applyAlignment="1">
      <alignment horizontal="center" vertical="center" wrapText="1" shrinkToFit="1"/>
    </xf>
    <xf numFmtId="225" fontId="41" fillId="0" borderId="5" xfId="13" applyNumberFormat="1" applyFont="1" applyFill="1" applyBorder="1" applyAlignment="1">
      <alignment horizontal="center" vertical="center" wrapText="1" shrinkToFit="1"/>
    </xf>
    <xf numFmtId="218" fontId="36" fillId="0" borderId="7" xfId="13" applyNumberFormat="1" applyFont="1" applyFill="1" applyBorder="1" applyAlignment="1">
      <alignment horizontal="center" vertical="center" wrapText="1" shrinkToFit="1"/>
    </xf>
    <xf numFmtId="218" fontId="36" fillId="0" borderId="5" xfId="13" applyNumberFormat="1" applyFont="1" applyFill="1" applyBorder="1" applyAlignment="1">
      <alignment horizontal="center" vertical="center" wrapText="1" shrinkToFit="1"/>
    </xf>
    <xf numFmtId="0" fontId="36" fillId="0" borderId="4" xfId="13" applyFont="1" applyFill="1" applyBorder="1" applyAlignment="1">
      <alignment horizontal="center" vertical="center"/>
    </xf>
    <xf numFmtId="0" fontId="36" fillId="0" borderId="25" xfId="13" applyFont="1" applyFill="1" applyBorder="1" applyAlignment="1">
      <alignment horizontal="center" vertical="center"/>
    </xf>
    <xf numFmtId="0" fontId="36" fillId="0" borderId="0" xfId="13" applyFont="1" applyFill="1" applyBorder="1" applyAlignment="1">
      <alignment horizontal="center" vertical="center"/>
    </xf>
    <xf numFmtId="0" fontId="36" fillId="0" borderId="10" xfId="13" applyFont="1" applyFill="1" applyBorder="1" applyAlignment="1">
      <alignment horizontal="center" vertical="center"/>
    </xf>
    <xf numFmtId="0" fontId="36" fillId="0" borderId="11" xfId="13" applyFont="1" applyFill="1" applyBorder="1" applyAlignment="1">
      <alignment horizontal="center" vertical="center"/>
    </xf>
    <xf numFmtId="0" fontId="36" fillId="0" borderId="20" xfId="13" applyFont="1" applyFill="1" applyBorder="1" applyAlignment="1">
      <alignment horizontal="center" vertical="center"/>
    </xf>
    <xf numFmtId="225" fontId="36" fillId="0" borderId="14" xfId="13" applyNumberFormat="1" applyFont="1" applyFill="1" applyBorder="1" applyAlignment="1">
      <alignment horizontal="center" vertical="center"/>
    </xf>
    <xf numFmtId="226" fontId="36" fillId="0" borderId="12" xfId="13" applyNumberFormat="1" applyFont="1" applyFill="1" applyBorder="1" applyAlignment="1">
      <alignment horizontal="center" vertical="center"/>
    </xf>
    <xf numFmtId="225" fontId="36" fillId="0" borderId="18" xfId="13" applyNumberFormat="1" applyFont="1" applyFill="1" applyBorder="1" applyAlignment="1">
      <alignment horizontal="center" vertical="center"/>
    </xf>
    <xf numFmtId="225" fontId="36" fillId="0" borderId="17" xfId="13" applyNumberFormat="1" applyFont="1" applyFill="1" applyBorder="1" applyAlignment="1">
      <alignment horizontal="center" vertical="center" wrapText="1"/>
    </xf>
    <xf numFmtId="225" fontId="36" fillId="0" borderId="16" xfId="13" applyNumberFormat="1" applyFont="1" applyFill="1" applyBorder="1" applyAlignment="1">
      <alignment horizontal="center" vertical="center" wrapText="1"/>
    </xf>
    <xf numFmtId="227" fontId="36" fillId="0" borderId="7" xfId="13" applyNumberFormat="1" applyFont="1" applyFill="1" applyBorder="1" applyAlignment="1">
      <alignment horizontal="center" vertical="center" wrapText="1" shrinkToFit="1"/>
    </xf>
    <xf numFmtId="227" fontId="36" fillId="0" borderId="5" xfId="13" applyNumberFormat="1" applyFont="1" applyFill="1" applyBorder="1" applyAlignment="1">
      <alignment horizontal="center" vertical="center" wrapText="1" shrinkToFit="1"/>
    </xf>
    <xf numFmtId="225" fontId="36" fillId="0" borderId="7" xfId="13" applyNumberFormat="1" applyFont="1" applyFill="1" applyBorder="1" applyAlignment="1">
      <alignment horizontal="center" vertical="center" wrapText="1" shrinkToFit="1"/>
    </xf>
    <xf numFmtId="225" fontId="36" fillId="0" borderId="5" xfId="13" applyNumberFormat="1" applyFont="1" applyFill="1" applyBorder="1" applyAlignment="1">
      <alignment horizontal="center" vertical="center" wrapText="1" shrinkToFit="1"/>
    </xf>
    <xf numFmtId="227" fontId="36" fillId="0" borderId="23" xfId="13" applyNumberFormat="1" applyFont="1" applyFill="1" applyBorder="1" applyAlignment="1">
      <alignment horizontal="center" vertical="center" wrapText="1" shrinkToFit="1"/>
    </xf>
    <xf numFmtId="227" fontId="36" fillId="0" borderId="22" xfId="13" applyNumberFormat="1" applyFont="1" applyFill="1" applyBorder="1" applyAlignment="1">
      <alignment horizontal="center" vertical="center" wrapText="1" shrinkToFit="1"/>
    </xf>
    <xf numFmtId="226" fontId="36" fillId="0" borderId="7" xfId="13" applyNumberFormat="1" applyFont="1" applyFill="1" applyBorder="1" applyAlignment="1">
      <alignment horizontal="center" vertical="center" wrapText="1" shrinkToFit="1"/>
    </xf>
    <xf numFmtId="226" fontId="36" fillId="0" borderId="5" xfId="13" applyNumberFormat="1" applyFont="1" applyFill="1" applyBorder="1" applyAlignment="1">
      <alignment horizontal="center" vertical="center" wrapText="1" shrinkToFit="1"/>
    </xf>
    <xf numFmtId="226" fontId="36" fillId="0" borderId="23" xfId="13" applyNumberFormat="1" applyFont="1" applyFill="1" applyBorder="1" applyAlignment="1">
      <alignment horizontal="center" vertical="center" wrapText="1" shrinkToFit="1"/>
    </xf>
    <xf numFmtId="226" fontId="36" fillId="0" borderId="22" xfId="13" applyNumberFormat="1" applyFont="1" applyFill="1" applyBorder="1" applyAlignment="1">
      <alignment horizontal="center" vertical="center" wrapText="1" shrinkToFit="1"/>
    </xf>
    <xf numFmtId="0" fontId="36" fillId="0" borderId="0" xfId="1" applyFont="1" applyFill="1" applyBorder="1" applyAlignment="1">
      <alignment horizontal="left" vertical="center" shrinkToFit="1"/>
    </xf>
    <xf numFmtId="0" fontId="36" fillId="0" borderId="10" xfId="1" applyFont="1" applyFill="1" applyBorder="1" applyAlignment="1">
      <alignment horizontal="left" vertical="center" shrinkToFit="1"/>
    </xf>
    <xf numFmtId="0" fontId="36" fillId="0" borderId="11" xfId="1" applyFont="1" applyFill="1" applyBorder="1" applyAlignment="1">
      <alignment horizontal="left" vertical="center" shrinkToFit="1"/>
    </xf>
    <xf numFmtId="0" fontId="36" fillId="0" borderId="20" xfId="1" applyFont="1" applyFill="1" applyBorder="1" applyAlignment="1">
      <alignment horizontal="left" vertical="center" shrinkToFit="1"/>
    </xf>
    <xf numFmtId="0" fontId="37" fillId="0" borderId="0" xfId="1" applyFont="1" applyFill="1" applyBorder="1" applyAlignment="1">
      <alignment vertical="center" shrinkToFit="1"/>
    </xf>
    <xf numFmtId="0" fontId="37" fillId="0" borderId="10" xfId="1" applyFont="1" applyFill="1" applyBorder="1" applyAlignment="1">
      <alignment vertical="center" shrinkToFit="1"/>
    </xf>
    <xf numFmtId="0" fontId="36" fillId="0" borderId="10" xfId="1" applyFont="1" applyFill="1" applyBorder="1" applyAlignment="1">
      <alignment vertical="center" shrinkToFit="1"/>
    </xf>
    <xf numFmtId="228" fontId="40" fillId="0" borderId="0" xfId="13" applyNumberFormat="1" applyFont="1" applyFill="1" applyBorder="1" applyAlignment="1">
      <alignment horizontal="right" vertical="center"/>
    </xf>
    <xf numFmtId="225" fontId="36" fillId="0" borderId="7" xfId="13" applyNumberFormat="1" applyFont="1" applyFill="1" applyBorder="1" applyAlignment="1">
      <alignment horizontal="center" vertical="center" shrinkToFit="1"/>
    </xf>
    <xf numFmtId="225" fontId="36" fillId="0" borderId="5" xfId="13" applyNumberFormat="1" applyFont="1" applyFill="1" applyBorder="1" applyAlignment="1">
      <alignment horizontal="center" vertical="center" shrinkToFit="1"/>
    </xf>
    <xf numFmtId="227" fontId="36" fillId="0" borderId="7" xfId="13" applyNumberFormat="1" applyFont="1" applyFill="1" applyBorder="1" applyAlignment="1">
      <alignment horizontal="center" vertical="center" shrinkToFit="1"/>
    </xf>
    <xf numFmtId="227" fontId="36" fillId="0" borderId="5" xfId="13" applyNumberFormat="1" applyFont="1" applyFill="1" applyBorder="1" applyAlignment="1">
      <alignment horizontal="center" vertical="center" shrinkToFit="1"/>
    </xf>
    <xf numFmtId="225" fontId="36" fillId="0" borderId="23" xfId="13" applyNumberFormat="1" applyFont="1" applyFill="1" applyBorder="1" applyAlignment="1">
      <alignment horizontal="center" vertical="center" shrinkToFit="1"/>
    </xf>
    <xf numFmtId="225" fontId="36" fillId="0" borderId="22" xfId="13" applyNumberFormat="1" applyFont="1" applyFill="1" applyBorder="1" applyAlignment="1">
      <alignment horizontal="center" vertical="center" shrinkToFit="1"/>
    </xf>
    <xf numFmtId="227" fontId="36" fillId="0" borderId="23" xfId="13" applyNumberFormat="1" applyFont="1" applyFill="1" applyBorder="1" applyAlignment="1">
      <alignment horizontal="center" vertical="center" shrinkToFit="1"/>
    </xf>
    <xf numFmtId="227" fontId="36" fillId="0" borderId="22" xfId="13" applyNumberFormat="1" applyFont="1" applyFill="1" applyBorder="1" applyAlignment="1">
      <alignment horizontal="center" vertical="center" shrinkToFit="1"/>
    </xf>
    <xf numFmtId="228" fontId="36" fillId="0" borderId="26" xfId="13" applyNumberFormat="1" applyFont="1" applyFill="1" applyBorder="1" applyAlignment="1">
      <alignment horizontal="center" vertical="center" wrapText="1"/>
    </xf>
    <xf numFmtId="0" fontId="36" fillId="0" borderId="4" xfId="1" applyFont="1" applyFill="1" applyBorder="1" applyAlignment="1">
      <alignment horizontal="center" vertical="center" wrapText="1"/>
    </xf>
    <xf numFmtId="0" fontId="36" fillId="0" borderId="11" xfId="1" applyFont="1" applyFill="1" applyBorder="1" applyAlignment="1">
      <alignment horizontal="center" vertical="center" wrapText="1"/>
    </xf>
    <xf numFmtId="225" fontId="36" fillId="0" borderId="18" xfId="13" applyNumberFormat="1" applyFont="1" applyFill="1" applyBorder="1" applyAlignment="1">
      <alignment horizontal="center" vertical="center" wrapText="1"/>
    </xf>
    <xf numFmtId="226" fontId="36" fillId="0" borderId="21" xfId="13" applyNumberFormat="1" applyFont="1" applyFill="1" applyBorder="1" applyAlignment="1">
      <alignment horizontal="center" vertical="center" shrinkToFit="1"/>
    </xf>
    <xf numFmtId="226" fontId="36" fillId="0" borderId="20" xfId="13" applyNumberFormat="1" applyFont="1" applyFill="1" applyBorder="1" applyAlignment="1">
      <alignment horizontal="center" vertical="center" shrinkToFit="1"/>
    </xf>
    <xf numFmtId="226" fontId="36" fillId="0" borderId="7" xfId="13" applyNumberFormat="1" applyFont="1" applyFill="1" applyBorder="1" applyAlignment="1">
      <alignment horizontal="center" vertical="center" shrinkToFit="1"/>
    </xf>
    <xf numFmtId="226" fontId="36" fillId="0" borderId="5" xfId="13" applyNumberFormat="1" applyFont="1" applyFill="1" applyBorder="1" applyAlignment="1">
      <alignment horizontal="center" vertical="center" shrinkToFit="1"/>
    </xf>
    <xf numFmtId="0" fontId="30" fillId="0" borderId="0" xfId="1" applyFont="1" applyFill="1" applyAlignment="1">
      <alignment horizontal="right" vertical="center"/>
    </xf>
    <xf numFmtId="38" fontId="36" fillId="0" borderId="10" xfId="2" applyFont="1" applyFill="1" applyBorder="1" applyAlignment="1">
      <alignment horizontal="right" vertical="center" shrinkToFit="1"/>
    </xf>
    <xf numFmtId="38" fontId="36" fillId="0" borderId="0" xfId="2" applyFont="1" applyFill="1" applyBorder="1" applyAlignment="1">
      <alignment horizontal="center" vertical="center" shrinkToFit="1"/>
    </xf>
    <xf numFmtId="38" fontId="36" fillId="0" borderId="10" xfId="2" applyFont="1" applyFill="1" applyBorder="1" applyAlignment="1">
      <alignment horizontal="center" vertical="center" shrinkToFit="1"/>
    </xf>
    <xf numFmtId="38" fontId="37" fillId="0" borderId="11" xfId="2" applyFont="1" applyFill="1" applyBorder="1" applyAlignment="1">
      <alignment horizontal="right" vertical="center" shrinkToFit="1"/>
    </xf>
    <xf numFmtId="38" fontId="37" fillId="0" borderId="20" xfId="2" applyFont="1" applyFill="1" applyBorder="1" applyAlignment="1">
      <alignment horizontal="right" vertical="center" shrinkToFit="1"/>
    </xf>
    <xf numFmtId="38" fontId="37" fillId="0" borderId="0" xfId="2" applyFont="1" applyFill="1" applyBorder="1" applyAlignment="1">
      <alignment horizontal="center" vertical="center" shrinkToFit="1"/>
    </xf>
    <xf numFmtId="38" fontId="37" fillId="0" borderId="10" xfId="2" applyFont="1" applyFill="1" applyBorder="1" applyAlignment="1">
      <alignment horizontal="center" vertical="center" shrinkToFit="1"/>
    </xf>
    <xf numFmtId="0" fontId="0" fillId="0" borderId="0" xfId="1" applyFont="1" applyFill="1" applyAlignment="1">
      <alignment horizontal="left" vertical="center"/>
    </xf>
    <xf numFmtId="211" fontId="36" fillId="0" borderId="2" xfId="1" applyNumberFormat="1" applyFont="1" applyFill="1" applyBorder="1" applyAlignment="1">
      <alignment horizontal="right" vertical="center"/>
    </xf>
    <xf numFmtId="0" fontId="36" fillId="0" borderId="12" xfId="1" applyFont="1" applyFill="1" applyBorder="1" applyAlignment="1">
      <alignment horizontal="center" vertical="center" shrinkToFit="1"/>
    </xf>
    <xf numFmtId="0" fontId="36" fillId="0" borderId="23" xfId="1" applyFont="1" applyFill="1" applyBorder="1" applyAlignment="1">
      <alignment horizontal="right" vertical="center"/>
    </xf>
    <xf numFmtId="0" fontId="36" fillId="0" borderId="8" xfId="1" applyFont="1" applyFill="1" applyBorder="1" applyAlignment="1">
      <alignment horizontal="right" vertical="center"/>
    </xf>
    <xf numFmtId="38" fontId="37" fillId="0" borderId="22" xfId="2" applyFont="1" applyFill="1" applyBorder="1" applyAlignment="1">
      <alignment vertical="center"/>
    </xf>
    <xf numFmtId="38" fontId="37" fillId="0" borderId="20" xfId="2" applyFont="1" applyFill="1" applyBorder="1" applyAlignment="1">
      <alignment vertical="center"/>
    </xf>
    <xf numFmtId="38" fontId="37" fillId="0" borderId="11" xfId="2" applyFont="1" applyFill="1" applyBorder="1" applyAlignment="1">
      <alignment vertical="center"/>
    </xf>
    <xf numFmtId="38" fontId="37" fillId="0" borderId="0" xfId="2" applyFont="1" applyFill="1" applyBorder="1" applyAlignment="1">
      <alignment vertical="center"/>
    </xf>
    <xf numFmtId="0" fontId="1" fillId="0" borderId="10" xfId="1" applyBorder="1" applyAlignment="1">
      <alignment vertical="center"/>
    </xf>
    <xf numFmtId="0" fontId="1" fillId="0" borderId="0" xfId="1" applyBorder="1" applyAlignment="1">
      <alignment vertical="center"/>
    </xf>
    <xf numFmtId="0" fontId="36" fillId="0" borderId="17" xfId="1" applyFont="1" applyFill="1" applyBorder="1" applyAlignment="1">
      <alignment horizontal="center" vertical="center" shrinkToFit="1"/>
    </xf>
    <xf numFmtId="0" fontId="36" fillId="0" borderId="16" xfId="1" applyFont="1" applyFill="1" applyBorder="1" applyAlignment="1">
      <alignment horizontal="center" vertical="center" shrinkToFit="1"/>
    </xf>
    <xf numFmtId="0" fontId="36" fillId="0" borderId="17" xfId="1" applyFont="1" applyFill="1" applyBorder="1" applyAlignment="1">
      <alignment horizontal="right" vertical="center" shrinkToFit="1"/>
    </xf>
    <xf numFmtId="6" fontId="36" fillId="0" borderId="2" xfId="15" applyFont="1" applyFill="1" applyBorder="1" applyAlignment="1">
      <alignment horizontal="right" vertical="center"/>
    </xf>
    <xf numFmtId="0" fontId="36" fillId="0" borderId="25" xfId="1" applyFont="1" applyFill="1" applyBorder="1" applyAlignment="1">
      <alignment horizontal="center" vertical="center" wrapText="1"/>
    </xf>
    <xf numFmtId="0" fontId="36" fillId="0" borderId="0" xfId="1" applyFont="1" applyFill="1" applyBorder="1" applyAlignment="1">
      <alignment horizontal="center" vertical="center" wrapText="1"/>
    </xf>
    <xf numFmtId="0" fontId="36" fillId="0" borderId="10" xfId="1" applyFont="1" applyFill="1" applyBorder="1" applyAlignment="1">
      <alignment horizontal="center" vertical="center" wrapText="1"/>
    </xf>
    <xf numFmtId="0" fontId="36" fillId="0" borderId="20" xfId="1" applyFont="1" applyFill="1" applyBorder="1" applyAlignment="1">
      <alignment horizontal="center" vertical="center" wrapText="1"/>
    </xf>
    <xf numFmtId="0" fontId="36" fillId="0" borderId="0" xfId="1" applyFont="1" applyFill="1" applyBorder="1" applyAlignment="1">
      <alignment horizontal="right" vertical="center" wrapText="1"/>
    </xf>
    <xf numFmtId="38" fontId="37" fillId="0" borderId="20" xfId="2" applyFont="1" applyFill="1" applyBorder="1" applyAlignment="1">
      <alignment vertical="center" shrinkToFit="1"/>
    </xf>
    <xf numFmtId="38" fontId="37" fillId="0" borderId="5" xfId="2" applyFont="1" applyFill="1" applyBorder="1" applyAlignment="1">
      <alignment vertical="center" shrinkToFit="1"/>
    </xf>
    <xf numFmtId="0" fontId="36" fillId="0" borderId="15" xfId="1" applyFont="1" applyFill="1" applyBorder="1" applyAlignment="1">
      <alignment horizontal="center" vertical="center" wrapText="1"/>
    </xf>
    <xf numFmtId="38" fontId="36" fillId="0" borderId="10" xfId="2" applyFont="1" applyFill="1" applyBorder="1" applyAlignment="1">
      <alignment vertical="center" shrinkToFit="1"/>
    </xf>
    <xf numFmtId="38" fontId="36" fillId="0" borderId="6" xfId="2" applyFont="1" applyFill="1" applyBorder="1" applyAlignment="1">
      <alignment vertical="center" shrinkToFit="1"/>
    </xf>
    <xf numFmtId="0" fontId="32" fillId="0" borderId="0" xfId="1" applyFont="1" applyFill="1" applyAlignment="1">
      <alignment horizontal="distributed" vertical="center" shrinkToFit="1"/>
    </xf>
    <xf numFmtId="38" fontId="37" fillId="0" borderId="22" xfId="2" applyFont="1" applyFill="1" applyBorder="1" applyAlignment="1">
      <alignment horizontal="right" vertical="center"/>
    </xf>
    <xf numFmtId="38" fontId="37" fillId="0" borderId="11" xfId="2" applyFont="1" applyFill="1" applyBorder="1" applyAlignment="1">
      <alignment horizontal="right" vertical="center"/>
    </xf>
    <xf numFmtId="0" fontId="36" fillId="0" borderId="15" xfId="1" applyFont="1" applyFill="1" applyBorder="1" applyAlignment="1" applyProtection="1">
      <alignment horizontal="right" vertical="center"/>
      <protection locked="0"/>
    </xf>
    <xf numFmtId="38" fontId="36" fillId="0" borderId="0" xfId="2" applyFont="1" applyFill="1" applyBorder="1" applyAlignment="1">
      <alignment horizontal="right" vertical="center" wrapText="1"/>
    </xf>
    <xf numFmtId="40" fontId="36" fillId="0" borderId="0" xfId="2" applyNumberFormat="1" applyFont="1" applyFill="1" applyBorder="1" applyAlignment="1">
      <alignment horizontal="right" vertical="center"/>
    </xf>
    <xf numFmtId="40" fontId="37" fillId="0" borderId="11" xfId="2" applyNumberFormat="1" applyFont="1" applyFill="1" applyBorder="1" applyAlignment="1">
      <alignment horizontal="right" vertical="center"/>
    </xf>
    <xf numFmtId="201" fontId="37" fillId="0" borderId="20" xfId="2" applyNumberFormat="1" applyFont="1" applyFill="1" applyBorder="1" applyAlignment="1">
      <alignment horizontal="right" vertical="center"/>
    </xf>
    <xf numFmtId="201" fontId="36" fillId="0" borderId="10" xfId="2" applyNumberFormat="1" applyFont="1" applyFill="1" applyBorder="1" applyAlignment="1">
      <alignment horizontal="right" vertical="center"/>
    </xf>
    <xf numFmtId="0" fontId="36" fillId="0" borderId="25" xfId="1" applyFont="1" applyFill="1" applyBorder="1" applyAlignment="1">
      <alignment horizontal="center" vertical="center" shrinkToFit="1"/>
    </xf>
    <xf numFmtId="0" fontId="36" fillId="0" borderId="10" xfId="1" applyFont="1" applyFill="1" applyBorder="1" applyAlignment="1">
      <alignment horizontal="center" vertical="center" shrinkToFit="1"/>
    </xf>
    <xf numFmtId="0" fontId="36" fillId="0" borderId="20" xfId="1" applyFont="1" applyFill="1" applyBorder="1" applyAlignment="1">
      <alignment horizontal="center" vertical="center" shrinkToFit="1"/>
    </xf>
    <xf numFmtId="0" fontId="36" fillId="0" borderId="21" xfId="1" applyFont="1" applyFill="1" applyBorder="1" applyAlignment="1">
      <alignment horizontal="center" vertical="center" wrapText="1"/>
    </xf>
    <xf numFmtId="40" fontId="36" fillId="0" borderId="10" xfId="2" applyNumberFormat="1" applyFont="1" applyFill="1" applyBorder="1" applyAlignment="1">
      <alignment horizontal="right" vertical="center"/>
    </xf>
    <xf numFmtId="40" fontId="36" fillId="0" borderId="0" xfId="2" applyNumberFormat="1" applyFont="1" applyFill="1" applyAlignment="1">
      <alignment horizontal="right" vertical="center"/>
    </xf>
    <xf numFmtId="201" fontId="36" fillId="0" borderId="0" xfId="2" applyNumberFormat="1" applyFont="1" applyFill="1" applyBorder="1" applyAlignment="1">
      <alignment horizontal="right" vertical="center" shrinkToFit="1"/>
    </xf>
    <xf numFmtId="201" fontId="37" fillId="0" borderId="11" xfId="2" applyNumberFormat="1" applyFont="1" applyFill="1" applyBorder="1" applyAlignment="1">
      <alignment horizontal="right" vertical="center" shrinkToFit="1"/>
    </xf>
    <xf numFmtId="40" fontId="37" fillId="0" borderId="20" xfId="2" applyNumberFormat="1" applyFont="1" applyFill="1" applyBorder="1" applyAlignment="1">
      <alignment horizontal="right" vertical="center"/>
    </xf>
    <xf numFmtId="0" fontId="41" fillId="0" borderId="12" xfId="1" applyFont="1" applyFill="1" applyBorder="1" applyAlignment="1">
      <alignment horizontal="center" vertical="center" wrapText="1"/>
    </xf>
    <xf numFmtId="0" fontId="41" fillId="0" borderId="14" xfId="1" applyFont="1" applyFill="1" applyBorder="1" applyAlignment="1">
      <alignment horizontal="center" vertical="center" wrapText="1"/>
    </xf>
    <xf numFmtId="38" fontId="36" fillId="0" borderId="8" xfId="2" applyFont="1" applyFill="1" applyBorder="1" applyAlignment="1">
      <alignment horizontal="right" vertical="center" wrapText="1"/>
    </xf>
    <xf numFmtId="0" fontId="1" fillId="0" borderId="0" xfId="1" applyFont="1" applyFill="1" applyBorder="1" applyAlignment="1">
      <alignment horizontal="center" vertical="center"/>
    </xf>
    <xf numFmtId="0" fontId="1" fillId="0" borderId="2" xfId="1" applyFont="1" applyFill="1" applyBorder="1" applyAlignment="1">
      <alignment horizontal="center" vertical="center"/>
    </xf>
    <xf numFmtId="0" fontId="11" fillId="0" borderId="0" xfId="1" applyFont="1" applyFill="1" applyAlignment="1">
      <alignment horizontal="distributed" vertical="center"/>
    </xf>
    <xf numFmtId="38" fontId="11" fillId="0" borderId="0" xfId="2" applyFont="1" applyFill="1" applyAlignment="1">
      <alignment horizontal="right" vertical="center"/>
    </xf>
    <xf numFmtId="0" fontId="11" fillId="0" borderId="0" xfId="1" applyFont="1" applyFill="1" applyAlignment="1">
      <alignment horizontal="left" vertical="center"/>
    </xf>
    <xf numFmtId="201" fontId="11" fillId="0" borderId="0" xfId="2" applyNumberFormat="1" applyFont="1" applyFill="1" applyAlignment="1">
      <alignment horizontal="right" vertical="center"/>
    </xf>
    <xf numFmtId="204" fontId="28" fillId="0" borderId="0" xfId="1" applyNumberFormat="1" applyFont="1" applyFill="1" applyAlignment="1">
      <alignment vertical="center"/>
    </xf>
    <xf numFmtId="0" fontId="18" fillId="0" borderId="0" xfId="1" applyFont="1" applyFill="1" applyAlignment="1">
      <alignment horizontal="distributed" vertical="center"/>
    </xf>
    <xf numFmtId="0" fontId="1" fillId="0" borderId="0" xfId="1" applyFont="1" applyFill="1" applyAlignment="1">
      <alignment horizontal="distributed" vertical="center"/>
    </xf>
    <xf numFmtId="0" fontId="18" fillId="0" borderId="0" xfId="1" applyFont="1" applyFill="1" applyAlignment="1">
      <alignment horizontal="center" vertical="center" shrinkToFit="1"/>
    </xf>
    <xf numFmtId="38" fontId="30" fillId="0" borderId="0" xfId="1" applyNumberFormat="1" applyFont="1" applyFill="1" applyAlignment="1">
      <alignment horizontal="right" vertical="center"/>
    </xf>
    <xf numFmtId="38" fontId="37" fillId="0" borderId="20" xfId="2" applyFont="1" applyFill="1" applyBorder="1" applyAlignment="1">
      <alignment horizontal="right" vertical="center"/>
    </xf>
    <xf numFmtId="0" fontId="36" fillId="0" borderId="26" xfId="1" applyFont="1" applyFill="1" applyBorder="1" applyAlignment="1">
      <alignment horizontal="center" vertical="center" shrinkToFit="1"/>
    </xf>
    <xf numFmtId="0" fontId="36" fillId="0" borderId="4" xfId="1" applyFont="1" applyFill="1" applyBorder="1" applyAlignment="1">
      <alignment horizontal="center" vertical="center" shrinkToFit="1"/>
    </xf>
    <xf numFmtId="0" fontId="36" fillId="0" borderId="18" xfId="1" applyFont="1" applyFill="1" applyBorder="1" applyAlignment="1">
      <alignment horizontal="center" vertical="center" shrinkToFit="1"/>
    </xf>
    <xf numFmtId="0" fontId="39" fillId="0" borderId="0" xfId="1" applyFont="1" applyFill="1" applyBorder="1" applyAlignment="1">
      <alignment horizontal="left" vertical="center" shrinkToFit="1"/>
    </xf>
    <xf numFmtId="38" fontId="36" fillId="0" borderId="4" xfId="2" applyFont="1" applyFill="1" applyBorder="1" applyAlignment="1">
      <alignment horizontal="center" vertical="center" shrinkToFit="1"/>
    </xf>
    <xf numFmtId="38" fontId="36" fillId="0" borderId="25" xfId="2" applyFont="1" applyFill="1" applyBorder="1" applyAlignment="1">
      <alignment horizontal="center" vertical="center" shrinkToFit="1"/>
    </xf>
    <xf numFmtId="38" fontId="36" fillId="0" borderId="9" xfId="2" applyFont="1" applyFill="1" applyBorder="1" applyAlignment="1">
      <alignment horizontal="center" vertical="center" shrinkToFit="1"/>
    </xf>
    <xf numFmtId="38" fontId="36" fillId="0" borderId="16" xfId="2" applyFont="1" applyFill="1" applyBorder="1" applyAlignment="1">
      <alignment horizontal="center" vertical="center" shrinkToFit="1"/>
    </xf>
    <xf numFmtId="0" fontId="39" fillId="0" borderId="2" xfId="1" applyFont="1" applyFill="1" applyBorder="1" applyAlignment="1">
      <alignment horizontal="left" vertical="center" shrinkToFit="1"/>
    </xf>
    <xf numFmtId="38" fontId="36" fillId="0" borderId="12" xfId="2" applyFont="1" applyFill="1" applyBorder="1" applyAlignment="1">
      <alignment horizontal="center" vertical="center" shrinkToFit="1"/>
    </xf>
    <xf numFmtId="38" fontId="36" fillId="0" borderId="19" xfId="2" applyFont="1" applyFill="1" applyBorder="1" applyAlignment="1">
      <alignment horizontal="center" vertical="center" shrinkToFit="1"/>
    </xf>
    <xf numFmtId="38" fontId="36" fillId="0" borderId="19" xfId="2" applyFont="1" applyFill="1" applyBorder="1" applyAlignment="1">
      <alignment horizontal="center" vertical="center"/>
    </xf>
    <xf numFmtId="38" fontId="36" fillId="0" borderId="11" xfId="2" applyFont="1" applyFill="1" applyBorder="1" applyAlignment="1">
      <alignment horizontal="distributed" vertical="center"/>
    </xf>
    <xf numFmtId="38" fontId="36" fillId="0" borderId="2" xfId="2" applyFont="1" applyFill="1" applyBorder="1" applyAlignment="1">
      <alignment horizontal="right" vertical="center"/>
    </xf>
    <xf numFmtId="38" fontId="36" fillId="0" borderId="19" xfId="2" applyFont="1" applyFill="1" applyBorder="1" applyAlignment="1">
      <alignment horizontal="distributed" vertical="center"/>
    </xf>
    <xf numFmtId="38" fontId="36" fillId="0" borderId="15" xfId="2" applyFont="1" applyFill="1" applyBorder="1" applyAlignment="1">
      <alignment horizontal="distributed" vertical="center"/>
    </xf>
    <xf numFmtId="38" fontId="36" fillId="0" borderId="0" xfId="2" applyFont="1" applyFill="1" applyBorder="1" applyAlignment="1">
      <alignment horizontal="distributed" vertical="center"/>
    </xf>
    <xf numFmtId="38" fontId="36" fillId="0" borderId="18" xfId="2" applyFont="1" applyFill="1" applyBorder="1" applyAlignment="1">
      <alignment horizontal="distributed" vertical="center" wrapText="1"/>
    </xf>
    <xf numFmtId="38" fontId="36" fillId="0" borderId="18" xfId="2" applyFont="1" applyFill="1" applyBorder="1" applyAlignment="1">
      <alignment horizontal="distributed" vertical="center"/>
    </xf>
    <xf numFmtId="38" fontId="30" fillId="0" borderId="0" xfId="2" applyNumberFormat="1" applyFont="1" applyFill="1" applyAlignment="1">
      <alignment horizontal="right" vertical="center"/>
    </xf>
    <xf numFmtId="0" fontId="38" fillId="0" borderId="2" xfId="1" applyFont="1" applyFill="1" applyBorder="1" applyAlignment="1">
      <alignment horizontal="center" vertical="center"/>
    </xf>
    <xf numFmtId="0" fontId="36" fillId="0" borderId="24" xfId="1" applyFont="1" applyFill="1" applyBorder="1" applyAlignment="1">
      <alignment horizontal="center" vertical="center" shrinkToFit="1"/>
    </xf>
    <xf numFmtId="0" fontId="36" fillId="0" borderId="5" xfId="1" applyFont="1" applyFill="1" applyBorder="1" applyAlignment="1">
      <alignment horizontal="center" vertical="center" shrinkToFit="1"/>
    </xf>
    <xf numFmtId="38" fontId="36" fillId="0" borderId="50" xfId="2" applyFont="1" applyFill="1" applyBorder="1" applyAlignment="1">
      <alignment horizontal="center" vertical="center" wrapText="1"/>
    </xf>
    <xf numFmtId="38" fontId="36" fillId="0" borderId="47" xfId="2" applyFont="1" applyFill="1" applyBorder="1" applyAlignment="1">
      <alignment horizontal="center" vertical="center" wrapText="1"/>
    </xf>
    <xf numFmtId="38" fontId="36" fillId="0" borderId="44" xfId="2" applyFont="1" applyFill="1" applyBorder="1" applyAlignment="1">
      <alignment horizontal="center" vertical="center" wrapText="1"/>
    </xf>
    <xf numFmtId="0" fontId="37" fillId="0" borderId="11" xfId="1" applyFont="1" applyFill="1" applyBorder="1" applyAlignment="1">
      <alignment horizontal="right" vertical="center"/>
    </xf>
    <xf numFmtId="38" fontId="36" fillId="0" borderId="51" xfId="2" applyFont="1" applyFill="1" applyBorder="1" applyAlignment="1">
      <alignment horizontal="center" vertical="center" wrapText="1"/>
    </xf>
    <xf numFmtId="38" fontId="36" fillId="0" borderId="48" xfId="2" applyFont="1" applyFill="1" applyBorder="1" applyAlignment="1">
      <alignment horizontal="center" vertical="center" wrapText="1"/>
    </xf>
    <xf numFmtId="38" fontId="36" fillId="0" borderId="32" xfId="2" applyFont="1" applyFill="1" applyBorder="1" applyAlignment="1">
      <alignment horizontal="center" vertical="center" wrapText="1"/>
    </xf>
    <xf numFmtId="38" fontId="36" fillId="0" borderId="45" xfId="2" applyFont="1" applyFill="1" applyBorder="1" applyAlignment="1">
      <alignment horizontal="center" vertical="center" wrapText="1"/>
    </xf>
    <xf numFmtId="0" fontId="36" fillId="0" borderId="52" xfId="1" applyFont="1" applyFill="1" applyBorder="1" applyAlignment="1">
      <alignment horizontal="center" vertical="center" wrapText="1"/>
    </xf>
    <xf numFmtId="0" fontId="36" fillId="0" borderId="49" xfId="1" applyFont="1" applyFill="1" applyBorder="1" applyAlignment="1">
      <alignment horizontal="center" vertical="center" wrapText="1"/>
    </xf>
    <xf numFmtId="0" fontId="36" fillId="0" borderId="46" xfId="1" applyFont="1" applyFill="1" applyBorder="1" applyAlignment="1">
      <alignment horizontal="center" vertical="center" wrapText="1"/>
    </xf>
    <xf numFmtId="38" fontId="41" fillId="0" borderId="15" xfId="2" applyFont="1" applyFill="1" applyBorder="1" applyAlignment="1">
      <alignment horizontal="left" vertical="top" wrapText="1"/>
    </xf>
    <xf numFmtId="38" fontId="41" fillId="0" borderId="0" xfId="2" applyFont="1" applyFill="1" applyBorder="1" applyAlignment="1">
      <alignment horizontal="left" vertical="top" wrapText="1"/>
    </xf>
    <xf numFmtId="0" fontId="36" fillId="0" borderId="48" xfId="1" applyFont="1" applyFill="1" applyBorder="1" applyAlignment="1">
      <alignment horizontal="center" vertical="center" wrapText="1"/>
    </xf>
    <xf numFmtId="0" fontId="36" fillId="0" borderId="45" xfId="1" applyFont="1" applyFill="1" applyBorder="1" applyAlignment="1">
      <alignment horizontal="center" vertical="center" wrapText="1"/>
    </xf>
    <xf numFmtId="0" fontId="36" fillId="0" borderId="32" xfId="1" applyFont="1" applyFill="1" applyBorder="1" applyAlignment="1">
      <alignment horizontal="center" vertical="center" wrapText="1"/>
    </xf>
    <xf numFmtId="0" fontId="36" fillId="0" borderId="36" xfId="1" applyFont="1" applyFill="1" applyBorder="1" applyAlignment="1">
      <alignment horizontal="center" vertical="center" wrapText="1"/>
    </xf>
    <xf numFmtId="0" fontId="36" fillId="0" borderId="56" xfId="1" applyFont="1" applyFill="1" applyBorder="1" applyAlignment="1">
      <alignment horizontal="center" vertical="center" wrapText="1"/>
    </xf>
    <xf numFmtId="0" fontId="36" fillId="0" borderId="42" xfId="1" applyFont="1" applyFill="1" applyBorder="1" applyAlignment="1">
      <alignment horizontal="center" vertical="center" wrapText="1"/>
    </xf>
    <xf numFmtId="0" fontId="36" fillId="0" borderId="47" xfId="1" applyFont="1" applyFill="1" applyBorder="1" applyAlignment="1">
      <alignment horizontal="center" vertical="center" wrapText="1"/>
    </xf>
    <xf numFmtId="0" fontId="36" fillId="0" borderId="53" xfId="1" applyFont="1" applyFill="1" applyBorder="1" applyAlignment="1">
      <alignment horizontal="center" vertical="center" wrapText="1"/>
    </xf>
    <xf numFmtId="0" fontId="36" fillId="0" borderId="57" xfId="1" applyFont="1" applyFill="1" applyBorder="1" applyAlignment="1">
      <alignment horizontal="center" vertical="center" wrapText="1"/>
    </xf>
    <xf numFmtId="0" fontId="36" fillId="0" borderId="54" xfId="1" applyFont="1" applyFill="1" applyBorder="1" applyAlignment="1">
      <alignment horizontal="center" vertical="center" wrapText="1"/>
    </xf>
    <xf numFmtId="0" fontId="32" fillId="0" borderId="15" xfId="1" applyFont="1" applyFill="1" applyBorder="1" applyAlignment="1">
      <alignment horizontal="right" vertical="center"/>
    </xf>
    <xf numFmtId="0" fontId="36" fillId="0" borderId="51" xfId="1" applyFont="1" applyFill="1" applyBorder="1" applyAlignment="1">
      <alignment horizontal="center" vertical="center" wrapText="1"/>
    </xf>
    <xf numFmtId="0" fontId="36" fillId="0" borderId="58" xfId="1" applyFont="1" applyFill="1" applyBorder="1" applyAlignment="1">
      <alignment horizontal="center" vertical="center" wrapText="1"/>
    </xf>
    <xf numFmtId="0" fontId="36" fillId="0" borderId="55" xfId="1" applyFont="1" applyFill="1" applyBorder="1" applyAlignment="1">
      <alignment horizontal="center" vertical="center" wrapText="1"/>
    </xf>
    <xf numFmtId="0" fontId="38" fillId="0" borderId="2" xfId="1" applyFont="1" applyFill="1" applyBorder="1" applyAlignment="1">
      <alignment horizontal="center" vertical="center" shrinkToFit="1"/>
    </xf>
    <xf numFmtId="0" fontId="36" fillId="0" borderId="14" xfId="1" applyFont="1" applyFill="1" applyBorder="1" applyAlignment="1">
      <alignment horizontal="center" vertical="center" shrinkToFit="1"/>
    </xf>
    <xf numFmtId="0" fontId="36" fillId="0" borderId="0" xfId="1" applyFont="1" applyFill="1" applyAlignment="1">
      <alignment vertical="center" shrinkToFit="1"/>
    </xf>
    <xf numFmtId="0" fontId="36" fillId="0" borderId="11" xfId="1" applyFont="1" applyFill="1" applyBorder="1" applyAlignment="1">
      <alignment shrinkToFit="1"/>
    </xf>
    <xf numFmtId="0" fontId="36" fillId="0" borderId="24" xfId="16" applyFont="1" applyFill="1" applyBorder="1" applyAlignment="1">
      <alignment horizontal="center" vertical="center" shrinkToFit="1"/>
    </xf>
    <xf numFmtId="0" fontId="36" fillId="0" borderId="5" xfId="16" applyFont="1" applyFill="1" applyBorder="1" applyAlignment="1">
      <alignment shrinkToFit="1"/>
    </xf>
    <xf numFmtId="0" fontId="36" fillId="0" borderId="9" xfId="16" applyFont="1" applyFill="1" applyBorder="1" applyAlignment="1">
      <alignment horizontal="center" vertical="center" shrinkToFit="1"/>
    </xf>
    <xf numFmtId="0" fontId="36" fillId="0" borderId="9" xfId="16" applyFont="1" applyFill="1" applyBorder="1" applyAlignment="1">
      <alignment shrinkToFit="1"/>
    </xf>
    <xf numFmtId="0" fontId="36" fillId="0" borderId="24" xfId="1" applyFont="1" applyFill="1" applyBorder="1" applyAlignment="1">
      <alignment horizontal="center" vertical="center" wrapText="1" shrinkToFit="1"/>
    </xf>
    <xf numFmtId="0" fontId="36" fillId="0" borderId="2" xfId="1" applyFont="1" applyFill="1" applyBorder="1" applyAlignment="1">
      <alignment horizontal="right" vertical="center" shrinkToFit="1"/>
    </xf>
    <xf numFmtId="0" fontId="36" fillId="0" borderId="15" xfId="16" applyFont="1" applyFill="1" applyBorder="1" applyAlignment="1">
      <alignment horizontal="left" vertical="center" shrinkToFit="1"/>
    </xf>
    <xf numFmtId="0" fontId="36" fillId="0" borderId="15" xfId="16" applyFont="1" applyFill="1" applyBorder="1" applyAlignment="1">
      <alignment vertical="center" shrinkToFit="1"/>
    </xf>
    <xf numFmtId="0" fontId="36" fillId="0" borderId="26" xfId="1" applyFont="1" applyFill="1" applyBorder="1" applyAlignment="1">
      <alignment horizontal="center" vertical="center" wrapText="1" shrinkToFit="1"/>
    </xf>
    <xf numFmtId="0" fontId="38" fillId="0" borderId="0" xfId="1" applyFont="1" applyFill="1" applyAlignment="1">
      <alignment horizontal="center" vertical="center" shrinkToFit="1"/>
    </xf>
    <xf numFmtId="40" fontId="30" fillId="0" borderId="0" xfId="2" applyNumberFormat="1" applyFont="1" applyFill="1" applyBorder="1" applyAlignment="1">
      <alignment horizontal="right" vertical="center"/>
    </xf>
    <xf numFmtId="0" fontId="36" fillId="0" borderId="0" xfId="1" applyFont="1" applyFill="1" applyAlignment="1">
      <alignment horizontal="left" vertical="top"/>
    </xf>
    <xf numFmtId="0" fontId="36" fillId="0" borderId="0" xfId="1" applyFont="1" applyFill="1" applyBorder="1" applyAlignment="1">
      <alignment horizontal="left" vertical="top"/>
    </xf>
    <xf numFmtId="0" fontId="36" fillId="0" borderId="0" xfId="1" applyFont="1" applyFill="1" applyBorder="1" applyAlignment="1">
      <alignment horizontal="right" vertical="top"/>
    </xf>
    <xf numFmtId="0" fontId="36" fillId="0" borderId="0" xfId="1" applyFont="1" applyFill="1" applyBorder="1" applyAlignment="1">
      <alignment horizontal="left" vertical="top" wrapText="1"/>
    </xf>
    <xf numFmtId="0" fontId="36" fillId="0" borderId="15" xfId="1" applyFont="1" applyFill="1" applyBorder="1" applyAlignment="1">
      <alignment horizontal="left" vertical="top"/>
    </xf>
    <xf numFmtId="0" fontId="36" fillId="0" borderId="0" xfId="1" applyFont="1" applyFill="1" applyAlignment="1">
      <alignment horizontal="right" vertical="top"/>
    </xf>
    <xf numFmtId="0" fontId="42" fillId="0" borderId="0" xfId="1" applyFont="1" applyFill="1" applyAlignment="1">
      <alignment horizontal="center" vertical="center"/>
    </xf>
    <xf numFmtId="0" fontId="32" fillId="0" borderId="0" xfId="1" applyFont="1" applyFill="1" applyAlignment="1">
      <alignment vertical="center"/>
    </xf>
    <xf numFmtId="0" fontId="36" fillId="0" borderId="26" xfId="1" applyFont="1" applyFill="1" applyBorder="1" applyAlignment="1">
      <alignment vertical="center"/>
    </xf>
    <xf numFmtId="0" fontId="37" fillId="0" borderId="20" xfId="1" applyFont="1" applyFill="1" applyBorder="1" applyAlignment="1">
      <alignment horizontal="right" vertical="center"/>
    </xf>
    <xf numFmtId="0" fontId="38" fillId="0" borderId="0" xfId="1" applyFont="1" applyFill="1" applyBorder="1" applyAlignment="1">
      <alignment vertical="center"/>
    </xf>
    <xf numFmtId="38" fontId="37" fillId="0" borderId="20" xfId="2" applyFont="1" applyFill="1" applyBorder="1" applyAlignment="1">
      <alignment horizontal="center" vertical="center"/>
    </xf>
    <xf numFmtId="0" fontId="36" fillId="0" borderId="0" xfId="17" applyFont="1" applyFill="1" applyBorder="1" applyAlignment="1">
      <alignment horizontal="right" vertical="center" shrinkToFit="1"/>
    </xf>
    <xf numFmtId="0" fontId="36" fillId="0" borderId="10" xfId="17" applyFont="1" applyFill="1" applyBorder="1" applyAlignment="1">
      <alignment horizontal="right" vertical="center" shrinkToFit="1"/>
    </xf>
    <xf numFmtId="0" fontId="36" fillId="0" borderId="15" xfId="17" applyFont="1" applyFill="1" applyBorder="1" applyAlignment="1">
      <alignment horizontal="right" vertical="center"/>
    </xf>
    <xf numFmtId="0" fontId="36" fillId="0" borderId="15" xfId="17" applyFont="1" applyFill="1" applyBorder="1" applyAlignment="1">
      <alignment vertical="center"/>
    </xf>
    <xf numFmtId="0" fontId="37" fillId="0" borderId="11" xfId="17" applyFont="1" applyFill="1" applyBorder="1" applyAlignment="1">
      <alignment horizontal="right" vertical="center"/>
    </xf>
    <xf numFmtId="0" fontId="37" fillId="0" borderId="20" xfId="17" applyFont="1" applyFill="1" applyBorder="1" applyAlignment="1">
      <alignment horizontal="right" vertical="center"/>
    </xf>
    <xf numFmtId="213" fontId="37" fillId="0" borderId="22" xfId="17" applyNumberFormat="1" applyFont="1" applyFill="1" applyBorder="1" applyAlignment="1">
      <alignment horizontal="right" vertical="center"/>
    </xf>
    <xf numFmtId="213" fontId="37" fillId="0" borderId="20" xfId="17" applyNumberFormat="1" applyFont="1" applyFill="1" applyBorder="1" applyAlignment="1">
      <alignment horizontal="right" vertical="center"/>
    </xf>
    <xf numFmtId="213" fontId="37" fillId="0" borderId="11" xfId="17" applyNumberFormat="1" applyFont="1" applyFill="1" applyBorder="1" applyAlignment="1">
      <alignment horizontal="right" vertical="center"/>
    </xf>
    <xf numFmtId="0" fontId="36" fillId="0" borderId="0" xfId="17" applyFont="1" applyFill="1" applyBorder="1" applyAlignment="1">
      <alignment horizontal="right" vertical="center"/>
    </xf>
    <xf numFmtId="0" fontId="36" fillId="0" borderId="10" xfId="17" applyFont="1" applyFill="1" applyBorder="1" applyAlignment="1">
      <alignment horizontal="right" vertical="center"/>
    </xf>
    <xf numFmtId="213" fontId="36" fillId="0" borderId="8" xfId="17" applyNumberFormat="1" applyFont="1" applyFill="1" applyBorder="1" applyAlignment="1">
      <alignment horizontal="right" vertical="center"/>
    </xf>
    <xf numFmtId="213" fontId="36" fillId="0" borderId="10" xfId="17" applyNumberFormat="1" applyFont="1" applyFill="1" applyBorder="1" applyAlignment="1">
      <alignment horizontal="right" vertical="center"/>
    </xf>
    <xf numFmtId="213" fontId="36" fillId="0" borderId="0" xfId="17" applyNumberFormat="1" applyFont="1" applyFill="1" applyBorder="1" applyAlignment="1">
      <alignment horizontal="right" vertical="center"/>
    </xf>
    <xf numFmtId="0" fontId="38" fillId="0" borderId="0" xfId="17" applyFont="1" applyFill="1" applyBorder="1" applyAlignment="1">
      <alignment horizontal="center" vertical="center"/>
    </xf>
    <xf numFmtId="0" fontId="56" fillId="0" borderId="0" xfId="17" applyFont="1" applyFill="1" applyBorder="1" applyAlignment="1">
      <alignment vertical="center"/>
    </xf>
    <xf numFmtId="0" fontId="36" fillId="0" borderId="13" xfId="17" applyFont="1" applyFill="1" applyBorder="1" applyAlignment="1">
      <alignment horizontal="center" vertical="center"/>
    </xf>
    <xf numFmtId="0" fontId="36" fillId="0" borderId="12" xfId="17" applyFont="1" applyFill="1" applyBorder="1" applyAlignment="1">
      <alignment horizontal="center" vertical="center"/>
    </xf>
    <xf numFmtId="213" fontId="36" fillId="0" borderId="8" xfId="2" applyNumberFormat="1" applyFont="1" applyFill="1" applyBorder="1" applyAlignment="1">
      <alignment horizontal="right" vertical="center"/>
    </xf>
    <xf numFmtId="213" fontId="36" fillId="0" borderId="10" xfId="2" applyNumberFormat="1" applyFont="1" applyFill="1" applyBorder="1" applyAlignment="1">
      <alignment horizontal="right" vertical="center"/>
    </xf>
    <xf numFmtId="213" fontId="36" fillId="0" borderId="0" xfId="2" applyNumberFormat="1" applyFont="1" applyFill="1" applyBorder="1" applyAlignment="1">
      <alignment horizontal="right" vertical="center"/>
    </xf>
    <xf numFmtId="0" fontId="37" fillId="0" borderId="11" xfId="17" applyFont="1" applyFill="1" applyBorder="1" applyAlignment="1">
      <alignment horizontal="right" vertical="center" shrinkToFit="1"/>
    </xf>
    <xf numFmtId="0" fontId="37" fillId="0" borderId="20" xfId="17" applyFont="1" applyFill="1" applyBorder="1" applyAlignment="1">
      <alignment horizontal="right" vertical="center" shrinkToFit="1"/>
    </xf>
    <xf numFmtId="0" fontId="36" fillId="0" borderId="14" xfId="17" applyFont="1" applyFill="1" applyBorder="1" applyAlignment="1">
      <alignment horizontal="center" vertical="center"/>
    </xf>
    <xf numFmtId="0" fontId="36" fillId="0" borderId="18" xfId="17" applyFont="1" applyFill="1" applyBorder="1" applyAlignment="1">
      <alignment horizontal="center" vertical="center"/>
    </xf>
    <xf numFmtId="0" fontId="36" fillId="0" borderId="17" xfId="17" applyFont="1" applyFill="1" applyBorder="1" applyAlignment="1">
      <alignment horizontal="center" vertical="center"/>
    </xf>
    <xf numFmtId="38" fontId="36" fillId="0" borderId="16" xfId="2" applyFont="1" applyFill="1" applyBorder="1" applyAlignment="1">
      <alignment horizontal="center" vertical="center"/>
    </xf>
    <xf numFmtId="0" fontId="0" fillId="0" borderId="0" xfId="17" applyFont="1" applyFill="1" applyAlignment="1">
      <alignment horizontal="left" vertical="center"/>
    </xf>
    <xf numFmtId="0" fontId="38" fillId="0" borderId="0" xfId="17" applyFont="1" applyFill="1" applyAlignment="1">
      <alignment horizontal="center" vertical="center"/>
    </xf>
    <xf numFmtId="0" fontId="36" fillId="0" borderId="2" xfId="17" applyFont="1" applyFill="1" applyBorder="1" applyAlignment="1">
      <alignment horizontal="right" vertical="center"/>
    </xf>
    <xf numFmtId="0" fontId="36" fillId="0" borderId="4" xfId="17" applyFont="1" applyFill="1" applyBorder="1" applyAlignment="1">
      <alignment horizontal="center" vertical="center"/>
    </xf>
    <xf numFmtId="0" fontId="36" fillId="0" borderId="25" xfId="17" applyFont="1" applyFill="1" applyBorder="1" applyAlignment="1">
      <alignment horizontal="center" vertical="center"/>
    </xf>
    <xf numFmtId="0" fontId="36" fillId="0" borderId="11" xfId="17" applyFont="1" applyFill="1" applyBorder="1" applyAlignment="1">
      <alignment horizontal="center" vertical="center"/>
    </xf>
    <xf numFmtId="0" fontId="36" fillId="0" borderId="20" xfId="17" applyFont="1" applyFill="1" applyBorder="1" applyAlignment="1">
      <alignment horizontal="center" vertical="center"/>
    </xf>
    <xf numFmtId="0" fontId="36" fillId="0" borderId="2" xfId="17" applyFont="1" applyFill="1" applyBorder="1" applyAlignment="1">
      <alignment vertical="center"/>
    </xf>
    <xf numFmtId="0" fontId="36" fillId="0" borderId="9" xfId="17" applyFont="1" applyFill="1" applyBorder="1" applyAlignment="1">
      <alignment horizontal="center" vertical="center"/>
    </xf>
    <xf numFmtId="0" fontId="36" fillId="0" borderId="12" xfId="17" applyFont="1" applyFill="1" applyBorder="1" applyAlignment="1">
      <alignment horizontal="center" vertical="center" shrinkToFit="1"/>
    </xf>
    <xf numFmtId="0" fontId="36" fillId="0" borderId="14" xfId="17" applyFont="1" applyFill="1" applyBorder="1" applyAlignment="1">
      <alignment horizontal="center" vertical="center" shrinkToFit="1"/>
    </xf>
    <xf numFmtId="0" fontId="37" fillId="0" borderId="0" xfId="17" applyFont="1" applyFill="1" applyBorder="1" applyAlignment="1">
      <alignment horizontal="right" vertical="center"/>
    </xf>
    <xf numFmtId="0" fontId="36" fillId="0" borderId="12" xfId="17" applyNumberFormat="1" applyFont="1" applyFill="1" applyBorder="1" applyAlignment="1">
      <alignment horizontal="center" vertical="center"/>
    </xf>
    <xf numFmtId="0" fontId="36" fillId="0" borderId="9" xfId="17" applyNumberFormat="1" applyFont="1" applyFill="1" applyBorder="1" applyAlignment="1">
      <alignment horizontal="center" vertical="center"/>
    </xf>
    <xf numFmtId="0" fontId="36" fillId="0" borderId="14" xfId="17" applyNumberFormat="1" applyFont="1" applyFill="1" applyBorder="1" applyAlignment="1">
      <alignment horizontal="center" vertical="center"/>
    </xf>
    <xf numFmtId="0" fontId="36" fillId="0" borderId="21" xfId="17" applyFont="1" applyFill="1" applyBorder="1" applyAlignment="1">
      <alignment horizontal="right" vertical="center"/>
    </xf>
    <xf numFmtId="0" fontId="56" fillId="0" borderId="0" xfId="17" applyFont="1" applyFill="1" applyAlignment="1">
      <alignment vertical="center"/>
    </xf>
    <xf numFmtId="0" fontId="0" fillId="0" borderId="0" xfId="17" applyFont="1" applyFill="1" applyAlignment="1">
      <alignment horizontal="right" vertical="center"/>
    </xf>
    <xf numFmtId="232" fontId="30" fillId="0" borderId="0" xfId="2" applyNumberFormat="1" applyFont="1" applyFill="1" applyAlignment="1">
      <alignment horizontal="right" vertical="center"/>
    </xf>
    <xf numFmtId="0" fontId="32" fillId="0" borderId="15" xfId="1" applyFont="1" applyFill="1" applyBorder="1" applyAlignment="1">
      <alignment vertical="center"/>
    </xf>
    <xf numFmtId="49" fontId="36" fillId="0" borderId="0" xfId="1" applyNumberFormat="1" applyFont="1" applyFill="1" applyBorder="1" applyAlignment="1">
      <alignment horizontal="right" vertical="center" shrinkToFit="1"/>
    </xf>
    <xf numFmtId="49" fontId="36" fillId="0" borderId="10" xfId="1" applyNumberFormat="1" applyFont="1" applyFill="1" applyBorder="1" applyAlignment="1">
      <alignment horizontal="right" vertical="center" shrinkToFit="1"/>
    </xf>
    <xf numFmtId="49" fontId="37" fillId="0" borderId="11" xfId="1" applyNumberFormat="1" applyFont="1" applyFill="1" applyBorder="1" applyAlignment="1">
      <alignment horizontal="right" vertical="center" shrinkToFit="1"/>
    </xf>
    <xf numFmtId="49" fontId="37" fillId="0" borderId="20" xfId="1" applyNumberFormat="1" applyFont="1" applyFill="1" applyBorder="1" applyAlignment="1">
      <alignment horizontal="right" vertical="center" shrinkToFit="1"/>
    </xf>
    <xf numFmtId="38" fontId="37" fillId="0" borderId="22" xfId="2" applyFont="1" applyFill="1" applyBorder="1" applyAlignment="1">
      <alignment horizontal="right" vertical="center" shrinkToFit="1"/>
    </xf>
    <xf numFmtId="0" fontId="32" fillId="0" borderId="25" xfId="1" applyFont="1" applyFill="1" applyBorder="1" applyAlignment="1">
      <alignment horizontal="center" vertical="center"/>
    </xf>
    <xf numFmtId="0" fontId="32" fillId="0" borderId="8" xfId="1" applyFont="1" applyFill="1" applyBorder="1" applyAlignment="1">
      <alignment horizontal="center" vertical="center"/>
    </xf>
    <xf numFmtId="0" fontId="32" fillId="0" borderId="10" xfId="1" applyFont="1" applyFill="1" applyBorder="1" applyAlignment="1">
      <alignment horizontal="center" vertical="center"/>
    </xf>
    <xf numFmtId="0" fontId="32" fillId="0" borderId="22" xfId="1" applyFont="1" applyFill="1" applyBorder="1" applyAlignment="1">
      <alignment horizontal="center" vertical="center"/>
    </xf>
    <xf numFmtId="0" fontId="32" fillId="0" borderId="20" xfId="1" applyFont="1" applyFill="1" applyBorder="1" applyAlignment="1">
      <alignment horizontal="center" vertical="center"/>
    </xf>
    <xf numFmtId="0" fontId="56" fillId="0" borderId="0" xfId="1" applyFont="1" applyFill="1" applyBorder="1" applyAlignment="1">
      <alignment vertical="center"/>
    </xf>
    <xf numFmtId="0" fontId="32" fillId="0" borderId="5" xfId="1" applyFont="1" applyFill="1" applyBorder="1" applyAlignment="1">
      <alignment horizontal="center" vertical="center"/>
    </xf>
    <xf numFmtId="0" fontId="23" fillId="0" borderId="0" xfId="1" applyFont="1" applyFill="1" applyBorder="1" applyAlignment="1">
      <alignment horizontal="left" vertical="center"/>
    </xf>
    <xf numFmtId="0" fontId="41" fillId="0" borderId="26" xfId="1" applyFont="1" applyFill="1" applyBorder="1" applyAlignment="1">
      <alignment horizontal="center" vertical="center" wrapText="1"/>
    </xf>
    <xf numFmtId="0" fontId="41" fillId="0" borderId="25" xfId="1" applyFont="1" applyFill="1" applyBorder="1" applyAlignment="1">
      <alignment horizontal="center" vertical="center" wrapText="1"/>
    </xf>
    <xf numFmtId="0" fontId="41" fillId="0" borderId="8" xfId="1" applyFont="1" applyFill="1" applyBorder="1" applyAlignment="1">
      <alignment horizontal="center" vertical="center" wrapText="1"/>
    </xf>
    <xf numFmtId="0" fontId="41" fillId="0" borderId="10" xfId="1" applyFont="1" applyFill="1" applyBorder="1" applyAlignment="1">
      <alignment horizontal="center" vertical="center" wrapText="1"/>
    </xf>
    <xf numFmtId="0" fontId="41" fillId="0" borderId="22" xfId="1" applyFont="1" applyFill="1" applyBorder="1" applyAlignment="1">
      <alignment horizontal="center" vertical="center" wrapText="1"/>
    </xf>
    <xf numFmtId="0" fontId="41" fillId="0" borderId="20" xfId="1" applyFont="1" applyFill="1" applyBorder="1" applyAlignment="1">
      <alignment horizontal="center" vertical="center" wrapText="1"/>
    </xf>
    <xf numFmtId="38" fontId="36" fillId="0" borderId="8" xfId="2" applyFont="1" applyFill="1" applyBorder="1" applyAlignment="1">
      <alignment horizontal="right" vertical="center" shrinkToFit="1"/>
    </xf>
    <xf numFmtId="0" fontId="52" fillId="0" borderId="24" xfId="1" applyFont="1" applyFill="1" applyBorder="1" applyAlignment="1">
      <alignment horizontal="center" vertical="center" wrapText="1"/>
    </xf>
    <xf numFmtId="0" fontId="52" fillId="0" borderId="5" xfId="1" applyFont="1" applyFill="1" applyBorder="1" applyAlignment="1">
      <alignment horizontal="center" vertical="center" wrapText="1"/>
    </xf>
    <xf numFmtId="0" fontId="18" fillId="0" borderId="0" xfId="1" applyFont="1" applyFill="1" applyAlignment="1">
      <alignment horizontal="right" vertical="center"/>
    </xf>
    <xf numFmtId="204" fontId="36" fillId="0" borderId="0" xfId="2" applyNumberFormat="1" applyFont="1" applyFill="1" applyBorder="1" applyAlignment="1">
      <alignment horizontal="right" vertical="center"/>
    </xf>
    <xf numFmtId="204" fontId="36" fillId="0" borderId="10" xfId="2" applyNumberFormat="1" applyFont="1" applyFill="1" applyBorder="1" applyAlignment="1">
      <alignment horizontal="right" vertical="center"/>
    </xf>
    <xf numFmtId="204" fontId="36" fillId="0" borderId="10" xfId="1" applyNumberFormat="1" applyFont="1" applyFill="1" applyBorder="1" applyAlignment="1">
      <alignment horizontal="right" vertical="center"/>
    </xf>
    <xf numFmtId="0" fontId="36" fillId="0" borderId="0" xfId="1" applyFont="1" applyFill="1" applyBorder="1" applyAlignment="1">
      <alignment horizontal="left" vertical="center"/>
    </xf>
    <xf numFmtId="0" fontId="56" fillId="0" borderId="2" xfId="1" applyFont="1" applyFill="1" applyBorder="1" applyAlignment="1">
      <alignment vertical="center"/>
    </xf>
    <xf numFmtId="204" fontId="37" fillId="0" borderId="11" xfId="1" applyNumberFormat="1" applyFont="1" applyFill="1" applyBorder="1" applyAlignment="1">
      <alignment horizontal="right" vertical="center"/>
    </xf>
    <xf numFmtId="204" fontId="37" fillId="0" borderId="20" xfId="1" applyNumberFormat="1" applyFont="1" applyFill="1" applyBorder="1" applyAlignment="1">
      <alignment horizontal="right" vertical="center"/>
    </xf>
    <xf numFmtId="0" fontId="36" fillId="0" borderId="6" xfId="1" applyFont="1" applyFill="1" applyBorder="1" applyAlignment="1">
      <alignment horizontal="right" vertical="center"/>
    </xf>
    <xf numFmtId="38" fontId="36" fillId="0" borderId="6" xfId="2" applyFont="1" applyFill="1" applyBorder="1" applyAlignment="1">
      <alignment horizontal="right" vertical="center"/>
    </xf>
    <xf numFmtId="0" fontId="37" fillId="0" borderId="5" xfId="1" applyFont="1" applyFill="1" applyBorder="1" applyAlignment="1">
      <alignment horizontal="right" vertical="center"/>
    </xf>
    <xf numFmtId="38" fontId="37" fillId="0" borderId="5" xfId="2" applyFont="1" applyFill="1" applyBorder="1" applyAlignment="1">
      <alignment horizontal="right" vertical="center"/>
    </xf>
    <xf numFmtId="0" fontId="36" fillId="0" borderId="15" xfId="1" applyFont="1" applyFill="1" applyBorder="1" applyAlignment="1">
      <alignment horizontal="left" vertical="center"/>
    </xf>
    <xf numFmtId="204" fontId="37" fillId="0" borderId="23" xfId="1" applyNumberFormat="1" applyFont="1" applyFill="1" applyBorder="1" applyAlignment="1">
      <alignment horizontal="right" vertical="center"/>
    </xf>
    <xf numFmtId="204" fontId="37" fillId="0" borderId="21" xfId="1" applyNumberFormat="1" applyFont="1" applyFill="1" applyBorder="1" applyAlignment="1">
      <alignment horizontal="right" vertical="center"/>
    </xf>
    <xf numFmtId="204" fontId="36" fillId="0" borderId="23" xfId="18" applyNumberFormat="1" applyFont="1" applyFill="1" applyBorder="1" applyAlignment="1">
      <alignment horizontal="left" vertical="center" shrinkToFit="1"/>
    </xf>
    <xf numFmtId="204" fontId="36" fillId="0" borderId="15" xfId="18" applyNumberFormat="1" applyFont="1" applyFill="1" applyBorder="1" applyAlignment="1">
      <alignment horizontal="left" vertical="center" shrinkToFit="1"/>
    </xf>
    <xf numFmtId="204" fontId="37" fillId="0" borderId="8" xfId="1" applyNumberFormat="1" applyFont="1" applyFill="1" applyBorder="1" applyAlignment="1">
      <alignment horizontal="right" vertical="center"/>
    </xf>
    <xf numFmtId="204" fontId="37" fillId="0" borderId="10" xfId="1" applyNumberFormat="1" applyFont="1" applyFill="1" applyBorder="1" applyAlignment="1">
      <alignment horizontal="right" vertical="center"/>
    </xf>
    <xf numFmtId="0" fontId="36" fillId="0" borderId="0" xfId="18" applyFont="1" applyFill="1" applyBorder="1" applyAlignment="1">
      <alignment vertical="center"/>
    </xf>
    <xf numFmtId="0" fontId="36" fillId="0" borderId="0" xfId="18" applyFont="1" applyFill="1" applyAlignment="1">
      <alignment vertical="center"/>
    </xf>
    <xf numFmtId="0" fontId="36" fillId="0" borderId="0" xfId="18" applyFont="1" applyFill="1" applyBorder="1" applyAlignment="1">
      <alignment vertical="center" shrinkToFit="1"/>
    </xf>
    <xf numFmtId="0" fontId="36" fillId="0" borderId="0" xfId="18" applyFont="1" applyFill="1" applyAlignment="1">
      <alignment vertical="center" shrinkToFit="1"/>
    </xf>
    <xf numFmtId="0" fontId="36" fillId="0" borderId="8" xfId="18" applyFont="1" applyFill="1" applyBorder="1" applyAlignment="1">
      <alignment vertical="center"/>
    </xf>
    <xf numFmtId="0" fontId="65" fillId="0" borderId="8" xfId="18" applyFont="1" applyFill="1" applyBorder="1" applyAlignment="1">
      <alignment vertical="center"/>
    </xf>
    <xf numFmtId="0" fontId="65" fillId="0" borderId="0" xfId="18" applyFont="1" applyFill="1" applyAlignment="1">
      <alignment vertical="center"/>
    </xf>
    <xf numFmtId="204" fontId="37" fillId="0" borderId="22" xfId="1" applyNumberFormat="1" applyFont="1" applyFill="1" applyBorder="1" applyAlignment="1">
      <alignment horizontal="right" vertical="center"/>
    </xf>
    <xf numFmtId="0" fontId="36" fillId="0" borderId="22" xfId="18" applyFont="1" applyFill="1" applyBorder="1" applyAlignment="1">
      <alignment vertical="center" shrinkToFit="1"/>
    </xf>
    <xf numFmtId="0" fontId="36" fillId="0" borderId="11" xfId="18" applyFont="1" applyFill="1" applyBorder="1" applyAlignment="1">
      <alignment vertical="center" shrinkToFit="1"/>
    </xf>
    <xf numFmtId="0" fontId="31" fillId="0" borderId="4" xfId="1" applyFont="1" applyFill="1" applyBorder="1" applyAlignment="1">
      <alignment horizontal="center" vertical="center"/>
    </xf>
    <xf numFmtId="0" fontId="31" fillId="0" borderId="11" xfId="1" applyFont="1" applyFill="1" applyBorder="1" applyAlignment="1">
      <alignment horizontal="center" vertical="center"/>
    </xf>
    <xf numFmtId="0" fontId="31" fillId="0" borderId="12" xfId="1" applyFont="1" applyFill="1" applyBorder="1" applyAlignment="1">
      <alignment horizontal="center" vertical="center"/>
    </xf>
    <xf numFmtId="0" fontId="31" fillId="0" borderId="14" xfId="1" applyFont="1" applyFill="1" applyBorder="1" applyAlignment="1">
      <alignment horizontal="center" vertical="center"/>
    </xf>
    <xf numFmtId="0" fontId="31" fillId="0" borderId="9" xfId="1" applyFont="1" applyFill="1" applyBorder="1" applyAlignment="1">
      <alignment horizontal="center" vertical="center"/>
    </xf>
    <xf numFmtId="0" fontId="32" fillId="0" borderId="14" xfId="1" applyFont="1" applyFill="1" applyBorder="1" applyAlignment="1">
      <alignment horizontal="center" vertical="center"/>
    </xf>
    <xf numFmtId="0" fontId="18" fillId="0" borderId="2" xfId="1" applyFont="1" applyFill="1" applyBorder="1" applyAlignment="1">
      <alignment horizontal="right" vertical="center"/>
    </xf>
    <xf numFmtId="0" fontId="18" fillId="0" borderId="0" xfId="1" applyFont="1" applyFill="1" applyBorder="1" applyAlignment="1">
      <alignment horizontal="center" vertical="center"/>
    </xf>
    <xf numFmtId="38" fontId="36" fillId="0" borderId="2" xfId="2" applyFont="1" applyFill="1" applyBorder="1" applyAlignment="1">
      <alignment vertical="center"/>
    </xf>
    <xf numFmtId="0" fontId="41" fillId="0" borderId="24" xfId="1" applyFont="1" applyFill="1" applyBorder="1" applyAlignment="1">
      <alignment horizontal="center" vertical="center" wrapText="1" shrinkToFit="1"/>
    </xf>
    <xf numFmtId="0" fontId="41" fillId="0" borderId="5" xfId="1" applyFont="1" applyFill="1" applyBorder="1" applyAlignment="1">
      <alignment horizontal="center" vertical="center" wrapText="1" shrinkToFit="1"/>
    </xf>
    <xf numFmtId="0" fontId="41" fillId="0" borderId="24" xfId="1" applyFont="1" applyFill="1" applyBorder="1" applyAlignment="1">
      <alignment horizontal="center" vertical="center" wrapText="1"/>
    </xf>
    <xf numFmtId="0" fontId="41" fillId="0" borderId="5" xfId="1" applyFont="1" applyFill="1" applyBorder="1" applyAlignment="1">
      <alignment horizontal="center" vertical="center" wrapText="1"/>
    </xf>
    <xf numFmtId="0" fontId="36" fillId="0" borderId="15" xfId="1" applyFont="1" applyFill="1" applyBorder="1" applyAlignment="1">
      <alignment horizontal="left" vertical="top" wrapText="1"/>
    </xf>
    <xf numFmtId="0" fontId="36" fillId="0" borderId="0" xfId="1" applyFont="1" applyFill="1" applyBorder="1" applyAlignment="1">
      <alignment horizontal="center" vertical="top"/>
    </xf>
    <xf numFmtId="0" fontId="36" fillId="0" borderId="10" xfId="1" applyFont="1" applyFill="1" applyBorder="1" applyAlignment="1">
      <alignment horizontal="center" vertical="top"/>
    </xf>
    <xf numFmtId="0" fontId="36" fillId="0" borderId="2" xfId="1" applyFont="1" applyFill="1" applyBorder="1" applyAlignment="1">
      <alignment horizontal="center" vertical="center"/>
    </xf>
    <xf numFmtId="0" fontId="36" fillId="0" borderId="18" xfId="1" applyFont="1" applyFill="1" applyBorder="1" applyAlignment="1">
      <alignment horizontal="center" vertical="center" wrapText="1"/>
    </xf>
    <xf numFmtId="0" fontId="36" fillId="0" borderId="13" xfId="1" applyFont="1" applyFill="1" applyBorder="1" applyAlignment="1">
      <alignment horizontal="center" vertical="center" wrapText="1" shrinkToFit="1"/>
    </xf>
    <xf numFmtId="0" fontId="36" fillId="0" borderId="5" xfId="1" applyFont="1" applyFill="1" applyBorder="1" applyAlignment="1">
      <alignment horizontal="center" vertical="center" wrapText="1" shrinkToFit="1"/>
    </xf>
    <xf numFmtId="0" fontId="36" fillId="0" borderId="17" xfId="1" applyFont="1" applyFill="1" applyBorder="1" applyAlignment="1">
      <alignment horizontal="center" vertical="center" wrapText="1" shrinkToFit="1"/>
    </xf>
    <xf numFmtId="0" fontId="36" fillId="0" borderId="25" xfId="1" applyFont="1" applyFill="1" applyBorder="1" applyAlignment="1">
      <alignment horizontal="center" vertical="distributed"/>
    </xf>
    <xf numFmtId="0" fontId="36" fillId="0" borderId="20" xfId="1" applyFont="1" applyFill="1" applyBorder="1" applyAlignment="1">
      <alignment horizontal="center" vertical="distributed"/>
    </xf>
    <xf numFmtId="0" fontId="36" fillId="0" borderId="11" xfId="1" applyFont="1" applyFill="1" applyBorder="1" applyAlignment="1">
      <alignment horizontal="center" vertical="center" wrapText="1" shrinkToFit="1"/>
    </xf>
    <xf numFmtId="40" fontId="36" fillId="0" borderId="8" xfId="2" applyNumberFormat="1" applyFont="1" applyFill="1" applyBorder="1" applyAlignment="1">
      <alignment horizontal="right" vertical="center"/>
    </xf>
    <xf numFmtId="234" fontId="36" fillId="0" borderId="0" xfId="2" applyNumberFormat="1" applyFont="1" applyFill="1" applyBorder="1" applyAlignment="1">
      <alignment horizontal="center" vertical="center"/>
    </xf>
    <xf numFmtId="40" fontId="37" fillId="0" borderId="22" xfId="2" applyNumberFormat="1" applyFont="1" applyFill="1" applyBorder="1" applyAlignment="1">
      <alignment horizontal="right" vertical="center"/>
    </xf>
    <xf numFmtId="40" fontId="37" fillId="0" borderId="8" xfId="2" applyNumberFormat="1" applyFont="1" applyFill="1" applyBorder="1" applyAlignment="1">
      <alignment horizontal="right" vertical="center"/>
    </xf>
    <xf numFmtId="40" fontId="37" fillId="0" borderId="0" xfId="2" applyNumberFormat="1" applyFont="1" applyFill="1" applyBorder="1" applyAlignment="1">
      <alignment horizontal="right" vertical="center"/>
    </xf>
    <xf numFmtId="38" fontId="37" fillId="0" borderId="8" xfId="2" applyFont="1" applyFill="1" applyBorder="1" applyAlignment="1">
      <alignment horizontal="right" vertical="center"/>
    </xf>
    <xf numFmtId="38" fontId="37" fillId="0" borderId="0" xfId="2" applyFont="1" applyFill="1" applyBorder="1" applyAlignment="1">
      <alignment horizontal="right" vertical="center"/>
    </xf>
    <xf numFmtId="49" fontId="36" fillId="0" borderId="10" xfId="1" applyNumberFormat="1" applyFont="1" applyFill="1" applyBorder="1" applyAlignment="1">
      <alignment horizontal="right" vertical="center"/>
    </xf>
    <xf numFmtId="40" fontId="37" fillId="0" borderId="8" xfId="2" applyNumberFormat="1" applyFont="1" applyFill="1" applyBorder="1" applyAlignment="1">
      <alignment horizontal="center" vertical="center"/>
    </xf>
    <xf numFmtId="40" fontId="37" fillId="0" borderId="0" xfId="2" applyNumberFormat="1" applyFont="1" applyFill="1" applyBorder="1" applyAlignment="1">
      <alignment horizontal="center" vertical="center"/>
    </xf>
    <xf numFmtId="38" fontId="37" fillId="0" borderId="8" xfId="2" applyFont="1" applyFill="1" applyBorder="1" applyAlignment="1">
      <alignment horizontal="center" vertical="center"/>
    </xf>
    <xf numFmtId="38" fontId="37" fillId="0" borderId="0" xfId="2" applyFont="1" applyFill="1" applyBorder="1" applyAlignment="1">
      <alignment horizontal="center" vertical="center"/>
    </xf>
    <xf numFmtId="49" fontId="37" fillId="0" borderId="11" xfId="1" applyNumberFormat="1" applyFont="1" applyFill="1" applyBorder="1" applyAlignment="1">
      <alignment horizontal="right" vertical="center"/>
    </xf>
    <xf numFmtId="49" fontId="36" fillId="0" borderId="11" xfId="1" applyNumberFormat="1" applyFont="1" applyFill="1" applyBorder="1" applyAlignment="1">
      <alignment horizontal="right" vertical="center" shrinkToFit="1"/>
    </xf>
    <xf numFmtId="49" fontId="36" fillId="0" borderId="20" xfId="1" applyNumberFormat="1" applyFont="1" applyFill="1" applyBorder="1" applyAlignment="1">
      <alignment horizontal="right" vertical="center"/>
    </xf>
    <xf numFmtId="49" fontId="37" fillId="0" borderId="20" xfId="1" applyNumberFormat="1" applyFont="1" applyFill="1" applyBorder="1" applyAlignment="1">
      <alignment horizontal="right" vertical="center"/>
    </xf>
    <xf numFmtId="0" fontId="37" fillId="0" borderId="13" xfId="1" applyFont="1" applyFill="1" applyBorder="1" applyAlignment="1">
      <alignment horizontal="center" vertical="center"/>
    </xf>
    <xf numFmtId="0" fontId="37" fillId="0" borderId="12" xfId="1" applyFont="1" applyFill="1" applyBorder="1" applyAlignment="1">
      <alignment horizontal="center" vertical="center"/>
    </xf>
    <xf numFmtId="0" fontId="37" fillId="0" borderId="9" xfId="1" applyFont="1" applyFill="1" applyBorder="1" applyAlignment="1">
      <alignment horizontal="center" vertical="center"/>
    </xf>
    <xf numFmtId="0" fontId="37" fillId="0" borderId="7" xfId="1" applyFont="1" applyFill="1" applyBorder="1" applyAlignment="1">
      <alignment horizontal="center" vertical="center"/>
    </xf>
    <xf numFmtId="0" fontId="37" fillId="0" borderId="5" xfId="1" applyFont="1" applyFill="1" applyBorder="1" applyAlignment="1">
      <alignment horizontal="center" vertical="center"/>
    </xf>
    <xf numFmtId="0" fontId="37" fillId="0" borderId="23" xfId="1" applyFont="1" applyFill="1" applyBorder="1" applyAlignment="1">
      <alignment horizontal="center" vertical="center"/>
    </xf>
    <xf numFmtId="0" fontId="37" fillId="0" borderId="22" xfId="1" applyFont="1" applyFill="1" applyBorder="1" applyAlignment="1">
      <alignment horizontal="center" vertical="center"/>
    </xf>
    <xf numFmtId="0" fontId="36" fillId="0" borderId="0" xfId="1" applyFont="1" applyFill="1" applyBorder="1" applyAlignment="1">
      <alignment horizontal="distributed" vertical="center" wrapText="1"/>
    </xf>
    <xf numFmtId="0" fontId="36" fillId="0" borderId="10" xfId="1" applyFont="1" applyFill="1" applyBorder="1" applyAlignment="1">
      <alignment horizontal="distributed" vertical="center" wrapText="1"/>
    </xf>
    <xf numFmtId="38" fontId="36" fillId="0" borderId="4" xfId="2" applyFont="1" applyFill="1" applyBorder="1" applyAlignment="1">
      <alignment horizontal="center" vertical="center"/>
    </xf>
    <xf numFmtId="38" fontId="36" fillId="0" borderId="16" xfId="2" applyFont="1" applyFill="1" applyBorder="1" applyAlignment="1">
      <alignment horizontal="center" vertical="center" wrapText="1" shrinkToFit="1"/>
    </xf>
    <xf numFmtId="0" fontId="36" fillId="0" borderId="22" xfId="1" applyFont="1" applyFill="1" applyBorder="1" applyAlignment="1">
      <alignment horizontal="center" vertical="center" shrinkToFit="1"/>
    </xf>
    <xf numFmtId="0" fontId="37" fillId="0" borderId="19" xfId="1" applyFont="1" applyFill="1" applyBorder="1" applyAlignment="1">
      <alignment horizontal="center" vertical="center"/>
    </xf>
    <xf numFmtId="0" fontId="36" fillId="0" borderId="15" xfId="1" applyFont="1" applyFill="1" applyBorder="1" applyAlignment="1">
      <alignment horizontal="center" vertical="center" textRotation="255"/>
    </xf>
    <xf numFmtId="0" fontId="36" fillId="0" borderId="0" xfId="1" applyFont="1" applyFill="1" applyBorder="1" applyAlignment="1">
      <alignment horizontal="center" vertical="center" textRotation="255"/>
    </xf>
    <xf numFmtId="0" fontId="36" fillId="0" borderId="11" xfId="1" applyFont="1" applyFill="1" applyBorder="1" applyAlignment="1">
      <alignment horizontal="center" vertical="center" textRotation="255"/>
    </xf>
    <xf numFmtId="0" fontId="36" fillId="0" borderId="21" xfId="1" applyFont="1" applyFill="1" applyBorder="1" applyAlignment="1">
      <alignment horizontal="center" vertical="center" textRotation="255"/>
    </xf>
    <xf numFmtId="0" fontId="36" fillId="0" borderId="10" xfId="1" applyFont="1" applyFill="1" applyBorder="1" applyAlignment="1">
      <alignment horizontal="center" vertical="center" textRotation="255"/>
    </xf>
    <xf numFmtId="0" fontId="36" fillId="0" borderId="78" xfId="1" applyFont="1" applyFill="1" applyBorder="1" applyAlignment="1">
      <alignment horizontal="center" vertical="center" textRotation="255"/>
    </xf>
    <xf numFmtId="0" fontId="36" fillId="0" borderId="75" xfId="1" applyFont="1" applyFill="1" applyBorder="1" applyAlignment="1">
      <alignment horizontal="center" vertical="center" textRotation="255"/>
    </xf>
    <xf numFmtId="0" fontId="36" fillId="0" borderId="20" xfId="1" applyFont="1" applyFill="1" applyBorder="1" applyAlignment="1">
      <alignment horizontal="center" vertical="center" textRotation="255"/>
    </xf>
    <xf numFmtId="49" fontId="37" fillId="0" borderId="0" xfId="1" applyNumberFormat="1" applyFont="1" applyFill="1" applyBorder="1" applyAlignment="1">
      <alignment horizontal="right" vertical="center"/>
    </xf>
    <xf numFmtId="49" fontId="37" fillId="0" borderId="10" xfId="1" applyNumberFormat="1" applyFont="1" applyFill="1" applyBorder="1" applyAlignment="1">
      <alignment horizontal="right" vertical="center"/>
    </xf>
    <xf numFmtId="0" fontId="36" fillId="0" borderId="10" xfId="1" applyFont="1" applyFill="1" applyBorder="1" applyAlignment="1">
      <alignment horizontal="left" vertical="center"/>
    </xf>
    <xf numFmtId="0" fontId="36" fillId="0" borderId="22" xfId="1" applyFont="1" applyFill="1" applyBorder="1" applyAlignment="1">
      <alignment horizontal="right" vertical="center"/>
    </xf>
    <xf numFmtId="0" fontId="41" fillId="0" borderId="15" xfId="1" applyFont="1" applyFill="1" applyBorder="1" applyAlignment="1">
      <alignment horizontal="center" vertical="center" wrapText="1"/>
    </xf>
    <xf numFmtId="0" fontId="41" fillId="0" borderId="11" xfId="1" applyFont="1" applyFill="1" applyBorder="1" applyAlignment="1">
      <alignment horizontal="center" vertical="center" wrapText="1"/>
    </xf>
    <xf numFmtId="0" fontId="36" fillId="0" borderId="21" xfId="1" applyFont="1" applyFill="1" applyBorder="1" applyAlignment="1">
      <alignment horizontal="left" vertical="center"/>
    </xf>
    <xf numFmtId="0" fontId="36" fillId="0" borderId="23" xfId="1" applyFont="1" applyFill="1" applyBorder="1" applyAlignment="1">
      <alignment horizontal="center" vertical="center" shrinkToFit="1"/>
    </xf>
    <xf numFmtId="0" fontId="36" fillId="0" borderId="15" xfId="1" applyFont="1" applyFill="1" applyBorder="1" applyAlignment="1">
      <alignment horizontal="center" vertical="center" shrinkToFit="1"/>
    </xf>
    <xf numFmtId="0" fontId="1" fillId="0" borderId="0" xfId="1" applyAlignment="1"/>
    <xf numFmtId="0" fontId="67" fillId="0" borderId="0" xfId="1" applyFont="1" applyAlignment="1">
      <alignment horizontal="center" vertical="center"/>
    </xf>
  </cellXfs>
  <cellStyles count="19">
    <cellStyle name="パーセント 2" xfId="6" xr:uid="{F366A162-C031-486B-B4B5-C6550B279348}"/>
    <cellStyle name="ハイパーリンク" xfId="5" builtinId="8"/>
    <cellStyle name="桁区切り 2" xfId="2" xr:uid="{CAE15158-FDF5-4AE2-B348-CF43574B4111}"/>
    <cellStyle name="通貨 2" xfId="15" xr:uid="{DB4A89F5-394A-45FD-AD2B-5238E80EA615}"/>
    <cellStyle name="標準" xfId="0" builtinId="0"/>
    <cellStyle name="標準 2" xfId="1" xr:uid="{52BC6AD4-5DF0-4A70-B1E2-5FCF2DE8AABB}"/>
    <cellStyle name="標準 2 2" xfId="11" xr:uid="{5F714B2F-D2A6-473B-90E5-437E5DD50163}"/>
    <cellStyle name="標準 3" xfId="7" xr:uid="{D618E630-53C0-4DCC-B912-EEBA789D46C7}"/>
    <cellStyle name="標準 4" xfId="8" xr:uid="{3AED233B-C7B0-4368-9B71-461B456CA09D}"/>
    <cellStyle name="標準 5" xfId="3" xr:uid="{9069FFF4-1381-4F34-BB29-E294DA94BE2A}"/>
    <cellStyle name="標準_12保健・衛生OK" xfId="16" xr:uid="{93A8C0BB-0FDA-44A8-8171-71164EB3399B}"/>
    <cellStyle name="標準_13労働・社会福祉OK" xfId="17" xr:uid="{5EDE1B7C-2B1D-47CD-BE97-9CDCA83DBA92}"/>
    <cellStyle name="標準_14教育・文化" xfId="18" xr:uid="{7C27E5E4-28B9-4583-AAEA-9D671A7ED837}"/>
    <cellStyle name="標準_1土地気象OK" xfId="4" xr:uid="{9C3C981B-9FC6-47A9-A081-4D97CA5DFB39}"/>
    <cellStyle name="標準_8金融OK" xfId="14" xr:uid="{346778A2-FF27-432D-950D-CBD461645A8C}"/>
    <cellStyle name="標準_JB16" xfId="9" xr:uid="{4A5B8CE9-BD76-4042-986F-115B935C1389}"/>
    <cellStyle name="標準_Sheet1" xfId="13" xr:uid="{EF0EF888-1877-408C-9465-74F609EF938F}"/>
    <cellStyle name="標準_Sheet3" xfId="12" xr:uid="{7AE9F45B-B8D8-490C-AE79-A48A8C860937}"/>
    <cellStyle name="標準_第7表" xfId="10" xr:uid="{2697700E-B5A1-4EE3-AA0F-26E7D905F349}"/>
  </cellStyles>
  <dxfs count="43">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ont>
        <b/>
        <i val="0"/>
        <condense val="0"/>
        <extend val="0"/>
      </font>
    </dxf>
    <dxf>
      <fill>
        <patternFill>
          <bgColor rgb="FFF4F3E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externalLink" Target="externalLinks/externalLink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ltLang="en-US" sz="1200"/>
              <a:t>中小企業資金の貸付け総額・件数</a:t>
            </a:r>
            <a:endParaRPr lang="ja-JP" sz="1200"/>
          </a:p>
        </c:rich>
      </c:tx>
      <c:layout>
        <c:manualLayout>
          <c:xMode val="edge"/>
          <c:yMode val="edge"/>
          <c:x val="0.31272458031353673"/>
          <c:y val="2.5782806897421573E-2"/>
        </c:manualLayout>
      </c:layout>
      <c:overlay val="0"/>
      <c:spPr>
        <a:noFill/>
        <a:ln w="25400">
          <a:noFill/>
        </a:ln>
      </c:spPr>
    </c:title>
    <c:autoTitleDeleted val="0"/>
    <c:plotArea>
      <c:layout>
        <c:manualLayout>
          <c:layoutTarget val="inner"/>
          <c:xMode val="edge"/>
          <c:yMode val="edge"/>
          <c:x val="0.12877238446460015"/>
          <c:y val="0.13114194979771174"/>
          <c:w val="0.80593925759280094"/>
          <c:h val="0.70581314076071988"/>
        </c:manualLayout>
      </c:layout>
      <c:barChart>
        <c:barDir val="col"/>
        <c:grouping val="clustered"/>
        <c:varyColors val="0"/>
        <c:ser>
          <c:idx val="1"/>
          <c:order val="1"/>
          <c:tx>
            <c:v>金額(万円)</c:v>
          </c:tx>
          <c:spPr>
            <a:solidFill>
              <a:srgbClr val="C0504D"/>
            </a:solidFill>
            <a:ln w="25400">
              <a:noFill/>
            </a:ln>
          </c:spPr>
          <c:invertIfNegative val="0"/>
          <c:dLbls>
            <c:spPr>
              <a:noFill/>
              <a:ln w="25400">
                <a:noFill/>
              </a:ln>
            </c:spPr>
            <c:txPr>
              <a:bodyPr wrap="square" lIns="38100" tIns="19050" rIns="38100" bIns="19050" anchor="ctr">
                <a:spAutoFit/>
              </a:bodyPr>
              <a:lstStyle/>
              <a:p>
                <a:pPr>
                  <a:defRPr b="0"/>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29年度</c:v>
              </c:pt>
              <c:pt idx="1">
                <c:v>30年度</c:v>
              </c:pt>
              <c:pt idx="2">
                <c:v>令和元年度</c:v>
              </c:pt>
              <c:pt idx="3">
                <c:v>2年度</c:v>
              </c:pt>
              <c:pt idx="4">
                <c:v>3年度</c:v>
              </c:pt>
            </c:strLit>
          </c:cat>
          <c:val>
            <c:numLit>
              <c:formatCode>General</c:formatCode>
              <c:ptCount val="5"/>
              <c:pt idx="0">
                <c:v>22251</c:v>
              </c:pt>
              <c:pt idx="1">
                <c:v>21659</c:v>
              </c:pt>
              <c:pt idx="2">
                <c:v>20628</c:v>
              </c:pt>
              <c:pt idx="3">
                <c:v>260010</c:v>
              </c:pt>
              <c:pt idx="4">
                <c:v>78453</c:v>
              </c:pt>
            </c:numLit>
          </c:val>
          <c:extLst>
            <c:ext xmlns:c16="http://schemas.microsoft.com/office/drawing/2014/chart" uri="{C3380CC4-5D6E-409C-BE32-E72D297353CC}">
              <c16:uniqueId val="{00000000-CBF5-4697-BCA2-A0BB314F2FDB}"/>
            </c:ext>
          </c:extLst>
        </c:ser>
        <c:dLbls>
          <c:showLegendKey val="0"/>
          <c:showVal val="0"/>
          <c:showCatName val="0"/>
          <c:showSerName val="0"/>
          <c:showPercent val="0"/>
          <c:showBubbleSize val="0"/>
        </c:dLbls>
        <c:gapWidth val="219"/>
        <c:axId val="1447241456"/>
        <c:axId val="1"/>
      </c:barChart>
      <c:lineChart>
        <c:grouping val="stacked"/>
        <c:varyColors val="0"/>
        <c:ser>
          <c:idx val="0"/>
          <c:order val="0"/>
          <c:tx>
            <c:v>件数</c:v>
          </c:tx>
          <c:spPr>
            <a:ln w="28575" cap="rnd">
              <a:solidFill>
                <a:schemeClr val="accent1"/>
              </a:solidFill>
              <a:round/>
            </a:ln>
            <a:effectLst/>
          </c:spPr>
          <c:marker>
            <c:symbol val="circle"/>
            <c:size val="5"/>
            <c:spPr>
              <a:solidFill>
                <a:schemeClr val="accent1"/>
              </a:solidFill>
              <a:ln w="9525">
                <a:solidFill>
                  <a:schemeClr val="accent1"/>
                </a:solidFill>
              </a:ln>
              <a:effectLst/>
            </c:spPr>
          </c:marker>
          <c:dLbls>
            <c:dLbl>
              <c:idx val="3"/>
              <c:layout>
                <c:manualLayout>
                  <c:x val="-4.3448744059742021E-2"/>
                  <c:y val="-3.7593984962406013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F5-4697-BCA2-A0BB314F2FDB}"/>
                </c:ext>
              </c:extLst>
            </c:dLbl>
            <c:spPr>
              <a:noFill/>
              <a:ln w="25400">
                <a:noFill/>
              </a:ln>
            </c:sp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29年度</c:v>
              </c:pt>
              <c:pt idx="1">
                <c:v>30年度</c:v>
              </c:pt>
              <c:pt idx="2">
                <c:v>令和元年度</c:v>
              </c:pt>
              <c:pt idx="3">
                <c:v>2年度</c:v>
              </c:pt>
              <c:pt idx="4">
                <c:v>3年度</c:v>
              </c:pt>
            </c:strLit>
          </c:cat>
          <c:val>
            <c:numLit>
              <c:formatCode>General</c:formatCode>
              <c:ptCount val="5"/>
              <c:pt idx="0">
                <c:v>35</c:v>
              </c:pt>
              <c:pt idx="1">
                <c:v>32</c:v>
              </c:pt>
              <c:pt idx="2">
                <c:v>25</c:v>
              </c:pt>
              <c:pt idx="3">
                <c:v>179</c:v>
              </c:pt>
              <c:pt idx="4">
                <c:v>72</c:v>
              </c:pt>
            </c:numLit>
          </c:val>
          <c:smooth val="0"/>
          <c:extLst>
            <c:ext xmlns:c16="http://schemas.microsoft.com/office/drawing/2014/chart" uri="{C3380CC4-5D6E-409C-BE32-E72D297353CC}">
              <c16:uniqueId val="{00000002-CBF5-4697-BCA2-A0BB314F2FDB}"/>
            </c:ext>
          </c:extLst>
        </c:ser>
        <c:dLbls>
          <c:showLegendKey val="0"/>
          <c:showVal val="0"/>
          <c:showCatName val="0"/>
          <c:showSerName val="0"/>
          <c:showPercent val="0"/>
          <c:showBubbleSize val="0"/>
        </c:dLbls>
        <c:marker val="1"/>
        <c:smooth val="0"/>
        <c:axId val="3"/>
        <c:axId val="4"/>
      </c:lineChart>
      <c:catAx>
        <c:axId val="1447241456"/>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
        <c:crosses val="autoZero"/>
        <c:auto val="1"/>
        <c:lblAlgn val="ctr"/>
        <c:lblOffset val="100"/>
        <c:noMultiLvlLbl val="0"/>
      </c:catAx>
      <c:valAx>
        <c:axId val="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sz="900" b="0"/>
                </a:pPr>
                <a:r>
                  <a:rPr lang="ja-JP" altLang="en-US" sz="900" b="0"/>
                  <a:t>（万円）</a:t>
                </a:r>
              </a:p>
            </c:rich>
          </c:tx>
          <c:layout>
            <c:manualLayout>
              <c:xMode val="edge"/>
              <c:yMode val="edge"/>
              <c:x val="0.11044866227164643"/>
              <c:y val="5.077641038577272E-2"/>
            </c:manualLayout>
          </c:layout>
          <c:overlay val="0"/>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4472414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numFmt formatCode="General" sourceLinked="1"/>
        <c:majorTickMark val="out"/>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3"/>
        <c:crosses val="max"/>
        <c:crossBetween val="between"/>
      </c:valAx>
      <c:spPr>
        <a:noFill/>
        <a:ln>
          <a:solidFill>
            <a:schemeClr val="tx1"/>
          </a:solidFill>
        </a:ln>
        <a:effectLst/>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ja-JP" altLang="en-US" sz="1200"/>
              <a:t>救急車の出動件数</a:t>
            </a:r>
          </a:p>
        </c:rich>
      </c:tx>
      <c:overlay val="0"/>
      <c:spPr>
        <a:noFill/>
        <a:ln w="25400">
          <a:noFill/>
        </a:ln>
      </c:spPr>
    </c:title>
    <c:autoTitleDeleted val="0"/>
    <c:plotArea>
      <c:layout/>
      <c:barChart>
        <c:barDir val="col"/>
        <c:grouping val="stacked"/>
        <c:varyColors val="0"/>
        <c:ser>
          <c:idx val="0"/>
          <c:order val="0"/>
          <c:tx>
            <c:v>出動件数</c:v>
          </c:tx>
          <c:spPr>
            <a:solidFill>
              <a:srgbClr val="4F81BD"/>
            </a:solidFill>
            <a:ln w="25400">
              <a:noFill/>
            </a:ln>
          </c:spPr>
          <c:invertIfNegative val="0"/>
          <c:dLbls>
            <c:dLbl>
              <c:idx val="0"/>
              <c:layout>
                <c:manualLayout>
                  <c:x val="0"/>
                  <c:y val="-0.2397466316710411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8A2-4B5B-817D-1F67B8618A42}"/>
                </c:ext>
              </c:extLst>
            </c:dLbl>
            <c:dLbl>
              <c:idx val="1"/>
              <c:layout>
                <c:manualLayout>
                  <c:x val="0"/>
                  <c:y val="-0.2434225721784776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8A2-4B5B-817D-1F67B8618A42}"/>
                </c:ext>
              </c:extLst>
            </c:dLbl>
            <c:dLbl>
              <c:idx val="2"/>
              <c:layout>
                <c:manualLayout>
                  <c:x val="0"/>
                  <c:y val="-0.2227261592300962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8A2-4B5B-817D-1F67B8618A42}"/>
                </c:ext>
              </c:extLst>
            </c:dLbl>
            <c:dLbl>
              <c:idx val="3"/>
              <c:layout>
                <c:manualLayout>
                  <c:x val="0"/>
                  <c:y val="-0.237894313210848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8A2-4B5B-817D-1F67B8618A42}"/>
                </c:ext>
              </c:extLst>
            </c:dLbl>
            <c:dLbl>
              <c:idx val="4"/>
              <c:layout>
                <c:manualLayout>
                  <c:x val="0"/>
                  <c:y val="-0.2936780402449693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8A2-4B5B-817D-1F67B8618A42}"/>
                </c:ext>
              </c:extLst>
            </c:dLbl>
            <c:spPr>
              <a:noFill/>
              <a:ln w="25400">
                <a:noFill/>
              </a:ln>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平成30年</c:v>
              </c:pt>
              <c:pt idx="1">
                <c:v>令和元年</c:v>
              </c:pt>
              <c:pt idx="2">
                <c:v>2年</c:v>
              </c:pt>
              <c:pt idx="3">
                <c:v>3年</c:v>
              </c:pt>
              <c:pt idx="4">
                <c:v>4年</c:v>
              </c:pt>
            </c:strLit>
          </c:cat>
          <c:val>
            <c:numLit>
              <c:formatCode>General</c:formatCode>
              <c:ptCount val="5"/>
              <c:pt idx="0">
                <c:v>8289</c:v>
              </c:pt>
              <c:pt idx="1">
                <c:v>8398</c:v>
              </c:pt>
              <c:pt idx="2">
                <c:v>7569</c:v>
              </c:pt>
              <c:pt idx="3">
                <c:v>8470</c:v>
              </c:pt>
              <c:pt idx="4">
                <c:v>10405</c:v>
              </c:pt>
            </c:numLit>
          </c:val>
          <c:extLst>
            <c:ext xmlns:c16="http://schemas.microsoft.com/office/drawing/2014/chart" uri="{C3380CC4-5D6E-409C-BE32-E72D297353CC}">
              <c16:uniqueId val="{00000005-78A2-4B5B-817D-1F67B8618A42}"/>
            </c:ext>
          </c:extLst>
        </c:ser>
        <c:dLbls>
          <c:showLegendKey val="0"/>
          <c:showVal val="0"/>
          <c:showCatName val="0"/>
          <c:showSerName val="0"/>
          <c:showPercent val="0"/>
          <c:showBubbleSize val="0"/>
        </c:dLbls>
        <c:gapWidth val="150"/>
        <c:overlap val="100"/>
        <c:axId val="1701478976"/>
        <c:axId val="1"/>
      </c:barChart>
      <c:catAx>
        <c:axId val="1701478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
        <c:crosses val="autoZero"/>
        <c:auto val="1"/>
        <c:lblAlgn val="ctr"/>
        <c:lblOffset val="100"/>
        <c:noMultiLvlLbl val="0"/>
      </c:catAx>
      <c:valAx>
        <c:axId val="1"/>
        <c:scaling>
          <c:orientation val="minMax"/>
          <c:max val="13000"/>
          <c:min val="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ln w="9525">
            <a:noFill/>
          </a:ln>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701478976"/>
        <c:crosses val="autoZero"/>
        <c:crossBetween val="between"/>
        <c:majorUnit val="2000"/>
      </c:valAx>
      <c:spPr>
        <a:noFill/>
        <a:ln w="25400">
          <a:noFill/>
        </a:ln>
      </c:spPr>
    </c:plotArea>
    <c:legend>
      <c:legendPos val="b"/>
      <c:overlay val="0"/>
      <c:spPr>
        <a:noFill/>
        <a:ln w="25400">
          <a:noFill/>
        </a:ln>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no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60" b="0" i="0" u="none" strike="noStrike" kern="1200" spc="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r>
              <a:rPr lang="ja-JP"/>
              <a:t>職員数</a:t>
            </a:r>
            <a:r>
              <a:rPr lang="ja-JP" altLang="en-US"/>
              <a:t>の推移</a:t>
            </a:r>
            <a:endParaRPr lang="ja-JP"/>
          </a:p>
        </c:rich>
      </c:tx>
      <c:overlay val="0"/>
      <c:spPr>
        <a:noFill/>
        <a:ln w="25400">
          <a:noFill/>
        </a:ln>
      </c:spPr>
    </c:title>
    <c:autoTitleDeleted val="0"/>
    <c:plotArea>
      <c:layout>
        <c:manualLayout>
          <c:layoutTarget val="inner"/>
          <c:xMode val="edge"/>
          <c:yMode val="edge"/>
          <c:x val="0.13859273840769903"/>
          <c:y val="0.16842592592592592"/>
          <c:w val="0.83085170603674552"/>
          <c:h val="0.60675160396617089"/>
        </c:manualLayout>
      </c:layout>
      <c:barChart>
        <c:barDir val="col"/>
        <c:grouping val="stacked"/>
        <c:varyColors val="0"/>
        <c:ser>
          <c:idx val="2"/>
          <c:order val="1"/>
          <c:tx>
            <c:v>職員（事務）</c:v>
          </c:tx>
          <c:spPr>
            <a:solidFill>
              <a:srgbClr val="C0504D"/>
            </a:solidFill>
            <a:ln w="25400">
              <a:noFill/>
            </a:ln>
          </c:spPr>
          <c:invertIfNegative val="0"/>
          <c:cat>
            <c:strLit>
              <c:ptCount val="5"/>
              <c:pt idx="0">
                <c:v>平成30年</c:v>
              </c:pt>
              <c:pt idx="1">
                <c:v>31年</c:v>
              </c:pt>
              <c:pt idx="2">
                <c:v>令和2年</c:v>
              </c:pt>
              <c:pt idx="3">
                <c:v>3年</c:v>
              </c:pt>
              <c:pt idx="4">
                <c:v>4年</c:v>
              </c:pt>
            </c:strLit>
          </c:cat>
          <c:val>
            <c:numLit>
              <c:formatCode>General</c:formatCode>
              <c:ptCount val="5"/>
              <c:pt idx="0">
                <c:v>514</c:v>
              </c:pt>
              <c:pt idx="1">
                <c:v>534</c:v>
              </c:pt>
              <c:pt idx="2">
                <c:v>549</c:v>
              </c:pt>
              <c:pt idx="3">
                <c:v>576</c:v>
              </c:pt>
              <c:pt idx="4">
                <c:v>605</c:v>
              </c:pt>
            </c:numLit>
          </c:val>
          <c:extLst>
            <c:ext xmlns:c16="http://schemas.microsoft.com/office/drawing/2014/chart" uri="{C3380CC4-5D6E-409C-BE32-E72D297353CC}">
              <c16:uniqueId val="{00000000-E328-4137-B128-9F53FC2EA9F9}"/>
            </c:ext>
          </c:extLst>
        </c:ser>
        <c:ser>
          <c:idx val="3"/>
          <c:order val="2"/>
          <c:tx>
            <c:v>職員（技術）</c:v>
          </c:tx>
          <c:spPr>
            <a:solidFill>
              <a:srgbClr val="9BBB59"/>
            </a:solidFill>
            <a:ln w="25400">
              <a:noFill/>
            </a:ln>
          </c:spPr>
          <c:invertIfNegative val="0"/>
          <c:cat>
            <c:strLit>
              <c:ptCount val="5"/>
              <c:pt idx="0">
                <c:v>平成30年</c:v>
              </c:pt>
              <c:pt idx="1">
                <c:v>31年</c:v>
              </c:pt>
              <c:pt idx="2">
                <c:v>令和2年</c:v>
              </c:pt>
              <c:pt idx="3">
                <c:v>3年</c:v>
              </c:pt>
              <c:pt idx="4">
                <c:v>4年</c:v>
              </c:pt>
            </c:strLit>
          </c:cat>
          <c:val>
            <c:numLit>
              <c:formatCode>General</c:formatCode>
              <c:ptCount val="5"/>
              <c:pt idx="0">
                <c:v>275</c:v>
              </c:pt>
              <c:pt idx="1">
                <c:v>275</c:v>
              </c:pt>
              <c:pt idx="2">
                <c:v>280</c:v>
              </c:pt>
              <c:pt idx="3">
                <c:v>265</c:v>
              </c:pt>
              <c:pt idx="4">
                <c:v>275</c:v>
              </c:pt>
            </c:numLit>
          </c:val>
          <c:extLst>
            <c:ext xmlns:c16="http://schemas.microsoft.com/office/drawing/2014/chart" uri="{C3380CC4-5D6E-409C-BE32-E72D297353CC}">
              <c16:uniqueId val="{00000001-E328-4137-B128-9F53FC2EA9F9}"/>
            </c:ext>
          </c:extLst>
        </c:ser>
        <c:ser>
          <c:idx val="4"/>
          <c:order val="3"/>
          <c:tx>
            <c:v>消防吏員</c:v>
          </c:tx>
          <c:spPr>
            <a:solidFill>
              <a:srgbClr val="8064A2"/>
            </a:solidFill>
          </c:spPr>
          <c:invertIfNegative val="0"/>
          <c:cat>
            <c:strLit>
              <c:ptCount val="5"/>
              <c:pt idx="0">
                <c:v>平成30年</c:v>
              </c:pt>
              <c:pt idx="1">
                <c:v>31年</c:v>
              </c:pt>
              <c:pt idx="2">
                <c:v>令和2年</c:v>
              </c:pt>
              <c:pt idx="3">
                <c:v>3年</c:v>
              </c:pt>
              <c:pt idx="4">
                <c:v>4年</c:v>
              </c:pt>
            </c:strLit>
          </c:cat>
          <c:val>
            <c:numLit>
              <c:formatCode>General</c:formatCode>
              <c:ptCount val="5"/>
              <c:pt idx="0">
                <c:v>188</c:v>
              </c:pt>
              <c:pt idx="1">
                <c:v>193</c:v>
              </c:pt>
              <c:pt idx="2">
                <c:v>200</c:v>
              </c:pt>
              <c:pt idx="3">
                <c:v>206</c:v>
              </c:pt>
              <c:pt idx="4">
                <c:v>212</c:v>
              </c:pt>
            </c:numLit>
          </c:val>
          <c:extLst>
            <c:ext xmlns:c16="http://schemas.microsoft.com/office/drawing/2014/chart" uri="{C3380CC4-5D6E-409C-BE32-E72D297353CC}">
              <c16:uniqueId val="{00000002-E328-4137-B128-9F53FC2EA9F9}"/>
            </c:ext>
          </c:extLst>
        </c:ser>
        <c:ser>
          <c:idx val="0"/>
          <c:order val="4"/>
          <c:tx>
            <c:v>その他の職員</c:v>
          </c:tx>
          <c:spPr>
            <a:solidFill>
              <a:srgbClr val="4BACC6"/>
            </a:solidFill>
          </c:spPr>
          <c:invertIfNegative val="0"/>
          <c:cat>
            <c:strLit>
              <c:ptCount val="5"/>
              <c:pt idx="0">
                <c:v>平成30年</c:v>
              </c:pt>
              <c:pt idx="1">
                <c:v>31年</c:v>
              </c:pt>
              <c:pt idx="2">
                <c:v>令和2年</c:v>
              </c:pt>
              <c:pt idx="3">
                <c:v>3年</c:v>
              </c:pt>
              <c:pt idx="4">
                <c:v>4年</c:v>
              </c:pt>
            </c:strLit>
          </c:cat>
          <c:val>
            <c:numLit>
              <c:formatCode>General</c:formatCode>
              <c:ptCount val="5"/>
              <c:pt idx="0">
                <c:v>79</c:v>
              </c:pt>
              <c:pt idx="1">
                <c:v>76</c:v>
              </c:pt>
              <c:pt idx="2">
                <c:v>73</c:v>
              </c:pt>
              <c:pt idx="3">
                <c:v>70</c:v>
              </c:pt>
              <c:pt idx="4">
                <c:v>70</c:v>
              </c:pt>
            </c:numLit>
          </c:val>
          <c:extLst>
            <c:ext xmlns:c16="http://schemas.microsoft.com/office/drawing/2014/chart" uri="{C3380CC4-5D6E-409C-BE32-E72D297353CC}">
              <c16:uniqueId val="{00000003-E328-4137-B128-9F53FC2EA9F9}"/>
            </c:ext>
          </c:extLst>
        </c:ser>
        <c:dLbls>
          <c:showLegendKey val="0"/>
          <c:showVal val="0"/>
          <c:showCatName val="0"/>
          <c:showSerName val="0"/>
          <c:showPercent val="0"/>
          <c:showBubbleSize val="0"/>
        </c:dLbls>
        <c:gapWidth val="150"/>
        <c:overlap val="100"/>
        <c:axId val="1701480976"/>
        <c:axId val="1"/>
      </c:barChart>
      <c:lineChart>
        <c:grouping val="standard"/>
        <c:varyColors val="0"/>
        <c:ser>
          <c:idx val="1"/>
          <c:order val="0"/>
          <c:tx>
            <c:strRef>
              <c:f>'[1]17 選挙・議会・公務員'!$B$1</c:f>
              <c:strCache>
                <c:ptCount val="1"/>
                <c:pt idx="0">
                  <c:v>#REF!</c:v>
                </c:pt>
              </c:strCache>
            </c:strRef>
          </c:tx>
          <c:spPr>
            <a:ln>
              <a:noFill/>
            </a:ln>
          </c:spPr>
          <c:marker>
            <c:symbol val="none"/>
          </c:marker>
          <c:dLbls>
            <c:dLbl>
              <c:idx val="0"/>
              <c:layout>
                <c:manualLayout>
                  <c:x val="-5.574321959755036E-2"/>
                  <c:y val="-4.5485928842228074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328-4137-B128-9F53FC2EA9F9}"/>
                </c:ext>
              </c:extLst>
            </c:dLbl>
            <c:dLbl>
              <c:idx val="1"/>
              <c:layout>
                <c:manualLayout>
                  <c:x val="-5.5743219597550304E-2"/>
                  <c:y val="-3.6226669582968815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328-4137-B128-9F53FC2EA9F9}"/>
                </c:ext>
              </c:extLst>
            </c:dLbl>
            <c:dLbl>
              <c:idx val="2"/>
              <c:layout>
                <c:manualLayout>
                  <c:x val="-5.0504256712508279E-2"/>
                  <c:y val="-3.622671722701516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328-4137-B128-9F53FC2EA9F9}"/>
                </c:ext>
              </c:extLst>
            </c:dLbl>
            <c:dLbl>
              <c:idx val="3"/>
              <c:layout>
                <c:manualLayout>
                  <c:x val="-5.3440176559462482E-2"/>
                  <c:y val="-4.548586545548127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328-4137-B128-9F53FC2EA9F9}"/>
                </c:ext>
              </c:extLst>
            </c:dLbl>
            <c:spPr>
              <a:noFill/>
              <a:ln w="25400">
                <a:noFill/>
              </a:ln>
            </c:spPr>
            <c:txPr>
              <a:bodyPr rot="0" spcFirstLastPara="1" vertOverflow="ellipsis" vert="horz" wrap="square" anchor="ctr" anchorCtr="1"/>
              <a:lstStyle/>
              <a:p>
                <a:pPr>
                  <a:defRPr sz="1050" b="0" i="0" u="none" strike="noStrike" kern="1200" baseline="0">
                    <a:solidFill>
                      <a:schemeClr val="tx1">
                        <a:lumMod val="75000"/>
                        <a:lumOff val="25000"/>
                      </a:schemeClr>
                    </a:solidFill>
                    <a:latin typeface="ＭＳ Ｐゴシック" panose="020B0600070205080204" pitchFamily="50" charset="-128"/>
                    <a:ea typeface="ＭＳ Ｐゴシック" panose="020B0600070205080204" pitchFamily="50" charset="-128"/>
                    <a:cs typeface="+mn-cs"/>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5"/>
              <c:pt idx="0">
                <c:v>平成30年</c:v>
              </c:pt>
              <c:pt idx="1">
                <c:v>31年</c:v>
              </c:pt>
              <c:pt idx="2">
                <c:v>令和2年</c:v>
              </c:pt>
              <c:pt idx="3">
                <c:v>3年</c:v>
              </c:pt>
              <c:pt idx="4">
                <c:v>4年</c:v>
              </c:pt>
            </c:strLit>
          </c:cat>
          <c:val>
            <c:numLit>
              <c:formatCode>General</c:formatCode>
              <c:ptCount val="5"/>
              <c:pt idx="0">
                <c:v>1056</c:v>
              </c:pt>
              <c:pt idx="1">
                <c:v>1078</c:v>
              </c:pt>
              <c:pt idx="2">
                <c:v>1102</c:v>
              </c:pt>
              <c:pt idx="3">
                <c:v>1117</c:v>
              </c:pt>
              <c:pt idx="4">
                <c:v>1162</c:v>
              </c:pt>
            </c:numLit>
          </c:val>
          <c:smooth val="0"/>
          <c:extLst>
            <c:ext xmlns:c16="http://schemas.microsoft.com/office/drawing/2014/chart" uri="{C3380CC4-5D6E-409C-BE32-E72D297353CC}">
              <c16:uniqueId val="{00000008-E328-4137-B128-9F53FC2EA9F9}"/>
            </c:ext>
          </c:extLst>
        </c:ser>
        <c:dLbls>
          <c:showLegendKey val="0"/>
          <c:showVal val="0"/>
          <c:showCatName val="0"/>
          <c:showSerName val="0"/>
          <c:showPercent val="0"/>
          <c:showBubbleSize val="0"/>
        </c:dLbls>
        <c:marker val="1"/>
        <c:smooth val="0"/>
        <c:axId val="1701480976"/>
        <c:axId val="1"/>
      </c:lineChart>
      <c:catAx>
        <c:axId val="17014809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
        <c:crosses val="autoZero"/>
        <c:auto val="1"/>
        <c:lblAlgn val="ctr"/>
        <c:lblOffset val="100"/>
        <c:noMultiLvlLbl val="0"/>
      </c:catAx>
      <c:valAx>
        <c:axId val="1"/>
        <c:scaling>
          <c:orientation val="minMax"/>
          <c:max val="1200"/>
        </c:scaling>
        <c:delete val="0"/>
        <c:axPos val="l"/>
        <c:majorGridlines>
          <c:spPr>
            <a:ln w="9525" cap="flat" cmpd="sng" algn="ctr">
              <a:solidFill>
                <a:schemeClr val="tx1">
                  <a:lumMod val="15000"/>
                  <a:lumOff val="85000"/>
                </a:schemeClr>
              </a:solidFill>
              <a:round/>
            </a:ln>
            <a:effectLst/>
          </c:spPr>
        </c:majorGridlines>
        <c:title>
          <c:tx>
            <c:rich>
              <a:bodyPr rot="0" vert="horz"/>
              <a:lstStyle/>
              <a:p>
                <a:pPr>
                  <a:defRPr sz="900" b="0"/>
                </a:pPr>
                <a:r>
                  <a:rPr lang="ja-JP" altLang="en-US" sz="900" b="0"/>
                  <a:t>（人）</a:t>
                </a:r>
              </a:p>
            </c:rich>
          </c:tx>
          <c:layout>
            <c:manualLayout>
              <c:xMode val="edge"/>
              <c:yMode val="edge"/>
              <c:x val="6.5313079388392509E-2"/>
              <c:y val="7.8764579561244691E-2"/>
            </c:manualLayout>
          </c:layout>
          <c:overlay val="0"/>
        </c:title>
        <c:numFmt formatCode="General" sourceLinked="1"/>
        <c:majorTickMark val="none"/>
        <c:minorTickMark val="none"/>
        <c:tickLblPos val="nextTo"/>
        <c:spPr>
          <a:ln w="9525">
            <a:noFill/>
          </a:ln>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ＭＳ Ｐゴシック" panose="020B0600070205080204" pitchFamily="50" charset="-128"/>
                <a:ea typeface="ＭＳ Ｐゴシック" panose="020B0600070205080204" pitchFamily="50" charset="-128"/>
                <a:cs typeface="+mn-cs"/>
              </a:defRPr>
            </a:pPr>
            <a:endParaRPr lang="ja-JP"/>
          </a:p>
        </c:txPr>
        <c:crossAx val="1701480976"/>
        <c:crosses val="autoZero"/>
        <c:crossBetween val="between"/>
      </c:valAx>
      <c:spPr>
        <a:noFill/>
        <a:ln w="25400">
          <a:noFill/>
        </a:ln>
      </c:spPr>
    </c:plotArea>
    <c:legend>
      <c:legendPos val="b"/>
      <c:layout>
        <c:manualLayout>
          <c:xMode val="edge"/>
          <c:yMode val="edge"/>
          <c:x val="0.19393324539095824"/>
          <c:y val="0.88267098965570479"/>
          <c:w val="0.70861463560578242"/>
          <c:h val="5.8449057504175617E-2"/>
        </c:manualLayout>
      </c:layout>
      <c:overlay val="0"/>
    </c:legend>
    <c:plotVisOnly val="1"/>
    <c:dispBlanksAs val="gap"/>
    <c:showDLblsOverMax val="0"/>
  </c:chart>
  <c:spPr>
    <a:solidFill>
      <a:schemeClr val="bg1"/>
    </a:solidFill>
    <a:ln w="9525" cap="flat" cmpd="sng" algn="ctr">
      <a:noFill/>
      <a:round/>
    </a:ln>
    <a:effectLst/>
  </c:spPr>
  <c:txPr>
    <a:bodyPr/>
    <a:lstStyle/>
    <a:p>
      <a:pPr>
        <a:defRPr sz="1050">
          <a:latin typeface="ＭＳ Ｐゴシック" panose="020B0600070205080204" pitchFamily="50" charset="-128"/>
          <a:ea typeface="ＭＳ Ｐゴシック" panose="020B0600070205080204" pitchFamily="50" charset="-128"/>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jpe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3.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2.xml.rels><?xml version="1.0" encoding="UTF-8" standalone="yes"?>
<Relationships xmlns="http://schemas.openxmlformats.org/package/2006/relationships"><Relationship Id="rId1" Type="http://schemas.openxmlformats.org/officeDocument/2006/relationships/image" Target="../media/image3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3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3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9.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19.xml.rels><?xml version="1.0" encoding="UTF-8" standalone="yes"?>
<Relationships xmlns="http://schemas.openxmlformats.org/package/2006/relationships"><Relationship Id="rId1"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image" Target="../media/image20.png"/><Relationship Id="rId13" Type="http://schemas.openxmlformats.org/officeDocument/2006/relationships/image" Target="../media/image25.png"/><Relationship Id="rId3" Type="http://schemas.openxmlformats.org/officeDocument/2006/relationships/image" Target="../media/image15.png"/><Relationship Id="rId7" Type="http://schemas.openxmlformats.org/officeDocument/2006/relationships/image" Target="../media/image19.png"/><Relationship Id="rId12" Type="http://schemas.openxmlformats.org/officeDocument/2006/relationships/image" Target="../media/image24.png"/><Relationship Id="rId2" Type="http://schemas.openxmlformats.org/officeDocument/2006/relationships/image" Target="../media/image14.png"/><Relationship Id="rId1" Type="http://schemas.openxmlformats.org/officeDocument/2006/relationships/image" Target="../media/image13.png"/><Relationship Id="rId6" Type="http://schemas.openxmlformats.org/officeDocument/2006/relationships/image" Target="../media/image18.jpeg"/><Relationship Id="rId11" Type="http://schemas.openxmlformats.org/officeDocument/2006/relationships/image" Target="../media/image23.png"/><Relationship Id="rId5" Type="http://schemas.openxmlformats.org/officeDocument/2006/relationships/image" Target="../media/image17.jpeg"/><Relationship Id="rId10" Type="http://schemas.openxmlformats.org/officeDocument/2006/relationships/image" Target="../media/image22.png"/><Relationship Id="rId4" Type="http://schemas.openxmlformats.org/officeDocument/2006/relationships/image" Target="../media/image16.jpeg"/><Relationship Id="rId9" Type="http://schemas.openxmlformats.org/officeDocument/2006/relationships/image" Target="../media/image21.jpeg"/></Relationships>
</file>

<file path=xl/drawings/_rels/drawing20.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6.png"/></Relationships>
</file>

<file path=xl/drawings/_rels/drawing4.xml.rels><?xml version="1.0" encoding="UTF-8" standalone="yes"?>
<Relationships xmlns="http://schemas.openxmlformats.org/package/2006/relationships"><Relationship Id="rId1" Type="http://schemas.openxmlformats.org/officeDocument/2006/relationships/image" Target="../media/image27.png"/></Relationships>
</file>

<file path=xl/drawings/_rels/drawing5.xml.rels><?xml version="1.0" encoding="UTF-8" standalone="yes"?>
<Relationships xmlns="http://schemas.openxmlformats.org/package/2006/relationships"><Relationship Id="rId1" Type="http://schemas.openxmlformats.org/officeDocument/2006/relationships/image" Target="../media/image28.png"/></Relationships>
</file>

<file path=xl/drawings/_rels/drawing6.xml.rels><?xml version="1.0" encoding="UTF-8" standalone="yes"?>
<Relationships xmlns="http://schemas.openxmlformats.org/package/2006/relationships"><Relationship Id="rId1" Type="http://schemas.openxmlformats.org/officeDocument/2006/relationships/image" Target="../media/image29.png"/></Relationships>
</file>

<file path=xl/drawings/_rels/drawing7.xml.rels><?xml version="1.0" encoding="UTF-8" standalone="yes"?>
<Relationships xmlns="http://schemas.openxmlformats.org/package/2006/relationships"><Relationship Id="rId1" Type="http://schemas.openxmlformats.org/officeDocument/2006/relationships/image" Target="../media/image30.png"/></Relationships>
</file>

<file path=xl/drawings/_rels/drawing8.xml.rels><?xml version="1.0" encoding="UTF-8" standalone="yes"?>
<Relationships xmlns="http://schemas.openxmlformats.org/package/2006/relationships"><Relationship Id="rId1" Type="http://schemas.openxmlformats.org/officeDocument/2006/relationships/image" Target="../media/image31.png"/></Relationships>
</file>

<file path=xl/drawings/_rels/drawing9.xml.rels><?xml version="1.0" encoding="UTF-8" standalone="yes"?>
<Relationships xmlns="http://schemas.openxmlformats.org/package/2006/relationships"><Relationship Id="rId1" Type="http://schemas.openxmlformats.org/officeDocument/2006/relationships/image" Target="../media/image32.png"/></Relationships>
</file>

<file path=xl/drawings/drawing1.xml><?xml version="1.0" encoding="utf-8"?>
<xdr:wsDr xmlns:xdr="http://schemas.openxmlformats.org/drawingml/2006/spreadsheetDrawing" xmlns:a="http://schemas.openxmlformats.org/drawingml/2006/main">
  <xdr:oneCellAnchor>
    <xdr:from>
      <xdr:col>0</xdr:col>
      <xdr:colOff>57150</xdr:colOff>
      <xdr:row>3</xdr:row>
      <xdr:rowOff>104775</xdr:rowOff>
    </xdr:from>
    <xdr:ext cx="1209675" cy="1400175"/>
    <xdr:pic>
      <xdr:nvPicPr>
        <xdr:cNvPr id="2" name="図 30">
          <a:extLst>
            <a:ext uri="{FF2B5EF4-FFF2-40B4-BE49-F238E27FC236}">
              <a16:creationId xmlns:a16="http://schemas.microsoft.com/office/drawing/2014/main" id="{F1BB0305-3505-459F-B693-E79983383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619125"/>
          <a:ext cx="1209675"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95250</xdr:colOff>
      <xdr:row>4</xdr:row>
      <xdr:rowOff>76200</xdr:rowOff>
    </xdr:from>
    <xdr:ext cx="1247775" cy="1238250"/>
    <xdr:pic>
      <xdr:nvPicPr>
        <xdr:cNvPr id="3" name="図 31">
          <a:extLst>
            <a:ext uri="{FF2B5EF4-FFF2-40B4-BE49-F238E27FC236}">
              <a16:creationId xmlns:a16="http://schemas.microsoft.com/office/drawing/2014/main" id="{58B8807A-C077-4A16-A7F3-C2FE50DE2C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6850" y="762000"/>
          <a:ext cx="124777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161925</xdr:colOff>
      <xdr:row>4</xdr:row>
      <xdr:rowOff>133350</xdr:rowOff>
    </xdr:from>
    <xdr:ext cx="895350" cy="1009650"/>
    <xdr:pic>
      <xdr:nvPicPr>
        <xdr:cNvPr id="4" name="図 38">
          <a:extLst>
            <a:ext uri="{FF2B5EF4-FFF2-40B4-BE49-F238E27FC236}">
              <a16:creationId xmlns:a16="http://schemas.microsoft.com/office/drawing/2014/main" id="{7803FACC-46C7-4C1C-9F34-75BAF298D15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76725" y="819150"/>
          <a:ext cx="8953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6</xdr:col>
      <xdr:colOff>1028700</xdr:colOff>
      <xdr:row>6</xdr:row>
      <xdr:rowOff>76200</xdr:rowOff>
    </xdr:from>
    <xdr:to>
      <xdr:col>6</xdr:col>
      <xdr:colOff>1447800</xdr:colOff>
      <xdr:row>10</xdr:row>
      <xdr:rowOff>19050</xdr:rowOff>
    </xdr:to>
    <xdr:grpSp>
      <xdr:nvGrpSpPr>
        <xdr:cNvPr id="5" name="Group 2646">
          <a:extLst>
            <a:ext uri="{FF2B5EF4-FFF2-40B4-BE49-F238E27FC236}">
              <a16:creationId xmlns:a16="http://schemas.microsoft.com/office/drawing/2014/main" id="{11333CBC-F69D-47DE-BCE6-6B225615CF2E}"/>
            </a:ext>
          </a:extLst>
        </xdr:cNvPr>
        <xdr:cNvGrpSpPr>
          <a:grpSpLocks/>
        </xdr:cNvGrpSpPr>
      </xdr:nvGrpSpPr>
      <xdr:grpSpPr bwMode="auto">
        <a:xfrm>
          <a:off x="6220759" y="1215465"/>
          <a:ext cx="419100" cy="640105"/>
          <a:chOff x="89" y="35"/>
          <a:chExt cx="44" cy="55"/>
        </a:xfrm>
      </xdr:grpSpPr>
      <xdr:sp macro="" textlink="">
        <xdr:nvSpPr>
          <xdr:cNvPr id="6" name="AutoShape 8">
            <a:extLst>
              <a:ext uri="{FF2B5EF4-FFF2-40B4-BE49-F238E27FC236}">
                <a16:creationId xmlns:a16="http://schemas.microsoft.com/office/drawing/2014/main" id="{4D7F2E5F-7DEE-4678-8DD7-3291C6BAE9D9}"/>
              </a:ext>
            </a:extLst>
          </xdr:cNvPr>
          <xdr:cNvSpPr>
            <a:spLocks noChangeArrowheads="1"/>
          </xdr:cNvSpPr>
        </xdr:nvSpPr>
        <xdr:spPr bwMode="auto">
          <a:xfrm>
            <a:off x="89" y="35"/>
            <a:ext cx="44" cy="55"/>
          </a:xfrm>
          <a:prstGeom prst="rightArrow">
            <a:avLst>
              <a:gd name="adj1" fmla="val 50000"/>
              <a:gd name="adj2" fmla="val 34375"/>
            </a:avLst>
          </a:prstGeom>
          <a:ln>
            <a:headEnd/>
            <a:tailEnd/>
          </a:ln>
        </xdr:spPr>
        <xdr:style>
          <a:lnRef idx="2">
            <a:schemeClr val="accent3">
              <a:shade val="50000"/>
            </a:schemeClr>
          </a:lnRef>
          <a:fillRef idx="1">
            <a:schemeClr val="accent3"/>
          </a:fillRef>
          <a:effectRef idx="0">
            <a:schemeClr val="accent3"/>
          </a:effectRef>
          <a:fontRef idx="minor">
            <a:schemeClr val="lt1"/>
          </a:fontRef>
        </xdr:style>
        <xdr:txBody>
          <a:bodyPr/>
          <a:lstStyle/>
          <a:p>
            <a:endParaRPr lang="ja-JP" altLang="en-US"/>
          </a:p>
        </xdr:txBody>
      </xdr:sp>
    </xdr:grpSp>
    <xdr:clientData/>
  </xdr:twoCellAnchor>
  <xdr:oneCellAnchor>
    <xdr:from>
      <xdr:col>0</xdr:col>
      <xdr:colOff>95250</xdr:colOff>
      <xdr:row>21</xdr:row>
      <xdr:rowOff>142875</xdr:rowOff>
    </xdr:from>
    <xdr:ext cx="1285875" cy="1323975"/>
    <xdr:pic>
      <xdr:nvPicPr>
        <xdr:cNvPr id="7" name="図 39">
          <a:extLst>
            <a:ext uri="{FF2B5EF4-FFF2-40B4-BE49-F238E27FC236}">
              <a16:creationId xmlns:a16="http://schemas.microsoft.com/office/drawing/2014/main" id="{189B4A16-03D7-4103-A4A6-2E3C4052116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5250" y="3743325"/>
          <a:ext cx="1285875"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20</xdr:row>
      <xdr:rowOff>104775</xdr:rowOff>
    </xdr:from>
    <xdr:ext cx="1476375" cy="1666875"/>
    <xdr:pic>
      <xdr:nvPicPr>
        <xdr:cNvPr id="8" name="図 40">
          <a:extLst>
            <a:ext uri="{FF2B5EF4-FFF2-40B4-BE49-F238E27FC236}">
              <a16:creationId xmlns:a16="http://schemas.microsoft.com/office/drawing/2014/main" id="{05061F9D-1621-4AB5-AA68-AC76D24F1195}"/>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71600" y="3533775"/>
          <a:ext cx="1476375" cy="1666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66675</xdr:colOff>
      <xdr:row>22</xdr:row>
      <xdr:rowOff>104775</xdr:rowOff>
    </xdr:from>
    <xdr:ext cx="1362075" cy="1066800"/>
    <xdr:pic>
      <xdr:nvPicPr>
        <xdr:cNvPr id="9" name="図 42">
          <a:extLst>
            <a:ext uri="{FF2B5EF4-FFF2-40B4-BE49-F238E27FC236}">
              <a16:creationId xmlns:a16="http://schemas.microsoft.com/office/drawing/2014/main" id="{9C4536DE-8CC4-420E-89AE-144C032731A6}"/>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809875" y="3876675"/>
          <a:ext cx="13620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66675</xdr:colOff>
      <xdr:row>4</xdr:row>
      <xdr:rowOff>95250</xdr:rowOff>
    </xdr:from>
    <xdr:ext cx="1085850" cy="1085850"/>
    <xdr:pic>
      <xdr:nvPicPr>
        <xdr:cNvPr id="10" name="図 30">
          <a:extLst>
            <a:ext uri="{FF2B5EF4-FFF2-40B4-BE49-F238E27FC236}">
              <a16:creationId xmlns:a16="http://schemas.microsoft.com/office/drawing/2014/main" id="{C62A5211-1543-454E-AE6F-D567908C285A}"/>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2809875" y="781050"/>
          <a:ext cx="1085850"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4</xdr:col>
      <xdr:colOff>990600</xdr:colOff>
      <xdr:row>6</xdr:row>
      <xdr:rowOff>38100</xdr:rowOff>
    </xdr:from>
    <xdr:to>
      <xdr:col>4</xdr:col>
      <xdr:colOff>1390650</xdr:colOff>
      <xdr:row>9</xdr:row>
      <xdr:rowOff>114300</xdr:rowOff>
    </xdr:to>
    <xdr:grpSp>
      <xdr:nvGrpSpPr>
        <xdr:cNvPr id="11" name="Group 2645">
          <a:extLst>
            <a:ext uri="{FF2B5EF4-FFF2-40B4-BE49-F238E27FC236}">
              <a16:creationId xmlns:a16="http://schemas.microsoft.com/office/drawing/2014/main" id="{33CC04B4-C43D-4578-B325-511CA14A830B}"/>
            </a:ext>
          </a:extLst>
        </xdr:cNvPr>
        <xdr:cNvGrpSpPr>
          <a:grpSpLocks/>
        </xdr:cNvGrpSpPr>
      </xdr:nvGrpSpPr>
      <xdr:grpSpPr bwMode="auto">
        <a:xfrm>
          <a:off x="4451973" y="1177365"/>
          <a:ext cx="400050" cy="599141"/>
          <a:chOff x="87" y="29"/>
          <a:chExt cx="42" cy="62"/>
        </a:xfrm>
      </xdr:grpSpPr>
      <xdr:sp macro="" textlink="">
        <xdr:nvSpPr>
          <xdr:cNvPr id="12" name="AutoShape 4">
            <a:extLst>
              <a:ext uri="{FF2B5EF4-FFF2-40B4-BE49-F238E27FC236}">
                <a16:creationId xmlns:a16="http://schemas.microsoft.com/office/drawing/2014/main" id="{9DE0A41A-D268-4EFD-99B7-FE4AA65A451A}"/>
              </a:ext>
            </a:extLst>
          </xdr:cNvPr>
          <xdr:cNvSpPr>
            <a:spLocks noChangeArrowheads="1"/>
          </xdr:cNvSpPr>
        </xdr:nvSpPr>
        <xdr:spPr bwMode="auto">
          <a:xfrm>
            <a:off x="87" y="29"/>
            <a:ext cx="42" cy="62"/>
          </a:xfrm>
          <a:prstGeom prst="leftArrow">
            <a:avLst>
              <a:gd name="adj1" fmla="val 50000"/>
              <a:gd name="adj2" fmla="val 33871"/>
            </a:avLst>
          </a:prstGeom>
          <a:ln>
            <a:headEnd/>
            <a:tailEnd/>
          </a:ln>
        </xdr:spPr>
        <xdr:style>
          <a:lnRef idx="2">
            <a:schemeClr val="accent2">
              <a:shade val="50000"/>
            </a:schemeClr>
          </a:lnRef>
          <a:fillRef idx="1">
            <a:schemeClr val="accent2"/>
          </a:fillRef>
          <a:effectRef idx="0">
            <a:schemeClr val="accent2"/>
          </a:effectRef>
          <a:fontRef idx="minor">
            <a:schemeClr val="lt1"/>
          </a:fontRef>
        </xdr:style>
        <xdr:txBody>
          <a:bodyPr/>
          <a:lstStyle/>
          <a:p>
            <a:endParaRPr lang="ja-JP" altLang="en-US"/>
          </a:p>
        </xdr:txBody>
      </xdr:sp>
    </xdr:grpSp>
    <xdr:clientData/>
  </xdr:twoCellAnchor>
  <xdr:oneCellAnchor>
    <xdr:from>
      <xdr:col>6</xdr:col>
      <xdr:colOff>47625</xdr:colOff>
      <xdr:row>39</xdr:row>
      <xdr:rowOff>9525</xdr:rowOff>
    </xdr:from>
    <xdr:ext cx="1400175" cy="1524000"/>
    <xdr:pic>
      <xdr:nvPicPr>
        <xdr:cNvPr id="13" name="図 41">
          <a:extLst>
            <a:ext uri="{FF2B5EF4-FFF2-40B4-BE49-F238E27FC236}">
              <a16:creationId xmlns:a16="http://schemas.microsoft.com/office/drawing/2014/main" id="{CD01C385-1F25-47F4-A6FA-699DC98B570E}"/>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62425" y="6696075"/>
          <a:ext cx="1400175" cy="1524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38</xdr:row>
      <xdr:rowOff>142875</xdr:rowOff>
    </xdr:from>
    <xdr:ext cx="1447800" cy="1704975"/>
    <xdr:pic>
      <xdr:nvPicPr>
        <xdr:cNvPr id="14" name="図 39">
          <a:extLst>
            <a:ext uri="{FF2B5EF4-FFF2-40B4-BE49-F238E27FC236}">
              <a16:creationId xmlns:a16="http://schemas.microsoft.com/office/drawing/2014/main" id="{1F2D971C-0F70-4EEE-B371-F37E1FC48E4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0" y="6657975"/>
          <a:ext cx="1447800" cy="1704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76200</xdr:colOff>
      <xdr:row>38</xdr:row>
      <xdr:rowOff>66675</xdr:rowOff>
    </xdr:from>
    <xdr:ext cx="1276350" cy="1514475"/>
    <xdr:pic>
      <xdr:nvPicPr>
        <xdr:cNvPr id="15" name="図 34">
          <a:extLst>
            <a:ext uri="{FF2B5EF4-FFF2-40B4-BE49-F238E27FC236}">
              <a16:creationId xmlns:a16="http://schemas.microsoft.com/office/drawing/2014/main" id="{5E7FD37A-7746-4542-95F0-1D087E259723}"/>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447800" y="6581775"/>
          <a:ext cx="1276350" cy="1514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66675</xdr:colOff>
      <xdr:row>40</xdr:row>
      <xdr:rowOff>95250</xdr:rowOff>
    </xdr:from>
    <xdr:ext cx="1333500" cy="1066800"/>
    <xdr:pic>
      <xdr:nvPicPr>
        <xdr:cNvPr id="16" name="図 31">
          <a:extLst>
            <a:ext uri="{FF2B5EF4-FFF2-40B4-BE49-F238E27FC236}">
              <a16:creationId xmlns:a16="http://schemas.microsoft.com/office/drawing/2014/main" id="{B804AED6-053D-454E-9E98-1B91AE55DF2F}"/>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2809875" y="6953250"/>
          <a:ext cx="13335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5</xdr:col>
      <xdr:colOff>228600</xdr:colOff>
      <xdr:row>22</xdr:row>
      <xdr:rowOff>104775</xdr:rowOff>
    </xdr:from>
    <xdr:ext cx="1600200" cy="1181100"/>
    <xdr:pic>
      <xdr:nvPicPr>
        <xdr:cNvPr id="17" name="図 80">
          <a:extLst>
            <a:ext uri="{FF2B5EF4-FFF2-40B4-BE49-F238E27FC236}">
              <a16:creationId xmlns:a16="http://schemas.microsoft.com/office/drawing/2014/main" id="{7C604515-4FE0-4209-A1B3-6FFBD89D468F}"/>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3657600" y="3876675"/>
          <a:ext cx="16002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twoCellAnchor>
    <xdr:from>
      <xdr:col>1</xdr:col>
      <xdr:colOff>0</xdr:colOff>
      <xdr:row>9</xdr:row>
      <xdr:rowOff>0</xdr:rowOff>
    </xdr:from>
    <xdr:to>
      <xdr:col>18</xdr:col>
      <xdr:colOff>0</xdr:colOff>
      <xdr:row>19</xdr:row>
      <xdr:rowOff>9525</xdr:rowOff>
    </xdr:to>
    <xdr:sp macro="" textlink="">
      <xdr:nvSpPr>
        <xdr:cNvPr id="2" name="AutoShape 1">
          <a:extLst>
            <a:ext uri="{FF2B5EF4-FFF2-40B4-BE49-F238E27FC236}">
              <a16:creationId xmlns:a16="http://schemas.microsoft.com/office/drawing/2014/main" id="{254AC7FB-01CF-4455-A145-A5FC463A720E}"/>
            </a:ext>
          </a:extLst>
        </xdr:cNvPr>
        <xdr:cNvSpPr>
          <a:spLocks noChangeArrowheads="1"/>
        </xdr:cNvSpPr>
      </xdr:nvSpPr>
      <xdr:spPr bwMode="auto">
        <a:xfrm>
          <a:off x="685800" y="1543050"/>
          <a:ext cx="11658600" cy="1724025"/>
        </a:xfrm>
        <a:prstGeom prst="roundRect">
          <a:avLst>
            <a:gd name="adj" fmla="val 13144"/>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47625</xdr:colOff>
      <xdr:row>21</xdr:row>
      <xdr:rowOff>133350</xdr:rowOff>
    </xdr:from>
    <xdr:ext cx="5191125" cy="3714750"/>
    <xdr:pic>
      <xdr:nvPicPr>
        <xdr:cNvPr id="3" name="図 3">
          <a:extLst>
            <a:ext uri="{FF2B5EF4-FFF2-40B4-BE49-F238E27FC236}">
              <a16:creationId xmlns:a16="http://schemas.microsoft.com/office/drawing/2014/main" id="{E436E4BB-3AC9-4445-9C69-F5EFE57D74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19225" y="3733800"/>
          <a:ext cx="5191125" cy="371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twoCellAnchor>
    <xdr:from>
      <xdr:col>1</xdr:col>
      <xdr:colOff>9525</xdr:colOff>
      <xdr:row>9</xdr:row>
      <xdr:rowOff>0</xdr:rowOff>
    </xdr:from>
    <xdr:to>
      <xdr:col>18</xdr:col>
      <xdr:colOff>0</xdr:colOff>
      <xdr:row>13</xdr:row>
      <xdr:rowOff>9525</xdr:rowOff>
    </xdr:to>
    <xdr:sp macro="" textlink="">
      <xdr:nvSpPr>
        <xdr:cNvPr id="2" name="AutoShape 1">
          <a:extLst>
            <a:ext uri="{FF2B5EF4-FFF2-40B4-BE49-F238E27FC236}">
              <a16:creationId xmlns:a16="http://schemas.microsoft.com/office/drawing/2014/main" id="{B952DFE8-320A-4D81-9090-C765DA2897FC}"/>
            </a:ext>
          </a:extLst>
        </xdr:cNvPr>
        <xdr:cNvSpPr>
          <a:spLocks noChangeArrowheads="1"/>
        </xdr:cNvSpPr>
      </xdr:nvSpPr>
      <xdr:spPr bwMode="auto">
        <a:xfrm>
          <a:off x="695325" y="1543050"/>
          <a:ext cx="11649075" cy="704850"/>
        </a:xfrm>
        <a:prstGeom prst="roundRect">
          <a:avLst>
            <a:gd name="adj" fmla="val 27546"/>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19050</xdr:colOff>
      <xdr:row>16</xdr:row>
      <xdr:rowOff>85725</xdr:rowOff>
    </xdr:from>
    <xdr:to>
      <xdr:col>17</xdr:col>
      <xdr:colOff>0</xdr:colOff>
      <xdr:row>33</xdr:row>
      <xdr:rowOff>38100</xdr:rowOff>
    </xdr:to>
    <xdr:graphicFrame macro="">
      <xdr:nvGraphicFramePr>
        <xdr:cNvPr id="3" name="グラフ 5">
          <a:extLst>
            <a:ext uri="{FF2B5EF4-FFF2-40B4-BE49-F238E27FC236}">
              <a16:creationId xmlns:a16="http://schemas.microsoft.com/office/drawing/2014/main" id="{69EC5385-6DCF-4262-875C-6424B38647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8</xdr:row>
      <xdr:rowOff>238125</xdr:rowOff>
    </xdr:from>
    <xdr:to>
      <xdr:col>18</xdr:col>
      <xdr:colOff>0</xdr:colOff>
      <xdr:row>13</xdr:row>
      <xdr:rowOff>238125</xdr:rowOff>
    </xdr:to>
    <xdr:sp macro="" textlink="">
      <xdr:nvSpPr>
        <xdr:cNvPr id="2" name="角丸四角形 1">
          <a:extLst>
            <a:ext uri="{FF2B5EF4-FFF2-40B4-BE49-F238E27FC236}">
              <a16:creationId xmlns:a16="http://schemas.microsoft.com/office/drawing/2014/main" id="{332BE600-9B6A-4135-936A-7C4A18970303}"/>
            </a:ext>
          </a:extLst>
        </xdr:cNvPr>
        <xdr:cNvSpPr>
          <a:spLocks noChangeArrowheads="1"/>
        </xdr:cNvSpPr>
      </xdr:nvSpPr>
      <xdr:spPr bwMode="auto">
        <a:xfrm>
          <a:off x="695325" y="1543050"/>
          <a:ext cx="11649075" cy="857250"/>
        </a:xfrm>
        <a:prstGeom prst="roundRect">
          <a:avLst>
            <a:gd name="adj" fmla="val 29213"/>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28575</xdr:colOff>
      <xdr:row>15</xdr:row>
      <xdr:rowOff>66675</xdr:rowOff>
    </xdr:from>
    <xdr:ext cx="5114925" cy="3581400"/>
    <xdr:pic>
      <xdr:nvPicPr>
        <xdr:cNvPr id="3" name="図 1">
          <a:extLst>
            <a:ext uri="{FF2B5EF4-FFF2-40B4-BE49-F238E27FC236}">
              <a16:creationId xmlns:a16="http://schemas.microsoft.com/office/drawing/2014/main" id="{1D331965-7C54-41FD-94CD-5328298189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0175" y="2638425"/>
          <a:ext cx="511492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3.xml><?xml version="1.0" encoding="utf-8"?>
<xdr:wsDr xmlns:xdr="http://schemas.openxmlformats.org/drawingml/2006/spreadsheetDrawing" xmlns:a="http://schemas.openxmlformats.org/drawingml/2006/main">
  <xdr:twoCellAnchor>
    <xdr:from>
      <xdr:col>1</xdr:col>
      <xdr:colOff>0</xdr:colOff>
      <xdr:row>9</xdr:row>
      <xdr:rowOff>9525</xdr:rowOff>
    </xdr:from>
    <xdr:to>
      <xdr:col>18</xdr:col>
      <xdr:colOff>0</xdr:colOff>
      <xdr:row>14</xdr:row>
      <xdr:rowOff>9525</xdr:rowOff>
    </xdr:to>
    <xdr:sp macro="" textlink="">
      <xdr:nvSpPr>
        <xdr:cNvPr id="2" name="AutoShape 1">
          <a:extLst>
            <a:ext uri="{FF2B5EF4-FFF2-40B4-BE49-F238E27FC236}">
              <a16:creationId xmlns:a16="http://schemas.microsoft.com/office/drawing/2014/main" id="{FA5E6D5B-FB8B-4E9A-82C0-B9DC41DF82A4}"/>
            </a:ext>
          </a:extLst>
        </xdr:cNvPr>
        <xdr:cNvSpPr>
          <a:spLocks noChangeArrowheads="1"/>
        </xdr:cNvSpPr>
      </xdr:nvSpPr>
      <xdr:spPr bwMode="auto">
        <a:xfrm>
          <a:off x="685800" y="1552575"/>
          <a:ext cx="11658600" cy="857250"/>
        </a:xfrm>
        <a:prstGeom prst="roundRect">
          <a:avLst>
            <a:gd name="adj" fmla="val 23403"/>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0</xdr:colOff>
      <xdr:row>15</xdr:row>
      <xdr:rowOff>180975</xdr:rowOff>
    </xdr:from>
    <xdr:ext cx="5334000" cy="3200400"/>
    <xdr:pic>
      <xdr:nvPicPr>
        <xdr:cNvPr id="3" name="図 1">
          <a:extLst>
            <a:ext uri="{FF2B5EF4-FFF2-40B4-BE49-F238E27FC236}">
              <a16:creationId xmlns:a16="http://schemas.microsoft.com/office/drawing/2014/main" id="{722DCD77-97EC-49E3-869F-F36CDE53B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71600" y="2743200"/>
          <a:ext cx="5334000" cy="320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4.xml><?xml version="1.0" encoding="utf-8"?>
<xdr:wsDr xmlns:xdr="http://schemas.openxmlformats.org/drawingml/2006/spreadsheetDrawing" xmlns:a="http://schemas.openxmlformats.org/drawingml/2006/main">
  <xdr:twoCellAnchor>
    <xdr:from>
      <xdr:col>0</xdr:col>
      <xdr:colOff>342900</xdr:colOff>
      <xdr:row>9</xdr:row>
      <xdr:rowOff>19050</xdr:rowOff>
    </xdr:from>
    <xdr:to>
      <xdr:col>18</xdr:col>
      <xdr:colOff>9525</xdr:colOff>
      <xdr:row>13</xdr:row>
      <xdr:rowOff>238125</xdr:rowOff>
    </xdr:to>
    <xdr:sp macro="" textlink="">
      <xdr:nvSpPr>
        <xdr:cNvPr id="2" name="AutoShape 1">
          <a:extLst>
            <a:ext uri="{FF2B5EF4-FFF2-40B4-BE49-F238E27FC236}">
              <a16:creationId xmlns:a16="http://schemas.microsoft.com/office/drawing/2014/main" id="{5F73E340-3249-4C34-BE22-3A7D8223B46F}"/>
            </a:ext>
          </a:extLst>
        </xdr:cNvPr>
        <xdr:cNvSpPr>
          <a:spLocks noChangeArrowheads="1"/>
        </xdr:cNvSpPr>
      </xdr:nvSpPr>
      <xdr:spPr bwMode="auto">
        <a:xfrm>
          <a:off x="342900" y="1562100"/>
          <a:ext cx="12011025" cy="838200"/>
        </a:xfrm>
        <a:prstGeom prst="roundRect">
          <a:avLst>
            <a:gd name="adj" fmla="val 24403"/>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219075</xdr:colOff>
      <xdr:row>17</xdr:row>
      <xdr:rowOff>57150</xdr:rowOff>
    </xdr:from>
    <xdr:ext cx="5429250" cy="3333750"/>
    <xdr:pic>
      <xdr:nvPicPr>
        <xdr:cNvPr id="3" name="図 1">
          <a:extLst>
            <a:ext uri="{FF2B5EF4-FFF2-40B4-BE49-F238E27FC236}">
              <a16:creationId xmlns:a16="http://schemas.microsoft.com/office/drawing/2014/main" id="{49090FA6-1A50-44F7-8EB0-EFD525C4939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5" y="2971800"/>
          <a:ext cx="5429250" cy="3333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5.xml><?xml version="1.0" encoding="utf-8"?>
<xdr:wsDr xmlns:xdr="http://schemas.openxmlformats.org/drawingml/2006/spreadsheetDrawing" xmlns:a="http://schemas.openxmlformats.org/drawingml/2006/main">
  <xdr:twoCellAnchor>
    <xdr:from>
      <xdr:col>1</xdr:col>
      <xdr:colOff>19050</xdr:colOff>
      <xdr:row>9</xdr:row>
      <xdr:rowOff>19050</xdr:rowOff>
    </xdr:from>
    <xdr:to>
      <xdr:col>18</xdr:col>
      <xdr:colOff>19050</xdr:colOff>
      <xdr:row>13</xdr:row>
      <xdr:rowOff>0</xdr:rowOff>
    </xdr:to>
    <xdr:sp macro="" textlink="">
      <xdr:nvSpPr>
        <xdr:cNvPr id="2" name="AutoShape 1">
          <a:extLst>
            <a:ext uri="{FF2B5EF4-FFF2-40B4-BE49-F238E27FC236}">
              <a16:creationId xmlns:a16="http://schemas.microsoft.com/office/drawing/2014/main" id="{90BF4556-75CD-4F41-9539-2A2A427C1E7B}"/>
            </a:ext>
          </a:extLst>
        </xdr:cNvPr>
        <xdr:cNvSpPr>
          <a:spLocks noChangeArrowheads="1"/>
        </xdr:cNvSpPr>
      </xdr:nvSpPr>
      <xdr:spPr bwMode="auto">
        <a:xfrm>
          <a:off x="704850" y="1562100"/>
          <a:ext cx="11658600" cy="685800"/>
        </a:xfrm>
        <a:prstGeom prst="roundRect">
          <a:avLst>
            <a:gd name="adj" fmla="val 28583"/>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180975</xdr:colOff>
      <xdr:row>15</xdr:row>
      <xdr:rowOff>38100</xdr:rowOff>
    </xdr:from>
    <xdr:ext cx="5629275" cy="3505200"/>
    <xdr:pic>
      <xdr:nvPicPr>
        <xdr:cNvPr id="3" name="図 1">
          <a:extLst>
            <a:ext uri="{FF2B5EF4-FFF2-40B4-BE49-F238E27FC236}">
              <a16:creationId xmlns:a16="http://schemas.microsoft.com/office/drawing/2014/main" id="{68693357-66EF-4B2A-94FB-A9E438640B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775" y="2628900"/>
          <a:ext cx="5629275" cy="350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6.xml><?xml version="1.0" encoding="utf-8"?>
<xdr:wsDr xmlns:xdr="http://schemas.openxmlformats.org/drawingml/2006/spreadsheetDrawing" xmlns:a="http://schemas.openxmlformats.org/drawingml/2006/main">
  <xdr:twoCellAnchor>
    <xdr:from>
      <xdr:col>1</xdr:col>
      <xdr:colOff>9525</xdr:colOff>
      <xdr:row>9</xdr:row>
      <xdr:rowOff>9525</xdr:rowOff>
    </xdr:from>
    <xdr:to>
      <xdr:col>18</xdr:col>
      <xdr:colOff>19050</xdr:colOff>
      <xdr:row>14</xdr:row>
      <xdr:rowOff>9525</xdr:rowOff>
    </xdr:to>
    <xdr:sp macro="" textlink="">
      <xdr:nvSpPr>
        <xdr:cNvPr id="2" name="AutoShape 1">
          <a:extLst>
            <a:ext uri="{FF2B5EF4-FFF2-40B4-BE49-F238E27FC236}">
              <a16:creationId xmlns:a16="http://schemas.microsoft.com/office/drawing/2014/main" id="{9BAB3EA7-9B95-4D29-9B80-BA5302EA650E}"/>
            </a:ext>
          </a:extLst>
        </xdr:cNvPr>
        <xdr:cNvSpPr>
          <a:spLocks noChangeArrowheads="1"/>
        </xdr:cNvSpPr>
      </xdr:nvSpPr>
      <xdr:spPr bwMode="auto">
        <a:xfrm>
          <a:off x="695325" y="1552575"/>
          <a:ext cx="11668125" cy="857250"/>
        </a:xfrm>
        <a:prstGeom prst="roundRect">
          <a:avLst>
            <a:gd name="adj" fmla="val 23639"/>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342900</xdr:colOff>
      <xdr:row>15</xdr:row>
      <xdr:rowOff>28575</xdr:rowOff>
    </xdr:from>
    <xdr:ext cx="5267325" cy="3162300"/>
    <xdr:pic>
      <xdr:nvPicPr>
        <xdr:cNvPr id="3" name="図 1">
          <a:extLst>
            <a:ext uri="{FF2B5EF4-FFF2-40B4-BE49-F238E27FC236}">
              <a16:creationId xmlns:a16="http://schemas.microsoft.com/office/drawing/2014/main" id="{649277DE-C29E-438E-AFDF-B39F41E2F7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2600325"/>
          <a:ext cx="5267325" cy="316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7.xml><?xml version="1.0" encoding="utf-8"?>
<xdr:wsDr xmlns:xdr="http://schemas.openxmlformats.org/drawingml/2006/spreadsheetDrawing" xmlns:a="http://schemas.openxmlformats.org/drawingml/2006/main">
  <xdr:twoCellAnchor>
    <xdr:from>
      <xdr:col>1</xdr:col>
      <xdr:colOff>9525</xdr:colOff>
      <xdr:row>9</xdr:row>
      <xdr:rowOff>9525</xdr:rowOff>
    </xdr:from>
    <xdr:to>
      <xdr:col>17</xdr:col>
      <xdr:colOff>0</xdr:colOff>
      <xdr:row>14</xdr:row>
      <xdr:rowOff>0</xdr:rowOff>
    </xdr:to>
    <xdr:sp macro="" textlink="">
      <xdr:nvSpPr>
        <xdr:cNvPr id="2" name="AutoShape 1">
          <a:extLst>
            <a:ext uri="{FF2B5EF4-FFF2-40B4-BE49-F238E27FC236}">
              <a16:creationId xmlns:a16="http://schemas.microsoft.com/office/drawing/2014/main" id="{B444B516-A5A6-4CBF-9487-BEAD4FE0272A}"/>
            </a:ext>
          </a:extLst>
        </xdr:cNvPr>
        <xdr:cNvSpPr>
          <a:spLocks noChangeArrowheads="1"/>
        </xdr:cNvSpPr>
      </xdr:nvSpPr>
      <xdr:spPr bwMode="auto">
        <a:xfrm>
          <a:off x="695325" y="1552575"/>
          <a:ext cx="10963275" cy="847725"/>
        </a:xfrm>
        <a:prstGeom prst="roundRect">
          <a:avLst>
            <a:gd name="adj" fmla="val 22398"/>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76200</xdr:colOff>
      <xdr:row>18</xdr:row>
      <xdr:rowOff>152400</xdr:rowOff>
    </xdr:from>
    <xdr:ext cx="5324475" cy="3190875"/>
    <xdr:pic>
      <xdr:nvPicPr>
        <xdr:cNvPr id="3" name="図 1">
          <a:extLst>
            <a:ext uri="{FF2B5EF4-FFF2-40B4-BE49-F238E27FC236}">
              <a16:creationId xmlns:a16="http://schemas.microsoft.com/office/drawing/2014/main" id="{86A1CFA3-62F6-47D6-AE21-C6C699FD64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38500"/>
          <a:ext cx="5324475"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8.xml><?xml version="1.0" encoding="utf-8"?>
<xdr:wsDr xmlns:xdr="http://schemas.openxmlformats.org/drawingml/2006/spreadsheetDrawing" xmlns:a="http://schemas.openxmlformats.org/drawingml/2006/main">
  <xdr:twoCellAnchor>
    <xdr:from>
      <xdr:col>1</xdr:col>
      <xdr:colOff>9525</xdr:colOff>
      <xdr:row>8</xdr:row>
      <xdr:rowOff>161925</xdr:rowOff>
    </xdr:from>
    <xdr:to>
      <xdr:col>18</xdr:col>
      <xdr:colOff>0</xdr:colOff>
      <xdr:row>13</xdr:row>
      <xdr:rowOff>142875</xdr:rowOff>
    </xdr:to>
    <xdr:sp macro="" textlink="">
      <xdr:nvSpPr>
        <xdr:cNvPr id="2" name="AutoShape 1">
          <a:extLst>
            <a:ext uri="{FF2B5EF4-FFF2-40B4-BE49-F238E27FC236}">
              <a16:creationId xmlns:a16="http://schemas.microsoft.com/office/drawing/2014/main" id="{3281350F-4C98-4303-9F72-6BBB8B9AA4BA}"/>
            </a:ext>
          </a:extLst>
        </xdr:cNvPr>
        <xdr:cNvSpPr>
          <a:spLocks noChangeArrowheads="1"/>
        </xdr:cNvSpPr>
      </xdr:nvSpPr>
      <xdr:spPr bwMode="auto">
        <a:xfrm>
          <a:off x="695325" y="1543050"/>
          <a:ext cx="11649075" cy="885825"/>
        </a:xfrm>
        <a:prstGeom prst="roundRect">
          <a:avLst>
            <a:gd name="adj" fmla="val 25051"/>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95250</xdr:colOff>
      <xdr:row>17</xdr:row>
      <xdr:rowOff>76200</xdr:rowOff>
    </xdr:from>
    <xdr:to>
      <xdr:col>16</xdr:col>
      <xdr:colOff>238125</xdr:colOff>
      <xdr:row>28</xdr:row>
      <xdr:rowOff>209550</xdr:rowOff>
    </xdr:to>
    <xdr:graphicFrame macro="">
      <xdr:nvGraphicFramePr>
        <xdr:cNvPr id="3" name="グラフ 3">
          <a:extLst>
            <a:ext uri="{FF2B5EF4-FFF2-40B4-BE49-F238E27FC236}">
              <a16:creationId xmlns:a16="http://schemas.microsoft.com/office/drawing/2014/main" id="{1A58E281-3E5C-4CB3-907F-08DE2BD884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9</xdr:row>
      <xdr:rowOff>19050</xdr:rowOff>
    </xdr:from>
    <xdr:to>
      <xdr:col>18</xdr:col>
      <xdr:colOff>0</xdr:colOff>
      <xdr:row>13</xdr:row>
      <xdr:rowOff>238125</xdr:rowOff>
    </xdr:to>
    <xdr:sp macro="" textlink="">
      <xdr:nvSpPr>
        <xdr:cNvPr id="2" name="AutoShape 1">
          <a:extLst>
            <a:ext uri="{FF2B5EF4-FFF2-40B4-BE49-F238E27FC236}">
              <a16:creationId xmlns:a16="http://schemas.microsoft.com/office/drawing/2014/main" id="{90F58485-4CE0-4D56-87FC-0400A4EB054C}"/>
            </a:ext>
          </a:extLst>
        </xdr:cNvPr>
        <xdr:cNvSpPr>
          <a:spLocks noChangeArrowheads="1"/>
        </xdr:cNvSpPr>
      </xdr:nvSpPr>
      <xdr:spPr bwMode="auto">
        <a:xfrm>
          <a:off x="685800" y="1562100"/>
          <a:ext cx="11658600" cy="838200"/>
        </a:xfrm>
        <a:prstGeom prst="roundRect">
          <a:avLst>
            <a:gd name="adj" fmla="val 26532"/>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19050</xdr:colOff>
      <xdr:row>15</xdr:row>
      <xdr:rowOff>85725</xdr:rowOff>
    </xdr:from>
    <xdr:ext cx="5210175" cy="3581400"/>
    <xdr:pic>
      <xdr:nvPicPr>
        <xdr:cNvPr id="3" name="図 1">
          <a:extLst>
            <a:ext uri="{FF2B5EF4-FFF2-40B4-BE49-F238E27FC236}">
              <a16:creationId xmlns:a16="http://schemas.microsoft.com/office/drawing/2014/main" id="{05C5E85A-1C6E-42F4-A18C-50E7E88BF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0650" y="2657475"/>
          <a:ext cx="5210175" cy="3581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19050</xdr:colOff>
      <xdr:row>21</xdr:row>
      <xdr:rowOff>152400</xdr:rowOff>
    </xdr:from>
    <xdr:ext cx="1371600" cy="1028700"/>
    <xdr:pic>
      <xdr:nvPicPr>
        <xdr:cNvPr id="2" name="図 30">
          <a:extLst>
            <a:ext uri="{FF2B5EF4-FFF2-40B4-BE49-F238E27FC236}">
              <a16:creationId xmlns:a16="http://schemas.microsoft.com/office/drawing/2014/main" id="{250807A5-3CB8-49FB-938A-FDCA146D0A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3752850"/>
          <a:ext cx="137160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28575</xdr:colOff>
      <xdr:row>21</xdr:row>
      <xdr:rowOff>0</xdr:rowOff>
    </xdr:from>
    <xdr:ext cx="1381125" cy="1266825"/>
    <xdr:pic>
      <xdr:nvPicPr>
        <xdr:cNvPr id="3" name="図 31">
          <a:extLst>
            <a:ext uri="{FF2B5EF4-FFF2-40B4-BE49-F238E27FC236}">
              <a16:creationId xmlns:a16="http://schemas.microsoft.com/office/drawing/2014/main" id="{8037E015-AEED-4E28-9068-7B19F3181B0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00175" y="3600450"/>
          <a:ext cx="1381125" cy="1266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28575</xdr:colOff>
      <xdr:row>39</xdr:row>
      <xdr:rowOff>28575</xdr:rowOff>
    </xdr:from>
    <xdr:ext cx="1371600" cy="1066800"/>
    <xdr:pic>
      <xdr:nvPicPr>
        <xdr:cNvPr id="4" name="図 35">
          <a:extLst>
            <a:ext uri="{FF2B5EF4-FFF2-40B4-BE49-F238E27FC236}">
              <a16:creationId xmlns:a16="http://schemas.microsoft.com/office/drawing/2014/main" id="{7B5B764A-47F0-466C-A5E9-2082F475D0C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575" y="6715125"/>
          <a:ext cx="1371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39</xdr:row>
      <xdr:rowOff>19050</xdr:rowOff>
    </xdr:from>
    <xdr:ext cx="1390650" cy="1276350"/>
    <xdr:pic>
      <xdr:nvPicPr>
        <xdr:cNvPr id="5" name="図 28">
          <a:extLst>
            <a:ext uri="{FF2B5EF4-FFF2-40B4-BE49-F238E27FC236}">
              <a16:creationId xmlns:a16="http://schemas.microsoft.com/office/drawing/2014/main" id="{DE2F2DB0-FDB7-4135-BD90-8D1549821B18}"/>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9700" y="6705600"/>
          <a:ext cx="1390650" cy="127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95250</xdr:colOff>
      <xdr:row>40</xdr:row>
      <xdr:rowOff>19050</xdr:rowOff>
    </xdr:from>
    <xdr:ext cx="1314450" cy="1019175"/>
    <xdr:pic>
      <xdr:nvPicPr>
        <xdr:cNvPr id="6" name="図 29">
          <a:extLst>
            <a:ext uri="{FF2B5EF4-FFF2-40B4-BE49-F238E27FC236}">
              <a16:creationId xmlns:a16="http://schemas.microsoft.com/office/drawing/2014/main" id="{E9DF0F14-7263-474D-9BF1-72AF93D353BB}"/>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2838450" y="6877050"/>
          <a:ext cx="1314450"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352425</xdr:colOff>
      <xdr:row>39</xdr:row>
      <xdr:rowOff>76200</xdr:rowOff>
    </xdr:from>
    <xdr:ext cx="828675" cy="1181100"/>
    <xdr:pic>
      <xdr:nvPicPr>
        <xdr:cNvPr id="7" name="図 30">
          <a:extLst>
            <a:ext uri="{FF2B5EF4-FFF2-40B4-BE49-F238E27FC236}">
              <a16:creationId xmlns:a16="http://schemas.microsoft.com/office/drawing/2014/main" id="{9A477D27-0AD6-4B76-A952-D292801846B8}"/>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467225" y="6762750"/>
          <a:ext cx="828675"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104775</xdr:colOff>
      <xdr:row>21</xdr:row>
      <xdr:rowOff>76200</xdr:rowOff>
    </xdr:from>
    <xdr:ext cx="1295400" cy="1219200"/>
    <xdr:pic>
      <xdr:nvPicPr>
        <xdr:cNvPr id="8" name="図 36">
          <a:extLst>
            <a:ext uri="{FF2B5EF4-FFF2-40B4-BE49-F238E27FC236}">
              <a16:creationId xmlns:a16="http://schemas.microsoft.com/office/drawing/2014/main" id="{CA8D3165-5850-44E8-9331-2CA29749AF1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4219575" y="3676650"/>
          <a:ext cx="12954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38100</xdr:colOff>
      <xdr:row>3</xdr:row>
      <xdr:rowOff>133350</xdr:rowOff>
    </xdr:from>
    <xdr:ext cx="1362075" cy="1257300"/>
    <xdr:pic>
      <xdr:nvPicPr>
        <xdr:cNvPr id="9" name="図 32">
          <a:extLst>
            <a:ext uri="{FF2B5EF4-FFF2-40B4-BE49-F238E27FC236}">
              <a16:creationId xmlns:a16="http://schemas.microsoft.com/office/drawing/2014/main" id="{02F7CE6F-3A11-4F2C-A825-3AB43A506627}"/>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152900" y="647700"/>
          <a:ext cx="13620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6</xdr:col>
      <xdr:colOff>28575</xdr:colOff>
      <xdr:row>3</xdr:row>
      <xdr:rowOff>85725</xdr:rowOff>
    </xdr:from>
    <xdr:ext cx="1352550" cy="1323975"/>
    <xdr:pic>
      <xdr:nvPicPr>
        <xdr:cNvPr id="10" name="図 37">
          <a:extLst>
            <a:ext uri="{FF2B5EF4-FFF2-40B4-BE49-F238E27FC236}">
              <a16:creationId xmlns:a16="http://schemas.microsoft.com/office/drawing/2014/main" id="{F2E3019B-DE61-4332-B439-2C03266EF41A}"/>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4143375" y="600075"/>
          <a:ext cx="135255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38100</xdr:colOff>
      <xdr:row>2</xdr:row>
      <xdr:rowOff>152400</xdr:rowOff>
    </xdr:from>
    <xdr:ext cx="1419225" cy="1457325"/>
    <xdr:pic>
      <xdr:nvPicPr>
        <xdr:cNvPr id="11" name="図 40">
          <a:extLst>
            <a:ext uri="{FF2B5EF4-FFF2-40B4-BE49-F238E27FC236}">
              <a16:creationId xmlns:a16="http://schemas.microsoft.com/office/drawing/2014/main" id="{598F069F-E0D4-4904-8A51-4F6D26EF4C34}"/>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2781300" y="495300"/>
          <a:ext cx="1419225" cy="1457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57150</xdr:colOff>
      <xdr:row>2</xdr:row>
      <xdr:rowOff>133350</xdr:rowOff>
    </xdr:from>
    <xdr:ext cx="1390650" cy="1304925"/>
    <xdr:pic>
      <xdr:nvPicPr>
        <xdr:cNvPr id="12" name="図 29">
          <a:extLst>
            <a:ext uri="{FF2B5EF4-FFF2-40B4-BE49-F238E27FC236}">
              <a16:creationId xmlns:a16="http://schemas.microsoft.com/office/drawing/2014/main" id="{85B3C9D3-403D-4A74-B21E-296EBDBEBD6B}"/>
            </a:ext>
          </a:extLst>
        </xdr:cNvPr>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a:fillRect/>
        </a:stretch>
      </xdr:blipFill>
      <xdr:spPr bwMode="auto">
        <a:xfrm>
          <a:off x="57150" y="476250"/>
          <a:ext cx="1390650" cy="1304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38100</xdr:colOff>
      <xdr:row>3</xdr:row>
      <xdr:rowOff>133350</xdr:rowOff>
    </xdr:from>
    <xdr:ext cx="1362075" cy="1257300"/>
    <xdr:pic>
      <xdr:nvPicPr>
        <xdr:cNvPr id="13" name="図 32">
          <a:extLst>
            <a:ext uri="{FF2B5EF4-FFF2-40B4-BE49-F238E27FC236}">
              <a16:creationId xmlns:a16="http://schemas.microsoft.com/office/drawing/2014/main" id="{4B17CB0B-D565-47B6-A097-CCC4A5EE01C5}"/>
            </a:ext>
          </a:extLst>
        </xdr:cNvPr>
        <xdr:cNvPicPr>
          <a:picLocks noChangeAspect="1" noChangeArrowheads="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409700" y="647700"/>
          <a:ext cx="1362075"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66675</xdr:colOff>
      <xdr:row>20</xdr:row>
      <xdr:rowOff>104775</xdr:rowOff>
    </xdr:from>
    <xdr:ext cx="1333500" cy="1581150"/>
    <xdr:pic>
      <xdr:nvPicPr>
        <xdr:cNvPr id="14" name="図 1">
          <a:extLst>
            <a:ext uri="{FF2B5EF4-FFF2-40B4-BE49-F238E27FC236}">
              <a16:creationId xmlns:a16="http://schemas.microsoft.com/office/drawing/2014/main" id="{94F3B4A7-640A-48CE-BC1B-CD6607D8ED3F}"/>
            </a:ext>
          </a:extLst>
        </xdr:cNvPr>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2809875" y="3533775"/>
          <a:ext cx="13335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twoCellAnchor>
    <xdr:from>
      <xdr:col>1</xdr:col>
      <xdr:colOff>19050</xdr:colOff>
      <xdr:row>9</xdr:row>
      <xdr:rowOff>28575</xdr:rowOff>
    </xdr:from>
    <xdr:to>
      <xdr:col>17</xdr:col>
      <xdr:colOff>352425</xdr:colOff>
      <xdr:row>13</xdr:row>
      <xdr:rowOff>0</xdr:rowOff>
    </xdr:to>
    <xdr:sp macro="" textlink="">
      <xdr:nvSpPr>
        <xdr:cNvPr id="2" name="AutoShape 1">
          <a:extLst>
            <a:ext uri="{FF2B5EF4-FFF2-40B4-BE49-F238E27FC236}">
              <a16:creationId xmlns:a16="http://schemas.microsoft.com/office/drawing/2014/main" id="{513C0B40-AF1E-4714-A0F2-0020CE2A16D5}"/>
            </a:ext>
          </a:extLst>
        </xdr:cNvPr>
        <xdr:cNvSpPr>
          <a:spLocks noChangeArrowheads="1"/>
        </xdr:cNvSpPr>
      </xdr:nvSpPr>
      <xdr:spPr bwMode="auto">
        <a:xfrm>
          <a:off x="704850" y="1571625"/>
          <a:ext cx="11306175" cy="657225"/>
        </a:xfrm>
        <a:prstGeom prst="roundRect">
          <a:avLst>
            <a:gd name="adj" fmla="val 23764"/>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238125</xdr:colOff>
      <xdr:row>15</xdr:row>
      <xdr:rowOff>142875</xdr:rowOff>
    </xdr:from>
    <xdr:to>
      <xdr:col>17</xdr:col>
      <xdr:colOff>114300</xdr:colOff>
      <xdr:row>29</xdr:row>
      <xdr:rowOff>238125</xdr:rowOff>
    </xdr:to>
    <xdr:graphicFrame macro="">
      <xdr:nvGraphicFramePr>
        <xdr:cNvPr id="3" name="グラフ 3">
          <a:extLst>
            <a:ext uri="{FF2B5EF4-FFF2-40B4-BE49-F238E27FC236}">
              <a16:creationId xmlns:a16="http://schemas.microsoft.com/office/drawing/2014/main" id="{C886365D-779C-4442-BBE6-F1244C6C52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oneCellAnchor>
    <xdr:from>
      <xdr:col>2</xdr:col>
      <xdr:colOff>152400</xdr:colOff>
      <xdr:row>11</xdr:row>
      <xdr:rowOff>28575</xdr:rowOff>
    </xdr:from>
    <xdr:ext cx="4139293" cy="3355522"/>
    <xdr:pic>
      <xdr:nvPicPr>
        <xdr:cNvPr id="2" name="図 2">
          <a:extLst>
            <a:ext uri="{FF2B5EF4-FFF2-40B4-BE49-F238E27FC236}">
              <a16:creationId xmlns:a16="http://schemas.microsoft.com/office/drawing/2014/main" id="{F8B610A9-E19E-4A37-8834-349D4317EA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04850" y="1914525"/>
          <a:ext cx="4139293" cy="33555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xdr:from>
      <xdr:col>1</xdr:col>
      <xdr:colOff>9525</xdr:colOff>
      <xdr:row>9</xdr:row>
      <xdr:rowOff>9525</xdr:rowOff>
    </xdr:from>
    <xdr:to>
      <xdr:col>18</xdr:col>
      <xdr:colOff>0</xdr:colOff>
      <xdr:row>22</xdr:row>
      <xdr:rowOff>0</xdr:rowOff>
    </xdr:to>
    <xdr:sp macro="" textlink="">
      <xdr:nvSpPr>
        <xdr:cNvPr id="2" name="AutoShape 1">
          <a:extLst>
            <a:ext uri="{FF2B5EF4-FFF2-40B4-BE49-F238E27FC236}">
              <a16:creationId xmlns:a16="http://schemas.microsoft.com/office/drawing/2014/main" id="{5FF0F0D0-B91D-4A33-B524-DE6395950945}"/>
            </a:ext>
          </a:extLst>
        </xdr:cNvPr>
        <xdr:cNvSpPr>
          <a:spLocks noChangeArrowheads="1"/>
        </xdr:cNvSpPr>
      </xdr:nvSpPr>
      <xdr:spPr bwMode="auto">
        <a:xfrm>
          <a:off x="695325" y="1571625"/>
          <a:ext cx="11649075" cy="2343150"/>
        </a:xfrm>
        <a:prstGeom prst="roundRect">
          <a:avLst>
            <a:gd name="adj" fmla="val 1388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161925</xdr:colOff>
      <xdr:row>24</xdr:row>
      <xdr:rowOff>28575</xdr:rowOff>
    </xdr:from>
    <xdr:ext cx="5848350" cy="3619500"/>
    <xdr:pic>
      <xdr:nvPicPr>
        <xdr:cNvPr id="3" name="図 1">
          <a:extLst>
            <a:ext uri="{FF2B5EF4-FFF2-40B4-BE49-F238E27FC236}">
              <a16:creationId xmlns:a16="http://schemas.microsoft.com/office/drawing/2014/main" id="{0D8CCA22-EFE0-48A1-BCA2-26682D34B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7725" y="4305300"/>
          <a:ext cx="584835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657225</xdr:colOff>
      <xdr:row>9</xdr:row>
      <xdr:rowOff>123825</xdr:rowOff>
    </xdr:from>
    <xdr:to>
      <xdr:col>0</xdr:col>
      <xdr:colOff>657225</xdr:colOff>
      <xdr:row>9</xdr:row>
      <xdr:rowOff>180975</xdr:rowOff>
    </xdr:to>
    <xdr:sp macro="" textlink="">
      <xdr:nvSpPr>
        <xdr:cNvPr id="2" name="AutoShape 3">
          <a:extLst>
            <a:ext uri="{FF2B5EF4-FFF2-40B4-BE49-F238E27FC236}">
              <a16:creationId xmlns:a16="http://schemas.microsoft.com/office/drawing/2014/main" id="{9C842C0B-83BA-4EB0-AD45-07E61857FD5F}"/>
            </a:ext>
          </a:extLst>
        </xdr:cNvPr>
        <xdr:cNvSpPr>
          <a:spLocks noChangeArrowheads="1"/>
        </xdr:cNvSpPr>
      </xdr:nvSpPr>
      <xdr:spPr bwMode="auto">
        <a:xfrm>
          <a:off x="657225" y="1752600"/>
          <a:ext cx="0" cy="57150"/>
        </a:xfrm>
        <a:prstGeom prst="flowChartConnector">
          <a:avLst/>
        </a:prstGeom>
        <a:solidFill>
          <a:srgbClr val="808080"/>
        </a:solidFill>
        <a:ln w="9525">
          <a:solidFill>
            <a:srgbClr val="000000"/>
          </a:solidFill>
          <a:round/>
          <a:headEnd/>
          <a:tailEnd/>
        </a:ln>
      </xdr:spPr>
    </xdr:sp>
    <xdr:clientData/>
  </xdr:twoCellAnchor>
  <xdr:twoCellAnchor>
    <xdr:from>
      <xdr:col>0</xdr:col>
      <xdr:colOff>85725</xdr:colOff>
      <xdr:row>5</xdr:row>
      <xdr:rowOff>85725</xdr:rowOff>
    </xdr:from>
    <xdr:to>
      <xdr:col>4</xdr:col>
      <xdr:colOff>514350</xdr:colOff>
      <xdr:row>20</xdr:row>
      <xdr:rowOff>0</xdr:rowOff>
    </xdr:to>
    <xdr:grpSp>
      <xdr:nvGrpSpPr>
        <xdr:cNvPr id="3" name="グループ化 1">
          <a:extLst>
            <a:ext uri="{FF2B5EF4-FFF2-40B4-BE49-F238E27FC236}">
              <a16:creationId xmlns:a16="http://schemas.microsoft.com/office/drawing/2014/main" id="{39F37ABB-989F-4E44-9719-08093933DE8C}"/>
            </a:ext>
          </a:extLst>
        </xdr:cNvPr>
        <xdr:cNvGrpSpPr>
          <a:grpSpLocks/>
        </xdr:cNvGrpSpPr>
      </xdr:nvGrpSpPr>
      <xdr:grpSpPr bwMode="auto">
        <a:xfrm>
          <a:off x="86868" y="1145044"/>
          <a:ext cx="3121115" cy="2731863"/>
          <a:chOff x="443948" y="966374"/>
          <a:chExt cx="2821885" cy="2622274"/>
        </a:xfrm>
      </xdr:grpSpPr>
      <xdr:sp macro="" textlink="">
        <xdr:nvSpPr>
          <xdr:cNvPr id="4" name="AutoShape 13">
            <a:extLst>
              <a:ext uri="{FF2B5EF4-FFF2-40B4-BE49-F238E27FC236}">
                <a16:creationId xmlns:a16="http://schemas.microsoft.com/office/drawing/2014/main" id="{8B217F0E-377F-4E21-A736-64611C5CF572}"/>
              </a:ext>
            </a:extLst>
          </xdr:cNvPr>
          <xdr:cNvSpPr>
            <a:spLocks noChangeArrowheads="1"/>
          </xdr:cNvSpPr>
        </xdr:nvSpPr>
        <xdr:spPr bwMode="auto">
          <a:xfrm>
            <a:off x="443948" y="966374"/>
            <a:ext cx="2821885" cy="2622274"/>
          </a:xfrm>
          <a:prstGeom prst="roundRect">
            <a:avLst>
              <a:gd name="adj" fmla="val 4694"/>
            </a:avLst>
          </a:prstGeom>
          <a:noFill/>
          <a:ln w="0">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0</xdr:col>
      <xdr:colOff>85725</xdr:colOff>
      <xdr:row>5</xdr:row>
      <xdr:rowOff>85725</xdr:rowOff>
    </xdr:from>
    <xdr:to>
      <xdr:col>4</xdr:col>
      <xdr:colOff>514350</xdr:colOff>
      <xdr:row>20</xdr:row>
      <xdr:rowOff>0</xdr:rowOff>
    </xdr:to>
    <xdr:grpSp>
      <xdr:nvGrpSpPr>
        <xdr:cNvPr id="5" name="グループ化 1">
          <a:extLst>
            <a:ext uri="{FF2B5EF4-FFF2-40B4-BE49-F238E27FC236}">
              <a16:creationId xmlns:a16="http://schemas.microsoft.com/office/drawing/2014/main" id="{89835E76-F3AC-47C5-A36B-8F2B428FB55E}"/>
            </a:ext>
          </a:extLst>
        </xdr:cNvPr>
        <xdr:cNvGrpSpPr>
          <a:grpSpLocks/>
        </xdr:cNvGrpSpPr>
      </xdr:nvGrpSpPr>
      <xdr:grpSpPr bwMode="auto">
        <a:xfrm>
          <a:off x="86868" y="1145044"/>
          <a:ext cx="3121115" cy="2731863"/>
          <a:chOff x="13" y="125"/>
          <a:chExt cx="313" cy="286"/>
        </a:xfrm>
      </xdr:grpSpPr>
      <xdr:pic>
        <xdr:nvPicPr>
          <xdr:cNvPr id="6" name="Picture 12">
            <a:extLst>
              <a:ext uri="{FF2B5EF4-FFF2-40B4-BE49-F238E27FC236}">
                <a16:creationId xmlns:a16="http://schemas.microsoft.com/office/drawing/2014/main" id="{4D72F8DB-B2F1-4924-8BA5-53D5983705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 y="125"/>
            <a:ext cx="313" cy="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9</xdr:row>
      <xdr:rowOff>19050</xdr:rowOff>
    </xdr:from>
    <xdr:to>
      <xdr:col>12</xdr:col>
      <xdr:colOff>9525</xdr:colOff>
      <xdr:row>21</xdr:row>
      <xdr:rowOff>0</xdr:rowOff>
    </xdr:to>
    <xdr:sp macro="" textlink="">
      <xdr:nvSpPr>
        <xdr:cNvPr id="2" name="AutoShape 1">
          <a:extLst>
            <a:ext uri="{FF2B5EF4-FFF2-40B4-BE49-F238E27FC236}">
              <a16:creationId xmlns:a16="http://schemas.microsoft.com/office/drawing/2014/main" id="{9FABED16-87A3-41AA-B25D-0CE757D2C722}"/>
            </a:ext>
          </a:extLst>
        </xdr:cNvPr>
        <xdr:cNvSpPr>
          <a:spLocks noChangeArrowheads="1"/>
        </xdr:cNvSpPr>
      </xdr:nvSpPr>
      <xdr:spPr bwMode="auto">
        <a:xfrm>
          <a:off x="695325" y="1600200"/>
          <a:ext cx="7543800" cy="2152650"/>
        </a:xfrm>
        <a:prstGeom prst="roundRect">
          <a:avLst>
            <a:gd name="adj" fmla="val 1269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247650</xdr:colOff>
      <xdr:row>21</xdr:row>
      <xdr:rowOff>152400</xdr:rowOff>
    </xdr:from>
    <xdr:ext cx="5295900" cy="3190875"/>
    <xdr:pic>
      <xdr:nvPicPr>
        <xdr:cNvPr id="3" name="図 1">
          <a:extLst>
            <a:ext uri="{FF2B5EF4-FFF2-40B4-BE49-F238E27FC236}">
              <a16:creationId xmlns:a16="http://schemas.microsoft.com/office/drawing/2014/main" id="{3EB3BF45-5315-44E4-8812-66FF3A1E408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3450" y="3905250"/>
          <a:ext cx="5295900" cy="3190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xdr:from>
      <xdr:col>1</xdr:col>
      <xdr:colOff>0</xdr:colOff>
      <xdr:row>9</xdr:row>
      <xdr:rowOff>0</xdr:rowOff>
    </xdr:from>
    <xdr:to>
      <xdr:col>18</xdr:col>
      <xdr:colOff>9525</xdr:colOff>
      <xdr:row>23</xdr:row>
      <xdr:rowOff>0</xdr:rowOff>
    </xdr:to>
    <xdr:sp macro="" textlink="">
      <xdr:nvSpPr>
        <xdr:cNvPr id="2" name="AutoShape 2">
          <a:extLst>
            <a:ext uri="{FF2B5EF4-FFF2-40B4-BE49-F238E27FC236}">
              <a16:creationId xmlns:a16="http://schemas.microsoft.com/office/drawing/2014/main" id="{4846A727-F553-4F27-8281-CC0510135535}"/>
            </a:ext>
          </a:extLst>
        </xdr:cNvPr>
        <xdr:cNvSpPr>
          <a:spLocks noChangeArrowheads="1"/>
        </xdr:cNvSpPr>
      </xdr:nvSpPr>
      <xdr:spPr bwMode="auto">
        <a:xfrm>
          <a:off x="685800" y="1543050"/>
          <a:ext cx="11668125" cy="2524125"/>
        </a:xfrm>
        <a:prstGeom prst="roundRect">
          <a:avLst>
            <a:gd name="adj" fmla="val 1033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295275</xdr:colOff>
      <xdr:row>25</xdr:row>
      <xdr:rowOff>180975</xdr:rowOff>
    </xdr:from>
    <xdr:ext cx="5476875" cy="3762375"/>
    <xdr:pic>
      <xdr:nvPicPr>
        <xdr:cNvPr id="3" name="図 8">
          <a:extLst>
            <a:ext uri="{FF2B5EF4-FFF2-40B4-BE49-F238E27FC236}">
              <a16:creationId xmlns:a16="http://schemas.microsoft.com/office/drawing/2014/main" id="{7184EF76-8469-440B-A065-52484C05DED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l="1025" t="1237" r="793" b="958"/>
        <a:stretch>
          <a:fillRect/>
        </a:stretch>
      </xdr:blipFill>
      <xdr:spPr bwMode="auto">
        <a:xfrm>
          <a:off x="981075" y="4581525"/>
          <a:ext cx="5476875" cy="3762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twoCellAnchor>
    <xdr:from>
      <xdr:col>1</xdr:col>
      <xdr:colOff>0</xdr:colOff>
      <xdr:row>9</xdr:row>
      <xdr:rowOff>0</xdr:rowOff>
    </xdr:from>
    <xdr:to>
      <xdr:col>17</xdr:col>
      <xdr:colOff>342900</xdr:colOff>
      <xdr:row>17</xdr:row>
      <xdr:rowOff>0</xdr:rowOff>
    </xdr:to>
    <xdr:sp macro="" textlink="">
      <xdr:nvSpPr>
        <xdr:cNvPr id="2" name="AutoShape 1">
          <a:extLst>
            <a:ext uri="{FF2B5EF4-FFF2-40B4-BE49-F238E27FC236}">
              <a16:creationId xmlns:a16="http://schemas.microsoft.com/office/drawing/2014/main" id="{9D41CD1C-39BA-4BC6-94E4-820A42D89257}"/>
            </a:ext>
          </a:extLst>
        </xdr:cNvPr>
        <xdr:cNvSpPr>
          <a:spLocks noChangeArrowheads="1"/>
        </xdr:cNvSpPr>
      </xdr:nvSpPr>
      <xdr:spPr bwMode="auto">
        <a:xfrm>
          <a:off x="685800" y="1543050"/>
          <a:ext cx="11315700" cy="1371600"/>
        </a:xfrm>
        <a:prstGeom prst="roundRect">
          <a:avLst>
            <a:gd name="adj" fmla="val 17708"/>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295275</xdr:colOff>
      <xdr:row>23</xdr:row>
      <xdr:rowOff>190500</xdr:rowOff>
    </xdr:from>
    <xdr:ext cx="5372100" cy="3228975"/>
    <xdr:pic>
      <xdr:nvPicPr>
        <xdr:cNvPr id="3" name="図 3">
          <a:extLst>
            <a:ext uri="{FF2B5EF4-FFF2-40B4-BE49-F238E27FC236}">
              <a16:creationId xmlns:a16="http://schemas.microsoft.com/office/drawing/2014/main" id="{551C3AF3-068F-4809-AEAB-09AD9ABAF7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4114800"/>
          <a:ext cx="5372100" cy="3228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1</xdr:col>
      <xdr:colOff>19050</xdr:colOff>
      <xdr:row>9</xdr:row>
      <xdr:rowOff>9525</xdr:rowOff>
    </xdr:from>
    <xdr:to>
      <xdr:col>18</xdr:col>
      <xdr:colOff>0</xdr:colOff>
      <xdr:row>17</xdr:row>
      <xdr:rowOff>0</xdr:rowOff>
    </xdr:to>
    <xdr:sp macro="" textlink="">
      <xdr:nvSpPr>
        <xdr:cNvPr id="2" name="AutoShape 1">
          <a:extLst>
            <a:ext uri="{FF2B5EF4-FFF2-40B4-BE49-F238E27FC236}">
              <a16:creationId xmlns:a16="http://schemas.microsoft.com/office/drawing/2014/main" id="{D75EEF1B-E997-4286-9339-7D315CA9CDAF}"/>
            </a:ext>
          </a:extLst>
        </xdr:cNvPr>
        <xdr:cNvSpPr>
          <a:spLocks noChangeArrowheads="1"/>
        </xdr:cNvSpPr>
      </xdr:nvSpPr>
      <xdr:spPr bwMode="auto">
        <a:xfrm>
          <a:off x="704850" y="1552575"/>
          <a:ext cx="11639550" cy="1362075"/>
        </a:xfrm>
        <a:prstGeom prst="roundRect">
          <a:avLst>
            <a:gd name="adj" fmla="val 15125"/>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2</xdr:col>
      <xdr:colOff>9525</xdr:colOff>
      <xdr:row>21</xdr:row>
      <xdr:rowOff>123825</xdr:rowOff>
    </xdr:from>
    <xdr:ext cx="5222875" cy="3322108"/>
    <xdr:pic>
      <xdr:nvPicPr>
        <xdr:cNvPr id="3" name="図 1">
          <a:extLst>
            <a:ext uri="{FF2B5EF4-FFF2-40B4-BE49-F238E27FC236}">
              <a16:creationId xmlns:a16="http://schemas.microsoft.com/office/drawing/2014/main" id="{B7FC293B-9069-4C9B-A505-3B7413535A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81125" y="3724275"/>
          <a:ext cx="5222875" cy="33221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9.xml><?xml version="1.0" encoding="utf-8"?>
<xdr:wsDr xmlns:xdr="http://schemas.openxmlformats.org/drawingml/2006/spreadsheetDrawing" xmlns:a="http://schemas.openxmlformats.org/drawingml/2006/main">
  <xdr:twoCellAnchor>
    <xdr:from>
      <xdr:col>1</xdr:col>
      <xdr:colOff>0</xdr:colOff>
      <xdr:row>9</xdr:row>
      <xdr:rowOff>0</xdr:rowOff>
    </xdr:from>
    <xdr:to>
      <xdr:col>18</xdr:col>
      <xdr:colOff>0</xdr:colOff>
      <xdr:row>21</xdr:row>
      <xdr:rowOff>238125</xdr:rowOff>
    </xdr:to>
    <xdr:sp macro="" textlink="">
      <xdr:nvSpPr>
        <xdr:cNvPr id="2" name="AutoShape 1">
          <a:extLst>
            <a:ext uri="{FF2B5EF4-FFF2-40B4-BE49-F238E27FC236}">
              <a16:creationId xmlns:a16="http://schemas.microsoft.com/office/drawing/2014/main" id="{3CCF2ABC-6423-4C8D-927F-771D0A1FE420}"/>
            </a:ext>
          </a:extLst>
        </xdr:cNvPr>
        <xdr:cNvSpPr>
          <a:spLocks noChangeArrowheads="1"/>
        </xdr:cNvSpPr>
      </xdr:nvSpPr>
      <xdr:spPr bwMode="auto">
        <a:xfrm>
          <a:off x="685800" y="1543050"/>
          <a:ext cx="11658600" cy="2333625"/>
        </a:xfrm>
        <a:prstGeom prst="roundRect">
          <a:avLst>
            <a:gd name="adj" fmla="val 13880"/>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xdr:col>
      <xdr:colOff>295275</xdr:colOff>
      <xdr:row>24</xdr:row>
      <xdr:rowOff>0</xdr:rowOff>
    </xdr:from>
    <xdr:ext cx="5400675" cy="3248025"/>
    <xdr:pic>
      <xdr:nvPicPr>
        <xdr:cNvPr id="3" name="図 3">
          <a:extLst>
            <a:ext uri="{FF2B5EF4-FFF2-40B4-BE49-F238E27FC236}">
              <a16:creationId xmlns:a16="http://schemas.microsoft.com/office/drawing/2014/main" id="{ADF546CB-CB6D-4D8B-9E3E-407E9A18B77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1075" y="4219575"/>
          <a:ext cx="5400675" cy="3248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32207;&#21512;&#25919;&#31574;&#37096;/&#20225;&#30011;&#25919;&#31574;&#35506;/&#12304;R4&#24180;&#24230;&#12305;&#20225;&#30011;&#25919;&#31574;&#29677;/16_&#32113;&#35336;/11_&#32113;&#35336;&#26360;/R4/03_&#12464;&#12521;&#12501;/&#12464;&#12521;&#12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7 選挙・議会・公務員"/>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hyperlink" Target="https://www.city.nagareyama.chiba.jp/information/1008422/1008423/1008455.html" TargetMode="External"/><Relationship Id="rId2" Type="http://schemas.openxmlformats.org/officeDocument/2006/relationships/hyperlink" Target="https://www.city.nagareyama.chiba.jp/information/1008422/1008423/1008454.html" TargetMode="External"/><Relationship Id="rId1" Type="http://schemas.openxmlformats.org/officeDocument/2006/relationships/hyperlink" Target="https://www.city.nagareyama.chiba.jp/information/1008422/1008423/1008453.html" TargetMode="External"/><Relationship Id="rId5" Type="http://schemas.openxmlformats.org/officeDocument/2006/relationships/printerSettings" Target="../printerSettings/printerSettings14.bin"/><Relationship Id="rId4" Type="http://schemas.openxmlformats.org/officeDocument/2006/relationships/hyperlink" Target="https://www.city.nagareyama.chiba.jp/information/1008422/1008423/1008457.html"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9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4665A-3627-4E03-97B8-B40EB790C218}">
  <sheetPr>
    <pageSetUpPr fitToPage="1"/>
  </sheetPr>
  <dimension ref="A1:V38"/>
  <sheetViews>
    <sheetView view="pageBreakPreview" zoomScaleNormal="100" zoomScaleSheetLayoutView="100" workbookViewId="0">
      <selection activeCell="M56" sqref="M56"/>
    </sheetView>
  </sheetViews>
  <sheetFormatPr defaultColWidth="3.625" defaultRowHeight="13.5"/>
  <cols>
    <col min="1" max="16384" width="3.625" style="1"/>
  </cols>
  <sheetData>
    <row r="1" spans="1:22" ht="20.100000000000001" customHeight="1"/>
    <row r="2" spans="1:22" ht="20.100000000000001" customHeight="1"/>
    <row r="3" spans="1:22" ht="20.100000000000001" customHeight="1"/>
    <row r="4" spans="1:22" ht="20.100000000000001" customHeight="1"/>
    <row r="5" spans="1:22" ht="20.100000000000001" customHeight="1"/>
    <row r="6" spans="1:22" ht="20.100000000000001" customHeight="1"/>
    <row r="7" spans="1:22" ht="20.100000000000001" customHeight="1"/>
    <row r="8" spans="1:22" ht="20.100000000000001" customHeight="1">
      <c r="A8" s="1263" t="s">
        <v>2</v>
      </c>
      <c r="B8" s="1263"/>
      <c r="C8" s="1263"/>
      <c r="D8" s="1263"/>
      <c r="E8" s="1263"/>
      <c r="F8" s="1263"/>
      <c r="G8" s="1263"/>
      <c r="H8" s="1263"/>
      <c r="I8" s="1263"/>
      <c r="J8" s="1263"/>
      <c r="K8" s="1263"/>
      <c r="L8" s="1263"/>
      <c r="M8" s="1263"/>
      <c r="N8" s="1263"/>
      <c r="O8" s="1263"/>
      <c r="P8" s="1263"/>
      <c r="Q8" s="1263"/>
      <c r="R8" s="1263"/>
      <c r="S8" s="1263"/>
      <c r="T8" s="1263"/>
      <c r="U8" s="1263"/>
      <c r="V8" s="1263"/>
    </row>
    <row r="9" spans="1:22" ht="20.100000000000001" customHeight="1">
      <c r="A9" s="1263"/>
      <c r="B9" s="1263"/>
      <c r="C9" s="1263"/>
      <c r="D9" s="1263"/>
      <c r="E9" s="1263"/>
      <c r="F9" s="1263"/>
      <c r="G9" s="1263"/>
      <c r="H9" s="1263"/>
      <c r="I9" s="1263"/>
      <c r="J9" s="1263"/>
      <c r="K9" s="1263"/>
      <c r="L9" s="1263"/>
      <c r="M9" s="1263"/>
      <c r="N9" s="1263"/>
      <c r="O9" s="1263"/>
      <c r="P9" s="1263"/>
      <c r="Q9" s="1263"/>
      <c r="R9" s="1263"/>
      <c r="S9" s="1263"/>
      <c r="T9" s="1263"/>
      <c r="U9" s="1263"/>
      <c r="V9" s="1263"/>
    </row>
    <row r="10" spans="1:22" ht="20.100000000000001" customHeight="1">
      <c r="A10" s="6"/>
      <c r="B10" s="6"/>
      <c r="C10" s="6"/>
      <c r="D10" s="6"/>
      <c r="E10" s="6"/>
      <c r="F10" s="6"/>
      <c r="G10" s="6"/>
      <c r="H10" s="6"/>
      <c r="I10" s="6"/>
      <c r="J10" s="6"/>
      <c r="K10" s="6"/>
      <c r="L10" s="6"/>
      <c r="M10" s="6"/>
      <c r="N10" s="6"/>
      <c r="O10" s="6"/>
      <c r="P10" s="6"/>
      <c r="Q10" s="6"/>
      <c r="R10" s="6"/>
      <c r="S10" s="6"/>
      <c r="T10" s="6"/>
      <c r="U10" s="6"/>
      <c r="V10" s="6"/>
    </row>
    <row r="11" spans="1:22" ht="20.100000000000001" customHeight="1">
      <c r="A11" s="1264" t="s">
        <v>1</v>
      </c>
      <c r="B11" s="1264"/>
      <c r="C11" s="1264"/>
      <c r="D11" s="1264"/>
      <c r="E11" s="1264"/>
      <c r="F11" s="1264"/>
      <c r="G11" s="1264"/>
      <c r="H11" s="1264"/>
      <c r="I11" s="1264"/>
      <c r="J11" s="1264"/>
      <c r="K11" s="1264"/>
      <c r="L11" s="1264"/>
      <c r="M11" s="1264"/>
      <c r="N11" s="1264"/>
      <c r="O11" s="1264"/>
      <c r="P11" s="1264"/>
      <c r="Q11" s="1264"/>
      <c r="R11" s="1264"/>
      <c r="S11" s="1264"/>
      <c r="T11" s="1264"/>
      <c r="U11" s="1264"/>
      <c r="V11" s="1264"/>
    </row>
    <row r="12" spans="1:22" ht="20.100000000000001" customHeight="1">
      <c r="A12" s="1264"/>
      <c r="B12" s="1264"/>
      <c r="C12" s="1264"/>
      <c r="D12" s="1264"/>
      <c r="E12" s="1264"/>
      <c r="F12" s="1264"/>
      <c r="G12" s="1264"/>
      <c r="H12" s="1264"/>
      <c r="I12" s="1264"/>
      <c r="J12" s="1264"/>
      <c r="K12" s="1264"/>
      <c r="L12" s="1264"/>
      <c r="M12" s="1264"/>
      <c r="N12" s="1264"/>
      <c r="O12" s="1264"/>
      <c r="P12" s="1264"/>
      <c r="Q12" s="1264"/>
      <c r="R12" s="1264"/>
      <c r="S12" s="1264"/>
      <c r="T12" s="1264"/>
      <c r="U12" s="1264"/>
      <c r="V12" s="1264"/>
    </row>
    <row r="13" spans="1:22" ht="20.100000000000001" customHeight="1">
      <c r="A13" s="1264"/>
      <c r="B13" s="1264"/>
      <c r="C13" s="1264"/>
      <c r="D13" s="1264"/>
      <c r="E13" s="1264"/>
      <c r="F13" s="1264"/>
      <c r="G13" s="1264"/>
      <c r="H13" s="1264"/>
      <c r="I13" s="1264"/>
      <c r="J13" s="1264"/>
      <c r="K13" s="1264"/>
      <c r="L13" s="1264"/>
      <c r="M13" s="1264"/>
      <c r="N13" s="1264"/>
      <c r="O13" s="1264"/>
      <c r="P13" s="1264"/>
      <c r="Q13" s="1264"/>
      <c r="R13" s="1264"/>
      <c r="S13" s="1264"/>
      <c r="T13" s="1264"/>
      <c r="U13" s="1264"/>
      <c r="V13" s="1264"/>
    </row>
    <row r="14" spans="1:22" ht="20.100000000000001" customHeight="1">
      <c r="A14" s="5"/>
      <c r="B14" s="5"/>
      <c r="C14" s="5"/>
      <c r="D14" s="5"/>
      <c r="E14" s="5"/>
      <c r="F14" s="5"/>
      <c r="G14" s="5"/>
    </row>
    <row r="15" spans="1:22" ht="20.100000000000001" customHeight="1">
      <c r="A15" s="5"/>
      <c r="B15" s="5"/>
      <c r="C15" s="5"/>
      <c r="D15" s="5"/>
      <c r="E15" s="5"/>
      <c r="F15" s="5"/>
      <c r="G15" s="5"/>
    </row>
    <row r="16" spans="1:22" ht="20.100000000000001" customHeight="1">
      <c r="A16" s="5"/>
      <c r="B16" s="5"/>
      <c r="C16" s="5"/>
      <c r="D16" s="5"/>
      <c r="E16" s="5"/>
      <c r="F16" s="5"/>
      <c r="G16" s="5"/>
    </row>
    <row r="17" spans="1:7" ht="20.100000000000001" customHeight="1">
      <c r="A17" s="2"/>
      <c r="B17" s="2"/>
      <c r="C17" s="2"/>
      <c r="D17" s="2"/>
      <c r="E17" s="2"/>
      <c r="F17" s="2"/>
      <c r="G17" s="2"/>
    </row>
    <row r="18" spans="1:7" ht="20.100000000000001" customHeight="1">
      <c r="A18" s="1265"/>
      <c r="B18" s="1265"/>
      <c r="C18" s="1265"/>
      <c r="D18" s="1265"/>
      <c r="E18" s="1265"/>
      <c r="F18" s="1265"/>
      <c r="G18" s="1265"/>
    </row>
    <row r="19" spans="1:7" ht="20.100000000000001" customHeight="1">
      <c r="A19" s="1265"/>
      <c r="B19" s="1265"/>
      <c r="C19" s="1265"/>
      <c r="D19" s="1265"/>
      <c r="E19" s="1265"/>
      <c r="F19" s="1265"/>
      <c r="G19" s="1265"/>
    </row>
    <row r="20" spans="1:7" ht="20.100000000000001" customHeight="1">
      <c r="A20" s="1265"/>
      <c r="B20" s="1265"/>
      <c r="C20" s="1265"/>
      <c r="D20" s="1265"/>
      <c r="E20" s="1265"/>
      <c r="F20" s="1265"/>
      <c r="G20" s="1265"/>
    </row>
    <row r="21" spans="1:7" ht="20.100000000000001" customHeight="1">
      <c r="A21" s="2"/>
      <c r="B21" s="2"/>
      <c r="C21" s="2"/>
      <c r="D21" s="2"/>
      <c r="E21" s="2"/>
      <c r="F21" s="2"/>
      <c r="G21" s="2"/>
    </row>
    <row r="22" spans="1:7" ht="20.100000000000001" customHeight="1">
      <c r="A22" s="2"/>
      <c r="D22" s="2"/>
      <c r="E22" s="2"/>
      <c r="F22" s="2"/>
      <c r="G22" s="2"/>
    </row>
    <row r="23" spans="1:7" ht="20.100000000000001" customHeight="1">
      <c r="A23" s="2"/>
      <c r="B23" s="2"/>
      <c r="C23" s="2"/>
      <c r="D23" s="2"/>
      <c r="E23" s="2"/>
      <c r="F23" s="2"/>
      <c r="G23" s="2"/>
    </row>
    <row r="24" spans="1:7" ht="20.100000000000001" customHeight="1">
      <c r="A24" s="2"/>
      <c r="B24" s="2"/>
      <c r="C24" s="2"/>
      <c r="D24" s="2"/>
      <c r="E24" s="2"/>
      <c r="F24" s="2"/>
      <c r="G24" s="2"/>
    </row>
    <row r="25" spans="1:7" ht="20.100000000000001" customHeight="1">
      <c r="A25" s="2"/>
      <c r="B25" s="2"/>
      <c r="C25" s="2"/>
      <c r="D25" s="2"/>
      <c r="E25" s="2"/>
      <c r="F25" s="2"/>
      <c r="G25" s="2"/>
    </row>
    <row r="26" spans="1:7" ht="20.100000000000001" customHeight="1">
      <c r="A26" s="2"/>
      <c r="B26" s="2"/>
      <c r="C26" s="4"/>
      <c r="D26" s="2"/>
      <c r="E26" s="2"/>
      <c r="F26" s="2"/>
      <c r="G26" s="2"/>
    </row>
    <row r="27" spans="1:7" ht="20.100000000000001" customHeight="1">
      <c r="A27" s="2"/>
      <c r="B27" s="2"/>
      <c r="C27" s="2"/>
      <c r="D27" s="2"/>
      <c r="E27" s="2"/>
      <c r="F27" s="2"/>
      <c r="G27" s="2"/>
    </row>
    <row r="28" spans="1:7" ht="20.100000000000001" customHeight="1">
      <c r="A28" s="2"/>
      <c r="B28" s="2"/>
      <c r="C28" s="2"/>
      <c r="D28" s="2"/>
      <c r="E28" s="2"/>
      <c r="F28" s="2"/>
      <c r="G28" s="2"/>
    </row>
    <row r="29" spans="1:7" ht="20.100000000000001" customHeight="1">
      <c r="A29" s="2"/>
      <c r="B29" s="2"/>
      <c r="C29" s="2"/>
      <c r="D29" s="2"/>
      <c r="E29" s="2"/>
      <c r="F29" s="2"/>
      <c r="G29" s="2"/>
    </row>
    <row r="30" spans="1:7" ht="20.100000000000001" customHeight="1">
      <c r="A30" s="2"/>
      <c r="B30" s="2"/>
      <c r="C30" s="2"/>
      <c r="D30" s="2"/>
      <c r="E30" s="2"/>
      <c r="F30" s="2"/>
      <c r="G30" s="2"/>
    </row>
    <row r="31" spans="1:7" ht="20.100000000000001" customHeight="1">
      <c r="A31" s="2"/>
      <c r="B31" s="2"/>
      <c r="C31" s="2"/>
      <c r="D31" s="2"/>
      <c r="E31" s="2"/>
      <c r="F31" s="2"/>
      <c r="G31" s="2"/>
    </row>
    <row r="32" spans="1:7" ht="20.100000000000001" customHeight="1">
      <c r="A32" s="2"/>
      <c r="B32" s="2"/>
      <c r="C32" s="2"/>
      <c r="D32" s="2"/>
      <c r="E32" s="2"/>
      <c r="F32" s="2"/>
      <c r="G32" s="2"/>
    </row>
    <row r="33" spans="1:22" ht="20.100000000000001" customHeight="1">
      <c r="A33" s="2"/>
      <c r="B33" s="2"/>
      <c r="C33" s="2"/>
      <c r="D33" s="2"/>
      <c r="E33" s="2"/>
      <c r="F33" s="2"/>
      <c r="G33" s="2"/>
    </row>
    <row r="34" spans="1:22" ht="20.100000000000001" customHeight="1">
      <c r="A34" s="2"/>
      <c r="B34" s="2"/>
      <c r="C34" s="2"/>
      <c r="D34" s="2"/>
      <c r="E34" s="2"/>
      <c r="F34" s="2"/>
      <c r="G34" s="2"/>
    </row>
    <row r="35" spans="1:22" ht="20.100000000000001" customHeight="1">
      <c r="A35" s="2"/>
      <c r="B35" s="2"/>
      <c r="C35" s="3"/>
      <c r="D35" s="2"/>
      <c r="E35" s="2"/>
      <c r="F35" s="2"/>
      <c r="G35" s="2"/>
    </row>
    <row r="36" spans="1:22" ht="20.100000000000001" customHeight="1">
      <c r="A36" s="1266" t="s">
        <v>0</v>
      </c>
      <c r="B36" s="1266"/>
      <c r="C36" s="1266"/>
      <c r="D36" s="1266"/>
      <c r="E36" s="1266"/>
      <c r="F36" s="1266"/>
      <c r="G36" s="1266"/>
      <c r="H36" s="1266"/>
      <c r="I36" s="1266"/>
      <c r="J36" s="1266"/>
      <c r="K36" s="1266"/>
      <c r="L36" s="1266"/>
      <c r="M36" s="1266"/>
      <c r="N36" s="1266"/>
      <c r="O36" s="1266"/>
      <c r="P36" s="1266"/>
      <c r="Q36" s="1266"/>
      <c r="R36" s="1266"/>
      <c r="S36" s="1266"/>
      <c r="T36" s="1266"/>
      <c r="U36" s="1266"/>
      <c r="V36" s="1266"/>
    </row>
    <row r="37" spans="1:22" ht="20.100000000000001" customHeight="1">
      <c r="A37" s="1266"/>
      <c r="B37" s="1266"/>
      <c r="C37" s="1266"/>
      <c r="D37" s="1266"/>
      <c r="E37" s="1266"/>
      <c r="F37" s="1266"/>
      <c r="G37" s="1266"/>
      <c r="H37" s="1266"/>
      <c r="I37" s="1266"/>
      <c r="J37" s="1266"/>
      <c r="K37" s="1266"/>
      <c r="L37" s="1266"/>
      <c r="M37" s="1266"/>
      <c r="N37" s="1266"/>
      <c r="O37" s="1266"/>
      <c r="P37" s="1266"/>
      <c r="Q37" s="1266"/>
      <c r="R37" s="1266"/>
      <c r="S37" s="1266"/>
      <c r="T37" s="1266"/>
      <c r="U37" s="1266"/>
      <c r="V37" s="1266"/>
    </row>
    <row r="38" spans="1:22" ht="20.100000000000001" customHeight="1">
      <c r="A38" s="1266"/>
      <c r="B38" s="1266"/>
      <c r="C38" s="1266"/>
      <c r="D38" s="1266"/>
      <c r="E38" s="1266"/>
      <c r="F38" s="1266"/>
      <c r="G38" s="1266"/>
      <c r="H38" s="1266"/>
      <c r="I38" s="1266"/>
      <c r="J38" s="1266"/>
      <c r="K38" s="1266"/>
      <c r="L38" s="1266"/>
      <c r="M38" s="1266"/>
      <c r="N38" s="1266"/>
      <c r="O38" s="1266"/>
      <c r="P38" s="1266"/>
      <c r="Q38" s="1266"/>
      <c r="R38" s="1266"/>
      <c r="S38" s="1266"/>
      <c r="T38" s="1266"/>
      <c r="U38" s="1266"/>
      <c r="V38" s="1266"/>
    </row>
  </sheetData>
  <mergeCells count="4">
    <mergeCell ref="A8:V9"/>
    <mergeCell ref="A11:V13"/>
    <mergeCell ref="A18:G20"/>
    <mergeCell ref="A36:V38"/>
  </mergeCells>
  <phoneticPr fontId="2"/>
  <pageMargins left="1.3779527559055118" right="0.59055118110236227" top="0.98425196850393704" bottom="0.98425196850393704" header="0.31496062992125984" footer="0.31496062992125984"/>
  <pageSetup paperSize="9" scale="91" orientation="portrait" r:id="rId1"/>
  <headerFooter>
    <oddHeader>&amp;C&amp;G</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AF5E1-E57E-4EAB-977A-07A048430448}">
  <sheetPr>
    <pageSetUpPr fitToPage="1"/>
  </sheetPr>
  <dimension ref="A1:H46"/>
  <sheetViews>
    <sheetView view="pageBreakPreview" zoomScaleNormal="100" zoomScaleSheetLayoutView="100" workbookViewId="0">
      <pane xSplit="3" ySplit="5" topLeftCell="D18" activePane="bottomRight" state="frozen"/>
      <selection activeCell="M56" sqref="M56"/>
      <selection pane="topRight" activeCell="M56" sqref="M56"/>
      <selection pane="bottomLeft" activeCell="M56" sqref="M56"/>
      <selection pane="bottomRight" activeCell="M56" sqref="M56"/>
    </sheetView>
  </sheetViews>
  <sheetFormatPr defaultRowHeight="13.5"/>
  <cols>
    <col min="1" max="1" width="5.625" style="96" customWidth="1"/>
    <col min="2" max="3" width="22.625" style="96" customWidth="1"/>
    <col min="4" max="6" width="12.625" style="96" customWidth="1"/>
    <col min="7" max="16384" width="9" style="96"/>
  </cols>
  <sheetData>
    <row r="1" spans="1:8" ht="15" customHeight="1">
      <c r="A1" s="1314" t="s">
        <v>491</v>
      </c>
      <c r="B1" s="1314"/>
    </row>
    <row r="2" spans="1:8" ht="15" customHeight="1"/>
    <row r="3" spans="1:8" s="95" customFormat="1" ht="24.95" customHeight="1">
      <c r="A3" s="1315" t="s">
        <v>490</v>
      </c>
      <c r="B3" s="1315"/>
      <c r="C3" s="1315"/>
      <c r="D3" s="1315"/>
      <c r="E3" s="1315"/>
      <c r="F3" s="1315"/>
    </row>
    <row r="4" spans="1:8" s="114" customFormat="1" ht="15" customHeight="1" thickBot="1">
      <c r="B4" s="1309"/>
      <c r="C4" s="1309"/>
      <c r="D4" s="1309"/>
      <c r="E4" s="1309"/>
      <c r="F4" s="1309"/>
    </row>
    <row r="5" spans="1:8" s="115" customFormat="1" ht="15" customHeight="1" thickTop="1">
      <c r="A5" s="131" t="s">
        <v>489</v>
      </c>
      <c r="B5" s="131" t="s">
        <v>488</v>
      </c>
      <c r="C5" s="130" t="s">
        <v>487</v>
      </c>
      <c r="D5" s="130" t="s">
        <v>373</v>
      </c>
      <c r="E5" s="130" t="s">
        <v>486</v>
      </c>
      <c r="F5" s="131" t="s">
        <v>485</v>
      </c>
      <c r="G5" s="182"/>
      <c r="H5" s="182"/>
    </row>
    <row r="6" spans="1:8" s="114" customFormat="1" ht="15" customHeight="1">
      <c r="A6" s="187">
        <v>1</v>
      </c>
      <c r="B6" s="186" t="s">
        <v>484</v>
      </c>
      <c r="C6" s="186" t="s">
        <v>452</v>
      </c>
      <c r="D6" s="185">
        <v>125000</v>
      </c>
      <c r="E6" s="185">
        <v>125000</v>
      </c>
      <c r="F6" s="155">
        <v>125000</v>
      </c>
      <c r="G6" s="175"/>
      <c r="H6" s="175"/>
    </row>
    <row r="7" spans="1:8" s="114" customFormat="1" ht="15" customHeight="1">
      <c r="A7" s="178">
        <v>2</v>
      </c>
      <c r="B7" s="180" t="s">
        <v>483</v>
      </c>
      <c r="C7" s="180" t="s">
        <v>347</v>
      </c>
      <c r="D7" s="155">
        <v>128000</v>
      </c>
      <c r="E7" s="155">
        <v>130000</v>
      </c>
      <c r="F7" s="179">
        <v>131000</v>
      </c>
      <c r="G7" s="175"/>
      <c r="H7" s="175"/>
    </row>
    <row r="8" spans="1:8" s="114" customFormat="1" ht="15" customHeight="1">
      <c r="A8" s="178">
        <v>3</v>
      </c>
      <c r="B8" s="180" t="s">
        <v>482</v>
      </c>
      <c r="C8" s="180" t="s">
        <v>445</v>
      </c>
      <c r="D8" s="155">
        <v>113000</v>
      </c>
      <c r="E8" s="155">
        <v>113000</v>
      </c>
      <c r="F8" s="179">
        <v>113000</v>
      </c>
      <c r="G8" s="175"/>
      <c r="H8" s="175"/>
    </row>
    <row r="9" spans="1:8" s="114" customFormat="1" ht="15" customHeight="1">
      <c r="A9" s="178">
        <v>4</v>
      </c>
      <c r="B9" s="181" t="s">
        <v>481</v>
      </c>
      <c r="C9" s="180" t="s">
        <v>452</v>
      </c>
      <c r="D9" s="152">
        <v>138000</v>
      </c>
      <c r="E9" s="152">
        <v>138000</v>
      </c>
      <c r="F9" s="184">
        <v>138000</v>
      </c>
      <c r="G9" s="175"/>
      <c r="H9" s="175"/>
    </row>
    <row r="10" spans="1:8" s="114" customFormat="1" ht="15" customHeight="1">
      <c r="A10" s="178">
        <v>5</v>
      </c>
      <c r="B10" s="180" t="s">
        <v>480</v>
      </c>
      <c r="C10" s="180" t="s">
        <v>452</v>
      </c>
      <c r="D10" s="155">
        <v>79500</v>
      </c>
      <c r="E10" s="155">
        <v>77800</v>
      </c>
      <c r="F10" s="179">
        <v>77000</v>
      </c>
      <c r="G10" s="175"/>
      <c r="H10" s="175"/>
    </row>
    <row r="11" spans="1:8" s="114" customFormat="1" ht="15" customHeight="1">
      <c r="A11" s="178">
        <v>6</v>
      </c>
      <c r="B11" s="177" t="s">
        <v>479</v>
      </c>
      <c r="C11" s="180" t="s">
        <v>478</v>
      </c>
      <c r="D11" s="155">
        <v>51900</v>
      </c>
      <c r="E11" s="155">
        <v>51900</v>
      </c>
      <c r="F11" s="179">
        <v>51900</v>
      </c>
      <c r="G11" s="175"/>
      <c r="H11" s="175"/>
    </row>
    <row r="12" spans="1:8" s="114" customFormat="1" ht="15" customHeight="1">
      <c r="A12" s="178">
        <v>7</v>
      </c>
      <c r="B12" s="180" t="s">
        <v>477</v>
      </c>
      <c r="C12" s="180" t="s">
        <v>447</v>
      </c>
      <c r="D12" s="151" t="s">
        <v>361</v>
      </c>
      <c r="E12" s="151" t="s">
        <v>361</v>
      </c>
      <c r="F12" s="176" t="s">
        <v>361</v>
      </c>
      <c r="G12" s="175"/>
      <c r="H12" s="175"/>
    </row>
    <row r="13" spans="1:8" s="114" customFormat="1" ht="15" customHeight="1">
      <c r="A13" s="178">
        <v>8</v>
      </c>
      <c r="B13" s="180" t="s">
        <v>476</v>
      </c>
      <c r="C13" s="180" t="s">
        <v>347</v>
      </c>
      <c r="D13" s="155">
        <v>116000</v>
      </c>
      <c r="E13" s="155">
        <v>116000</v>
      </c>
      <c r="F13" s="179">
        <v>116000</v>
      </c>
      <c r="G13" s="175"/>
      <c r="H13" s="175"/>
    </row>
    <row r="14" spans="1:8" s="114" customFormat="1" ht="15" customHeight="1">
      <c r="A14" s="178">
        <v>9</v>
      </c>
      <c r="B14" s="180" t="s">
        <v>475</v>
      </c>
      <c r="C14" s="180" t="s">
        <v>474</v>
      </c>
      <c r="D14" s="155">
        <v>116000</v>
      </c>
      <c r="E14" s="155">
        <v>116000</v>
      </c>
      <c r="F14" s="179">
        <v>116000</v>
      </c>
      <c r="G14" s="175"/>
      <c r="H14" s="175"/>
    </row>
    <row r="15" spans="1:8" s="114" customFormat="1" ht="15" customHeight="1">
      <c r="A15" s="178">
        <v>10</v>
      </c>
      <c r="B15" s="180" t="s">
        <v>473</v>
      </c>
      <c r="C15" s="180" t="s">
        <v>347</v>
      </c>
      <c r="D15" s="155">
        <v>128000</v>
      </c>
      <c r="E15" s="155">
        <v>124000</v>
      </c>
      <c r="F15" s="179">
        <v>118000</v>
      </c>
      <c r="G15" s="175"/>
      <c r="H15" s="175"/>
    </row>
    <row r="16" spans="1:8" s="114" customFormat="1" ht="15" customHeight="1">
      <c r="A16" s="178">
        <v>11</v>
      </c>
      <c r="B16" s="180" t="s">
        <v>472</v>
      </c>
      <c r="C16" s="180" t="s">
        <v>452</v>
      </c>
      <c r="D16" s="151" t="s">
        <v>361</v>
      </c>
      <c r="E16" s="151" t="s">
        <v>361</v>
      </c>
      <c r="F16" s="176" t="s">
        <v>361</v>
      </c>
      <c r="G16" s="175"/>
      <c r="H16" s="175"/>
    </row>
    <row r="17" spans="1:8" s="114" customFormat="1" ht="15" customHeight="1">
      <c r="A17" s="178">
        <v>12</v>
      </c>
      <c r="B17" s="180" t="s">
        <v>471</v>
      </c>
      <c r="C17" s="180" t="s">
        <v>445</v>
      </c>
      <c r="D17" s="155">
        <v>202000</v>
      </c>
      <c r="E17" s="155">
        <v>205000</v>
      </c>
      <c r="F17" s="179">
        <v>208000</v>
      </c>
      <c r="G17" s="175"/>
      <c r="H17" s="175"/>
    </row>
    <row r="18" spans="1:8" s="114" customFormat="1" ht="15" customHeight="1">
      <c r="A18" s="178">
        <v>13</v>
      </c>
      <c r="B18" s="180" t="s">
        <v>470</v>
      </c>
      <c r="C18" s="180" t="s">
        <v>347</v>
      </c>
      <c r="D18" s="155">
        <v>106000</v>
      </c>
      <c r="E18" s="155">
        <v>105000</v>
      </c>
      <c r="F18" s="179">
        <v>103000</v>
      </c>
      <c r="G18" s="175"/>
      <c r="H18" s="175"/>
    </row>
    <row r="19" spans="1:8" s="114" customFormat="1" ht="15" customHeight="1">
      <c r="A19" s="178">
        <v>14</v>
      </c>
      <c r="B19" s="180" t="s">
        <v>469</v>
      </c>
      <c r="C19" s="180" t="s">
        <v>445</v>
      </c>
      <c r="D19" s="155">
        <v>157000</v>
      </c>
      <c r="E19" s="155">
        <v>157000</v>
      </c>
      <c r="F19" s="179">
        <v>157000</v>
      </c>
      <c r="G19" s="175"/>
      <c r="H19" s="175"/>
    </row>
    <row r="20" spans="1:8" s="114" customFormat="1" ht="15" customHeight="1">
      <c r="A20" s="178">
        <v>15</v>
      </c>
      <c r="B20" s="180" t="s">
        <v>468</v>
      </c>
      <c r="C20" s="180" t="s">
        <v>347</v>
      </c>
      <c r="D20" s="155">
        <v>101000</v>
      </c>
      <c r="E20" s="155">
        <v>103000</v>
      </c>
      <c r="F20" s="179">
        <v>103000</v>
      </c>
      <c r="G20" s="175"/>
      <c r="H20" s="175"/>
    </row>
    <row r="21" spans="1:8" s="114" customFormat="1" ht="15" customHeight="1">
      <c r="A21" s="178">
        <v>16</v>
      </c>
      <c r="B21" s="180" t="s">
        <v>467</v>
      </c>
      <c r="C21" s="180" t="s">
        <v>452</v>
      </c>
      <c r="D21" s="155">
        <v>124000</v>
      </c>
      <c r="E21" s="155">
        <v>126000</v>
      </c>
      <c r="F21" s="179">
        <v>126000</v>
      </c>
      <c r="G21" s="175"/>
      <c r="H21" s="175"/>
    </row>
    <row r="22" spans="1:8" s="114" customFormat="1" ht="15" customHeight="1">
      <c r="A22" s="178">
        <v>17</v>
      </c>
      <c r="B22" s="180" t="s">
        <v>466</v>
      </c>
      <c r="C22" s="180" t="s">
        <v>347</v>
      </c>
      <c r="D22" s="155">
        <v>124000</v>
      </c>
      <c r="E22" s="155">
        <v>120000</v>
      </c>
      <c r="F22" s="179">
        <v>115000</v>
      </c>
      <c r="G22" s="175"/>
      <c r="H22" s="175"/>
    </row>
    <row r="23" spans="1:8" s="114" customFormat="1" ht="15" customHeight="1">
      <c r="A23" s="178">
        <v>18</v>
      </c>
      <c r="B23" s="180" t="s">
        <v>465</v>
      </c>
      <c r="C23" s="180" t="s">
        <v>347</v>
      </c>
      <c r="D23" s="155">
        <v>140000</v>
      </c>
      <c r="E23" s="155">
        <v>140000</v>
      </c>
      <c r="F23" s="179">
        <v>138000</v>
      </c>
      <c r="G23" s="175"/>
      <c r="H23" s="175"/>
    </row>
    <row r="24" spans="1:8" s="114" customFormat="1" ht="15" customHeight="1">
      <c r="A24" s="178">
        <v>19</v>
      </c>
      <c r="B24" s="180" t="s">
        <v>464</v>
      </c>
      <c r="C24" s="180" t="s">
        <v>463</v>
      </c>
      <c r="D24" s="155">
        <v>187000</v>
      </c>
      <c r="E24" s="155">
        <v>187000</v>
      </c>
      <c r="F24" s="179">
        <v>187000</v>
      </c>
      <c r="G24" s="175"/>
      <c r="H24" s="175"/>
    </row>
    <row r="25" spans="1:8" s="114" customFormat="1" ht="15" customHeight="1">
      <c r="A25" s="178">
        <v>20</v>
      </c>
      <c r="B25" s="180" t="s">
        <v>462</v>
      </c>
      <c r="C25" s="180" t="s">
        <v>452</v>
      </c>
      <c r="D25" s="155">
        <v>112000</v>
      </c>
      <c r="E25" s="155">
        <v>112000</v>
      </c>
      <c r="F25" s="179">
        <v>112000</v>
      </c>
      <c r="G25" s="175"/>
      <c r="H25" s="175"/>
    </row>
    <row r="26" spans="1:8" s="114" customFormat="1" ht="15" customHeight="1">
      <c r="A26" s="178">
        <v>21</v>
      </c>
      <c r="B26" s="180" t="s">
        <v>461</v>
      </c>
      <c r="C26" s="180" t="s">
        <v>347</v>
      </c>
      <c r="D26" s="155">
        <v>76000</v>
      </c>
      <c r="E26" s="155">
        <v>73000</v>
      </c>
      <c r="F26" s="179">
        <v>71000</v>
      </c>
      <c r="G26" s="175"/>
      <c r="H26" s="175"/>
    </row>
    <row r="27" spans="1:8" s="114" customFormat="1" ht="15" customHeight="1">
      <c r="A27" s="178">
        <v>22</v>
      </c>
      <c r="B27" s="177" t="s">
        <v>460</v>
      </c>
      <c r="C27" s="177" t="s">
        <v>347</v>
      </c>
      <c r="D27" s="151" t="s">
        <v>361</v>
      </c>
      <c r="E27" s="151" t="s">
        <v>361</v>
      </c>
      <c r="F27" s="151" t="s">
        <v>361</v>
      </c>
      <c r="G27" s="175"/>
      <c r="H27" s="175"/>
    </row>
    <row r="28" spans="1:8" s="114" customFormat="1" ht="15" customHeight="1">
      <c r="A28" s="178">
        <v>23</v>
      </c>
      <c r="B28" s="177" t="s">
        <v>459</v>
      </c>
      <c r="C28" s="177" t="s">
        <v>347</v>
      </c>
      <c r="D28" s="151" t="s">
        <v>361</v>
      </c>
      <c r="E28" s="151" t="s">
        <v>361</v>
      </c>
      <c r="F28" s="151" t="s">
        <v>361</v>
      </c>
      <c r="G28" s="175"/>
      <c r="H28" s="175"/>
    </row>
    <row r="29" spans="1:8" s="114" customFormat="1" ht="15" customHeight="1">
      <c r="A29" s="178">
        <v>24</v>
      </c>
      <c r="B29" s="177" t="s">
        <v>458</v>
      </c>
      <c r="C29" s="177" t="s">
        <v>347</v>
      </c>
      <c r="D29" s="151" t="s">
        <v>361</v>
      </c>
      <c r="E29" s="151" t="s">
        <v>361</v>
      </c>
      <c r="F29" s="151" t="s">
        <v>361</v>
      </c>
      <c r="G29" s="175"/>
      <c r="H29" s="175"/>
    </row>
    <row r="30" spans="1:8" s="114" customFormat="1" ht="15" customHeight="1">
      <c r="A30" s="178">
        <v>25</v>
      </c>
      <c r="B30" s="177" t="s">
        <v>457</v>
      </c>
      <c r="C30" s="180" t="s">
        <v>347</v>
      </c>
      <c r="D30" s="151" t="s">
        <v>361</v>
      </c>
      <c r="E30" s="151" t="s">
        <v>361</v>
      </c>
      <c r="F30" s="176" t="s">
        <v>361</v>
      </c>
      <c r="G30" s="175"/>
      <c r="H30" s="175"/>
    </row>
    <row r="31" spans="1:8" s="114" customFormat="1" ht="15" customHeight="1">
      <c r="A31" s="178" t="s">
        <v>364</v>
      </c>
      <c r="B31" s="180" t="s">
        <v>456</v>
      </c>
      <c r="C31" s="180" t="s">
        <v>347</v>
      </c>
      <c r="D31" s="155">
        <v>139000</v>
      </c>
      <c r="E31" s="151" t="s">
        <v>361</v>
      </c>
      <c r="F31" s="176" t="s">
        <v>361</v>
      </c>
      <c r="G31" s="175"/>
      <c r="H31" s="175"/>
    </row>
    <row r="32" spans="1:8" s="114" customFormat="1" ht="15" customHeight="1">
      <c r="A32" s="178" t="s">
        <v>364</v>
      </c>
      <c r="B32" s="180" t="s">
        <v>455</v>
      </c>
      <c r="C32" s="180" t="s">
        <v>347</v>
      </c>
      <c r="D32" s="155">
        <v>109000</v>
      </c>
      <c r="E32" s="151" t="s">
        <v>361</v>
      </c>
      <c r="F32" s="176" t="s">
        <v>361</v>
      </c>
      <c r="G32" s="175"/>
      <c r="H32" s="175"/>
    </row>
    <row r="33" spans="1:8" s="114" customFormat="1" ht="15" customHeight="1">
      <c r="A33" s="178" t="s">
        <v>364</v>
      </c>
      <c r="B33" s="180" t="s">
        <v>454</v>
      </c>
      <c r="C33" s="180" t="s">
        <v>347</v>
      </c>
      <c r="D33" s="155">
        <v>116000</v>
      </c>
      <c r="E33" s="151" t="s">
        <v>361</v>
      </c>
      <c r="F33" s="176" t="s">
        <v>361</v>
      </c>
      <c r="G33" s="175"/>
      <c r="H33" s="175"/>
    </row>
    <row r="34" spans="1:8" s="114" customFormat="1" ht="15" customHeight="1">
      <c r="A34" s="178" t="s">
        <v>364</v>
      </c>
      <c r="B34" s="180" t="s">
        <v>453</v>
      </c>
      <c r="C34" s="180" t="s">
        <v>452</v>
      </c>
      <c r="D34" s="155">
        <v>125000</v>
      </c>
      <c r="E34" s="155">
        <v>127000</v>
      </c>
      <c r="F34" s="179">
        <v>127000</v>
      </c>
      <c r="G34" s="175"/>
      <c r="H34" s="175"/>
    </row>
    <row r="35" spans="1:8" s="114" customFormat="1" ht="15" customHeight="1">
      <c r="A35" s="178" t="s">
        <v>364</v>
      </c>
      <c r="B35" s="180" t="s">
        <v>451</v>
      </c>
      <c r="C35" s="180" t="s">
        <v>347</v>
      </c>
      <c r="D35" s="155">
        <v>120000</v>
      </c>
      <c r="E35" s="155">
        <v>116000</v>
      </c>
      <c r="F35" s="179">
        <v>111000</v>
      </c>
      <c r="G35" s="175"/>
      <c r="H35" s="175"/>
    </row>
    <row r="36" spans="1:8" s="114" customFormat="1" ht="15" customHeight="1">
      <c r="A36" s="178" t="s">
        <v>364</v>
      </c>
      <c r="B36" s="177" t="s">
        <v>450</v>
      </c>
      <c r="C36" s="180" t="s">
        <v>347</v>
      </c>
      <c r="D36" s="155">
        <v>51700</v>
      </c>
      <c r="E36" s="151" t="s">
        <v>361</v>
      </c>
      <c r="F36" s="151" t="s">
        <v>361</v>
      </c>
      <c r="G36" s="175"/>
      <c r="H36" s="175"/>
    </row>
    <row r="37" spans="1:8" s="114" customFormat="1" ht="15" customHeight="1">
      <c r="A37" s="178" t="s">
        <v>364</v>
      </c>
      <c r="B37" s="177" t="s">
        <v>449</v>
      </c>
      <c r="C37" s="177" t="s">
        <v>440</v>
      </c>
      <c r="D37" s="155">
        <v>139000</v>
      </c>
      <c r="E37" s="155">
        <v>136000</v>
      </c>
      <c r="F37" s="155">
        <v>133000</v>
      </c>
      <c r="G37" s="175"/>
      <c r="H37" s="175"/>
    </row>
    <row r="38" spans="1:8" s="114" customFormat="1" ht="15" customHeight="1">
      <c r="A38" s="178" t="s">
        <v>364</v>
      </c>
      <c r="B38" s="177" t="s">
        <v>448</v>
      </c>
      <c r="C38" s="177" t="s">
        <v>447</v>
      </c>
      <c r="D38" s="155">
        <v>113000</v>
      </c>
      <c r="E38" s="155">
        <v>113000</v>
      </c>
      <c r="F38" s="155">
        <v>113000</v>
      </c>
      <c r="G38" s="175"/>
      <c r="H38" s="175"/>
    </row>
    <row r="39" spans="1:8" s="114" customFormat="1" ht="15" customHeight="1">
      <c r="A39" s="178" t="s">
        <v>162</v>
      </c>
      <c r="B39" s="183" t="s">
        <v>446</v>
      </c>
      <c r="C39" s="180" t="s">
        <v>445</v>
      </c>
      <c r="D39" s="182" t="s">
        <v>361</v>
      </c>
      <c r="E39" s="182" t="s">
        <v>361</v>
      </c>
      <c r="F39" s="151" t="s">
        <v>361</v>
      </c>
      <c r="G39" s="175"/>
      <c r="H39" s="175"/>
    </row>
    <row r="40" spans="1:8" s="114" customFormat="1" ht="15" customHeight="1">
      <c r="A40" s="178" t="s">
        <v>206</v>
      </c>
      <c r="B40" s="181" t="s">
        <v>444</v>
      </c>
      <c r="C40" s="180" t="s">
        <v>435</v>
      </c>
      <c r="D40" s="155">
        <v>133000</v>
      </c>
      <c r="E40" s="155">
        <v>133000</v>
      </c>
      <c r="F40" s="179">
        <v>133000</v>
      </c>
      <c r="G40" s="175"/>
      <c r="H40" s="175"/>
    </row>
    <row r="41" spans="1:8" s="114" customFormat="1" ht="15" customHeight="1">
      <c r="A41" s="178" t="s">
        <v>200</v>
      </c>
      <c r="B41" s="177" t="s">
        <v>443</v>
      </c>
      <c r="C41" s="180" t="s">
        <v>440</v>
      </c>
      <c r="D41" s="155">
        <v>179000</v>
      </c>
      <c r="E41" s="155">
        <v>176000</v>
      </c>
      <c r="F41" s="179">
        <v>171000</v>
      </c>
      <c r="G41" s="175"/>
      <c r="H41" s="175"/>
    </row>
    <row r="42" spans="1:8" s="114" customFormat="1" ht="15" customHeight="1">
      <c r="A42" s="178" t="s">
        <v>193</v>
      </c>
      <c r="B42" s="177" t="s">
        <v>442</v>
      </c>
      <c r="C42" s="180" t="s">
        <v>440</v>
      </c>
      <c r="D42" s="155">
        <v>163000</v>
      </c>
      <c r="E42" s="155">
        <v>163000</v>
      </c>
      <c r="F42" s="179">
        <v>163000</v>
      </c>
      <c r="G42" s="175"/>
      <c r="H42" s="175"/>
    </row>
    <row r="43" spans="1:8" s="114" customFormat="1" ht="15" customHeight="1">
      <c r="A43" s="178" t="s">
        <v>364</v>
      </c>
      <c r="B43" s="177" t="s">
        <v>441</v>
      </c>
      <c r="C43" s="177" t="s">
        <v>440</v>
      </c>
      <c r="D43" s="155">
        <v>121000</v>
      </c>
      <c r="E43" s="155">
        <v>121000</v>
      </c>
      <c r="F43" s="179">
        <v>121000</v>
      </c>
      <c r="G43" s="175"/>
      <c r="H43" s="175"/>
    </row>
    <row r="44" spans="1:8" s="114" customFormat="1" ht="15" customHeight="1">
      <c r="A44" s="178" t="s">
        <v>439</v>
      </c>
      <c r="B44" s="177" t="s">
        <v>438</v>
      </c>
      <c r="C44" s="177" t="s">
        <v>435</v>
      </c>
      <c r="D44" s="151" t="s">
        <v>361</v>
      </c>
      <c r="E44" s="151" t="s">
        <v>361</v>
      </c>
      <c r="F44" s="176" t="s">
        <v>361</v>
      </c>
      <c r="G44" s="175"/>
      <c r="H44" s="175"/>
    </row>
    <row r="45" spans="1:8" ht="15" customHeight="1">
      <c r="A45" s="174" t="s">
        <v>437</v>
      </c>
      <c r="B45" s="173" t="s">
        <v>436</v>
      </c>
      <c r="C45" s="172" t="s">
        <v>435</v>
      </c>
      <c r="D45" s="171" t="s">
        <v>361</v>
      </c>
      <c r="E45" s="171" t="s">
        <v>361</v>
      </c>
      <c r="F45" s="170" t="s">
        <v>361</v>
      </c>
      <c r="G45" s="168"/>
      <c r="H45" s="168"/>
    </row>
    <row r="46" spans="1:8">
      <c r="A46" s="169"/>
      <c r="B46" s="114"/>
      <c r="C46" s="114"/>
      <c r="D46" s="114"/>
      <c r="E46" s="114"/>
      <c r="F46" s="114"/>
      <c r="H46" s="168"/>
    </row>
  </sheetData>
  <mergeCells count="3">
    <mergeCell ref="A1:B1"/>
    <mergeCell ref="A3:F3"/>
    <mergeCell ref="B4:F4"/>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9AEA5-35AA-4BF6-B345-98018EC3CA5F}">
  <sheetPr>
    <pageSetUpPr fitToPage="1"/>
  </sheetPr>
  <dimension ref="A1:K46"/>
  <sheetViews>
    <sheetView view="pageBreakPreview" zoomScaleNormal="100" zoomScaleSheetLayoutView="100" workbookViewId="0">
      <pane xSplit="2" ySplit="5" topLeftCell="C36" activePane="bottomRight" state="frozen"/>
      <selection activeCell="M56" sqref="M56"/>
      <selection pane="topRight" activeCell="M56" sqref="M56"/>
      <selection pane="bottomLeft" activeCell="M56" sqref="M56"/>
      <selection pane="bottomRight" activeCell="M56" sqref="M56"/>
    </sheetView>
  </sheetViews>
  <sheetFormatPr defaultRowHeight="13.5"/>
  <cols>
    <col min="1" max="7" width="12.625" style="96" customWidth="1"/>
    <col min="8" max="8" width="4.625" style="96" customWidth="1"/>
    <col min="9" max="16384" width="9" style="96"/>
  </cols>
  <sheetData>
    <row r="1" spans="1:11" ht="15" customHeight="1">
      <c r="E1" s="1282" t="s">
        <v>501</v>
      </c>
      <c r="F1" s="1282"/>
      <c r="G1" s="1304"/>
    </row>
    <row r="2" spans="1:11" ht="15" customHeight="1">
      <c r="E2" s="167"/>
      <c r="F2" s="167"/>
    </row>
    <row r="3" spans="1:11" s="95" customFormat="1" ht="24.95" customHeight="1">
      <c r="A3" s="1316" t="s">
        <v>500</v>
      </c>
      <c r="B3" s="1316"/>
      <c r="C3" s="1316"/>
      <c r="D3" s="1316"/>
      <c r="E3" s="1316"/>
      <c r="F3" s="1316"/>
      <c r="G3" s="1316"/>
    </row>
    <row r="4" spans="1:11" s="114" customFormat="1" ht="15" customHeight="1" thickBot="1">
      <c r="A4" s="1309" t="s">
        <v>499</v>
      </c>
      <c r="B4" s="1309"/>
      <c r="C4" s="1309"/>
      <c r="D4" s="1309"/>
      <c r="E4" s="1309"/>
      <c r="F4" s="1309"/>
      <c r="G4" s="1309"/>
    </row>
    <row r="5" spans="1:11" s="115" customFormat="1" ht="15" customHeight="1" thickTop="1">
      <c r="A5" s="131" t="s">
        <v>498</v>
      </c>
      <c r="B5" s="131" t="s">
        <v>497</v>
      </c>
      <c r="C5" s="131" t="s">
        <v>496</v>
      </c>
      <c r="D5" s="131" t="s">
        <v>495</v>
      </c>
      <c r="E5" s="131" t="s">
        <v>365</v>
      </c>
      <c r="F5" s="192" t="s">
        <v>494</v>
      </c>
      <c r="G5" s="191" t="s">
        <v>493</v>
      </c>
    </row>
    <row r="6" spans="1:11" s="114" customFormat="1" ht="15" customHeight="1">
      <c r="A6" s="155">
        <v>128000</v>
      </c>
      <c r="B6" s="155">
        <v>131000</v>
      </c>
      <c r="C6" s="155">
        <v>133000</v>
      </c>
      <c r="D6" s="184">
        <v>135000</v>
      </c>
      <c r="E6" s="184">
        <v>137000</v>
      </c>
      <c r="F6" s="152">
        <v>137000</v>
      </c>
      <c r="G6" s="190">
        <v>138000</v>
      </c>
    </row>
    <row r="7" spans="1:11" s="114" customFormat="1" ht="15" customHeight="1">
      <c r="A7" s="179">
        <v>131000</v>
      </c>
      <c r="B7" s="179">
        <v>131000</v>
      </c>
      <c r="C7" s="179">
        <v>131000</v>
      </c>
      <c r="D7" s="184">
        <v>131000</v>
      </c>
      <c r="E7" s="184">
        <v>131000</v>
      </c>
      <c r="F7" s="152">
        <v>131000</v>
      </c>
      <c r="G7" s="190">
        <v>132000</v>
      </c>
    </row>
    <row r="8" spans="1:11" s="114" customFormat="1" ht="15" customHeight="1">
      <c r="A8" s="179">
        <v>113000</v>
      </c>
      <c r="B8" s="179">
        <v>113000</v>
      </c>
      <c r="C8" s="179">
        <v>113000</v>
      </c>
      <c r="D8" s="184">
        <v>113000</v>
      </c>
      <c r="E8" s="184">
        <v>113000</v>
      </c>
      <c r="F8" s="152">
        <v>113000</v>
      </c>
      <c r="G8" s="190">
        <v>113000</v>
      </c>
      <c r="K8" s="159"/>
    </row>
    <row r="9" spans="1:11" s="114" customFormat="1" ht="15" customHeight="1">
      <c r="A9" s="179">
        <v>138000</v>
      </c>
      <c r="B9" s="179">
        <v>138000</v>
      </c>
      <c r="C9" s="179">
        <v>138000</v>
      </c>
      <c r="D9" s="184">
        <v>138000</v>
      </c>
      <c r="E9" s="184">
        <v>138000</v>
      </c>
      <c r="F9" s="152">
        <v>138000</v>
      </c>
      <c r="G9" s="190">
        <v>140000</v>
      </c>
      <c r="K9" s="159"/>
    </row>
    <row r="10" spans="1:11" s="114" customFormat="1" ht="15" customHeight="1">
      <c r="A10" s="179">
        <v>76000</v>
      </c>
      <c r="B10" s="179">
        <v>75200</v>
      </c>
      <c r="C10" s="179">
        <v>74300</v>
      </c>
      <c r="D10" s="184">
        <v>73500</v>
      </c>
      <c r="E10" s="184">
        <v>73000</v>
      </c>
      <c r="F10" s="152">
        <v>72500</v>
      </c>
      <c r="G10" s="190">
        <v>72500</v>
      </c>
      <c r="K10" s="159"/>
    </row>
    <row r="11" spans="1:11" s="114" customFormat="1" ht="15" customHeight="1">
      <c r="A11" s="155">
        <v>51900</v>
      </c>
      <c r="B11" s="155">
        <v>51900</v>
      </c>
      <c r="C11" s="155">
        <v>51900</v>
      </c>
      <c r="D11" s="184">
        <v>51900</v>
      </c>
      <c r="E11" s="184">
        <v>51900</v>
      </c>
      <c r="F11" s="152">
        <v>51900</v>
      </c>
      <c r="G11" s="190">
        <v>51900</v>
      </c>
      <c r="K11" s="159"/>
    </row>
    <row r="12" spans="1:11" s="114" customFormat="1" ht="15" customHeight="1">
      <c r="A12" s="176" t="s">
        <v>361</v>
      </c>
      <c r="B12" s="176" t="s">
        <v>361</v>
      </c>
      <c r="C12" s="176" t="s">
        <v>361</v>
      </c>
      <c r="D12" s="176" t="s">
        <v>361</v>
      </c>
      <c r="E12" s="176" t="s">
        <v>361</v>
      </c>
      <c r="F12" s="151" t="s">
        <v>361</v>
      </c>
      <c r="G12" s="190">
        <v>110000</v>
      </c>
      <c r="K12" s="159"/>
    </row>
    <row r="13" spans="1:11" s="114" customFormat="1" ht="15" customHeight="1">
      <c r="A13" s="179">
        <v>116000</v>
      </c>
      <c r="B13" s="179">
        <v>116000</v>
      </c>
      <c r="C13" s="179">
        <v>116000</v>
      </c>
      <c r="D13" s="184">
        <v>116000</v>
      </c>
      <c r="E13" s="184">
        <v>116000</v>
      </c>
      <c r="F13" s="152">
        <v>116000</v>
      </c>
      <c r="G13" s="190">
        <v>117000</v>
      </c>
      <c r="K13" s="159"/>
    </row>
    <row r="14" spans="1:11" s="114" customFormat="1" ht="15" customHeight="1">
      <c r="A14" s="179">
        <v>116000</v>
      </c>
      <c r="B14" s="179">
        <v>116000</v>
      </c>
      <c r="C14" s="179">
        <v>116000</v>
      </c>
      <c r="D14" s="184">
        <v>118000</v>
      </c>
      <c r="E14" s="184">
        <v>122000</v>
      </c>
      <c r="F14" s="152">
        <v>125000</v>
      </c>
      <c r="G14" s="190">
        <v>128000</v>
      </c>
      <c r="K14" s="159"/>
    </row>
    <row r="15" spans="1:11" s="114" customFormat="1" ht="15" customHeight="1">
      <c r="A15" s="179">
        <v>113000</v>
      </c>
      <c r="B15" s="179">
        <v>108000</v>
      </c>
      <c r="C15" s="179">
        <v>105000</v>
      </c>
      <c r="D15" s="184">
        <v>102000</v>
      </c>
      <c r="E15" s="184">
        <v>100000</v>
      </c>
      <c r="F15" s="152">
        <v>98000</v>
      </c>
      <c r="G15" s="190">
        <v>98000</v>
      </c>
      <c r="K15" s="159"/>
    </row>
    <row r="16" spans="1:11" s="114" customFormat="1" ht="15" customHeight="1">
      <c r="A16" s="179">
        <v>131000</v>
      </c>
      <c r="B16" s="184">
        <v>134000</v>
      </c>
      <c r="C16" s="184">
        <v>137000</v>
      </c>
      <c r="D16" s="184">
        <v>140000</v>
      </c>
      <c r="E16" s="184">
        <v>142000</v>
      </c>
      <c r="F16" s="152">
        <v>143000</v>
      </c>
      <c r="G16" s="190">
        <v>144000</v>
      </c>
      <c r="K16" s="159"/>
    </row>
    <row r="17" spans="1:11" s="114" customFormat="1" ht="15" customHeight="1">
      <c r="A17" s="179">
        <v>212000</v>
      </c>
      <c r="B17" s="179">
        <v>213000</v>
      </c>
      <c r="C17" s="179">
        <v>214000</v>
      </c>
      <c r="D17" s="184">
        <v>216000</v>
      </c>
      <c r="E17" s="184">
        <v>218000</v>
      </c>
      <c r="F17" s="152">
        <v>220000</v>
      </c>
      <c r="G17" s="190">
        <v>222000</v>
      </c>
      <c r="K17" s="159"/>
    </row>
    <row r="18" spans="1:11" s="114" customFormat="1" ht="15" customHeight="1">
      <c r="A18" s="179">
        <v>102000</v>
      </c>
      <c r="B18" s="179">
        <v>101000</v>
      </c>
      <c r="C18" s="179">
        <v>100000</v>
      </c>
      <c r="D18" s="184">
        <v>100000</v>
      </c>
      <c r="E18" s="184">
        <v>99500</v>
      </c>
      <c r="F18" s="152">
        <v>99000</v>
      </c>
      <c r="G18" s="190">
        <v>99000</v>
      </c>
      <c r="K18" s="159"/>
    </row>
    <row r="19" spans="1:11" s="114" customFormat="1" ht="15" customHeight="1">
      <c r="A19" s="179">
        <v>159000</v>
      </c>
      <c r="B19" s="179">
        <v>160000</v>
      </c>
      <c r="C19" s="179">
        <v>160000</v>
      </c>
      <c r="D19" s="184">
        <v>161000</v>
      </c>
      <c r="E19" s="184">
        <v>162000</v>
      </c>
      <c r="F19" s="152">
        <v>162000</v>
      </c>
      <c r="G19" s="190">
        <v>162000</v>
      </c>
      <c r="K19" s="159"/>
    </row>
    <row r="20" spans="1:11" s="114" customFormat="1" ht="15" customHeight="1">
      <c r="A20" s="179">
        <v>103000</v>
      </c>
      <c r="B20" s="179">
        <v>103000</v>
      </c>
      <c r="C20" s="179">
        <v>103000</v>
      </c>
      <c r="D20" s="184">
        <v>103000</v>
      </c>
      <c r="E20" s="184">
        <v>103000</v>
      </c>
      <c r="F20" s="152">
        <v>103000</v>
      </c>
      <c r="G20" s="190">
        <v>103000</v>
      </c>
      <c r="K20" s="159"/>
    </row>
    <row r="21" spans="1:11" s="114" customFormat="1" ht="15" customHeight="1">
      <c r="A21" s="179">
        <v>127000</v>
      </c>
      <c r="B21" s="179">
        <v>130000</v>
      </c>
      <c r="C21" s="179">
        <v>133000</v>
      </c>
      <c r="D21" s="184">
        <v>136000</v>
      </c>
      <c r="E21" s="184">
        <v>137000</v>
      </c>
      <c r="F21" s="152">
        <v>137000</v>
      </c>
      <c r="G21" s="190">
        <v>139000</v>
      </c>
      <c r="K21" s="159"/>
    </row>
    <row r="22" spans="1:11" s="114" customFormat="1" ht="15" customHeight="1">
      <c r="A22" s="179">
        <v>111000</v>
      </c>
      <c r="B22" s="179">
        <v>107000</v>
      </c>
      <c r="C22" s="179">
        <v>104000</v>
      </c>
      <c r="D22" s="184">
        <v>101000</v>
      </c>
      <c r="E22" s="184">
        <v>99000</v>
      </c>
      <c r="F22" s="152">
        <v>97000</v>
      </c>
      <c r="G22" s="190">
        <v>97000</v>
      </c>
      <c r="K22" s="159"/>
    </row>
    <row r="23" spans="1:11" s="114" customFormat="1" ht="15" customHeight="1">
      <c r="A23" s="179">
        <v>136000</v>
      </c>
      <c r="B23" s="179">
        <v>135000</v>
      </c>
      <c r="C23" s="179">
        <v>135000</v>
      </c>
      <c r="D23" s="184">
        <v>137000</v>
      </c>
      <c r="E23" s="184">
        <v>139000</v>
      </c>
      <c r="F23" s="152">
        <v>139000</v>
      </c>
      <c r="G23" s="190">
        <v>139000</v>
      </c>
      <c r="K23" s="159"/>
    </row>
    <row r="24" spans="1:11" s="114" customFormat="1" ht="15" customHeight="1">
      <c r="A24" s="179">
        <v>189000</v>
      </c>
      <c r="B24" s="179">
        <v>190000</v>
      </c>
      <c r="C24" s="179">
        <v>191000</v>
      </c>
      <c r="D24" s="184">
        <v>192000</v>
      </c>
      <c r="E24" s="184">
        <v>193000</v>
      </c>
      <c r="F24" s="152">
        <v>194000</v>
      </c>
      <c r="G24" s="190">
        <v>196000</v>
      </c>
      <c r="K24" s="159"/>
    </row>
    <row r="25" spans="1:11" s="114" customFormat="1" ht="15" customHeight="1">
      <c r="A25" s="179">
        <v>115000</v>
      </c>
      <c r="B25" s="179">
        <v>119000</v>
      </c>
      <c r="C25" s="179">
        <v>122000</v>
      </c>
      <c r="D25" s="184">
        <v>125000</v>
      </c>
      <c r="E25" s="184">
        <v>128000</v>
      </c>
      <c r="F25" s="152">
        <v>129000</v>
      </c>
      <c r="G25" s="190">
        <v>132000</v>
      </c>
      <c r="K25" s="159"/>
    </row>
    <row r="26" spans="1:11" s="114" customFormat="1" ht="15" customHeight="1">
      <c r="A26" s="179">
        <v>68000</v>
      </c>
      <c r="B26" s="179">
        <v>67000</v>
      </c>
      <c r="C26" s="179">
        <v>67000</v>
      </c>
      <c r="D26" s="184">
        <v>67000</v>
      </c>
      <c r="E26" s="184">
        <v>66500</v>
      </c>
      <c r="F26" s="152">
        <v>66000</v>
      </c>
      <c r="G26" s="190">
        <v>65500</v>
      </c>
      <c r="K26" s="159"/>
    </row>
    <row r="27" spans="1:11" s="114" customFormat="1" ht="15" customHeight="1">
      <c r="A27" s="179">
        <v>161000</v>
      </c>
      <c r="B27" s="184">
        <v>166000</v>
      </c>
      <c r="C27" s="184">
        <v>169000</v>
      </c>
      <c r="D27" s="184">
        <v>172000</v>
      </c>
      <c r="E27" s="184">
        <v>175000</v>
      </c>
      <c r="F27" s="152">
        <v>178000</v>
      </c>
      <c r="G27" s="190">
        <v>181000</v>
      </c>
      <c r="K27" s="159"/>
    </row>
    <row r="28" spans="1:11" s="114" customFormat="1" ht="15" customHeight="1">
      <c r="A28" s="179">
        <v>139000</v>
      </c>
      <c r="B28" s="184">
        <v>139000</v>
      </c>
      <c r="C28" s="184">
        <v>139000</v>
      </c>
      <c r="D28" s="184">
        <v>139000</v>
      </c>
      <c r="E28" s="184">
        <v>139000</v>
      </c>
      <c r="F28" s="152">
        <v>139000</v>
      </c>
      <c r="G28" s="190">
        <v>141000</v>
      </c>
      <c r="K28" s="159"/>
    </row>
    <row r="29" spans="1:11" s="114" customFormat="1" ht="15" customHeight="1">
      <c r="A29" s="179">
        <v>114000</v>
      </c>
      <c r="B29" s="184">
        <v>114000</v>
      </c>
      <c r="C29" s="184">
        <v>114000</v>
      </c>
      <c r="D29" s="184">
        <v>114000</v>
      </c>
      <c r="E29" s="184">
        <v>114000</v>
      </c>
      <c r="F29" s="152">
        <v>114000</v>
      </c>
      <c r="G29" s="190">
        <v>114000</v>
      </c>
      <c r="K29" s="159"/>
    </row>
    <row r="30" spans="1:11" s="114" customFormat="1" ht="15" customHeight="1">
      <c r="A30" s="176" t="s">
        <v>361</v>
      </c>
      <c r="B30" s="176" t="s">
        <v>361</v>
      </c>
      <c r="C30" s="176" t="s">
        <v>361</v>
      </c>
      <c r="D30" s="176" t="s">
        <v>361</v>
      </c>
      <c r="E30" s="179">
        <v>241000</v>
      </c>
      <c r="F30" s="152">
        <v>246000</v>
      </c>
      <c r="G30" s="190">
        <v>252000</v>
      </c>
      <c r="K30" s="159"/>
    </row>
    <row r="31" spans="1:11" s="114" customFormat="1" ht="15" customHeight="1">
      <c r="A31" s="179">
        <v>131000</v>
      </c>
      <c r="B31" s="176" t="s">
        <v>361</v>
      </c>
      <c r="C31" s="176" t="s">
        <v>361</v>
      </c>
      <c r="D31" s="176" t="s">
        <v>361</v>
      </c>
      <c r="E31" s="176" t="s">
        <v>361</v>
      </c>
      <c r="F31" s="176" t="s">
        <v>361</v>
      </c>
      <c r="G31" s="176" t="s">
        <v>361</v>
      </c>
      <c r="K31" s="159"/>
    </row>
    <row r="32" spans="1:11" s="114" customFormat="1" ht="15" customHeight="1">
      <c r="A32" s="176" t="s">
        <v>361</v>
      </c>
      <c r="B32" s="176" t="s">
        <v>361</v>
      </c>
      <c r="C32" s="176" t="s">
        <v>361</v>
      </c>
      <c r="D32" s="176" t="s">
        <v>361</v>
      </c>
      <c r="E32" s="176" t="s">
        <v>361</v>
      </c>
      <c r="F32" s="176" t="s">
        <v>361</v>
      </c>
      <c r="G32" s="176" t="s">
        <v>361</v>
      </c>
      <c r="K32" s="159"/>
    </row>
    <row r="33" spans="1:11" s="114" customFormat="1" ht="15" customHeight="1">
      <c r="A33" s="176" t="s">
        <v>361</v>
      </c>
      <c r="B33" s="176" t="s">
        <v>361</v>
      </c>
      <c r="C33" s="176" t="s">
        <v>361</v>
      </c>
      <c r="D33" s="176" t="s">
        <v>361</v>
      </c>
      <c r="E33" s="176" t="s">
        <v>361</v>
      </c>
      <c r="F33" s="176" t="s">
        <v>361</v>
      </c>
      <c r="G33" s="176" t="s">
        <v>361</v>
      </c>
      <c r="K33" s="159"/>
    </row>
    <row r="34" spans="1:11" s="114" customFormat="1" ht="15" customHeight="1">
      <c r="A34" s="176" t="s">
        <v>361</v>
      </c>
      <c r="B34" s="176" t="s">
        <v>361</v>
      </c>
      <c r="C34" s="176" t="s">
        <v>361</v>
      </c>
      <c r="D34" s="176" t="s">
        <v>361</v>
      </c>
      <c r="E34" s="176" t="s">
        <v>361</v>
      </c>
      <c r="F34" s="176" t="s">
        <v>361</v>
      </c>
      <c r="G34" s="176" t="s">
        <v>361</v>
      </c>
    </row>
    <row r="35" spans="1:11" s="114" customFormat="1" ht="15" customHeight="1">
      <c r="A35" s="176" t="s">
        <v>361</v>
      </c>
      <c r="B35" s="176" t="s">
        <v>361</v>
      </c>
      <c r="C35" s="176" t="s">
        <v>361</v>
      </c>
      <c r="D35" s="176" t="s">
        <v>361</v>
      </c>
      <c r="E35" s="176" t="s">
        <v>361</v>
      </c>
      <c r="F35" s="176" t="s">
        <v>361</v>
      </c>
      <c r="G35" s="176" t="s">
        <v>361</v>
      </c>
    </row>
    <row r="36" spans="1:11" s="114" customFormat="1" ht="15" customHeight="1">
      <c r="A36" s="176" t="s">
        <v>361</v>
      </c>
      <c r="B36" s="176" t="s">
        <v>361</v>
      </c>
      <c r="C36" s="176" t="s">
        <v>361</v>
      </c>
      <c r="D36" s="176" t="s">
        <v>361</v>
      </c>
      <c r="E36" s="176" t="s">
        <v>361</v>
      </c>
      <c r="F36" s="176" t="s">
        <v>361</v>
      </c>
      <c r="G36" s="176" t="s">
        <v>361</v>
      </c>
    </row>
    <row r="37" spans="1:11" s="114" customFormat="1" ht="15" customHeight="1">
      <c r="A37" s="179">
        <v>132000</v>
      </c>
      <c r="B37" s="179">
        <v>131000</v>
      </c>
      <c r="C37" s="176" t="s">
        <v>361</v>
      </c>
      <c r="D37" s="176" t="s">
        <v>361</v>
      </c>
      <c r="E37" s="176" t="s">
        <v>361</v>
      </c>
      <c r="F37" s="176" t="s">
        <v>361</v>
      </c>
      <c r="G37" s="176" t="s">
        <v>361</v>
      </c>
    </row>
    <row r="38" spans="1:11" s="114" customFormat="1" ht="15" customHeight="1">
      <c r="A38" s="179">
        <v>112000</v>
      </c>
      <c r="B38" s="179">
        <v>112000</v>
      </c>
      <c r="C38" s="179">
        <v>112000</v>
      </c>
      <c r="D38" s="184">
        <v>112000</v>
      </c>
      <c r="E38" s="184">
        <v>112000</v>
      </c>
      <c r="F38" s="184">
        <v>112000</v>
      </c>
      <c r="G38" s="176" t="s">
        <v>361</v>
      </c>
    </row>
    <row r="39" spans="1:11" s="114" customFormat="1" ht="15" customHeight="1">
      <c r="A39" s="151" t="s">
        <v>361</v>
      </c>
      <c r="B39" s="155">
        <v>48000</v>
      </c>
      <c r="C39" s="152">
        <v>48000</v>
      </c>
      <c r="D39" s="152">
        <v>48000</v>
      </c>
      <c r="E39" s="152">
        <v>48000</v>
      </c>
      <c r="F39" s="152">
        <v>48000</v>
      </c>
      <c r="G39" s="190">
        <v>48500</v>
      </c>
    </row>
    <row r="40" spans="1:11" s="114" customFormat="1" ht="15" customHeight="1">
      <c r="A40" s="179">
        <v>133000</v>
      </c>
      <c r="B40" s="179">
        <v>133000</v>
      </c>
      <c r="C40" s="179">
        <v>133000</v>
      </c>
      <c r="D40" s="184">
        <v>133000</v>
      </c>
      <c r="E40" s="184">
        <v>133000</v>
      </c>
      <c r="F40" s="152">
        <v>133000</v>
      </c>
      <c r="G40" s="190">
        <v>133000</v>
      </c>
    </row>
    <row r="41" spans="1:11" s="114" customFormat="1" ht="15" customHeight="1">
      <c r="A41" s="179">
        <v>170000</v>
      </c>
      <c r="B41" s="179">
        <v>167000</v>
      </c>
      <c r="C41" s="179">
        <v>163000</v>
      </c>
      <c r="D41" s="184">
        <v>160000</v>
      </c>
      <c r="E41" s="184">
        <v>158000</v>
      </c>
      <c r="F41" s="152">
        <v>154000</v>
      </c>
      <c r="G41" s="190">
        <v>152000</v>
      </c>
    </row>
    <row r="42" spans="1:11" s="114" customFormat="1" ht="15" customHeight="1">
      <c r="A42" s="179">
        <v>163000</v>
      </c>
      <c r="B42" s="179">
        <v>163000</v>
      </c>
      <c r="C42" s="179">
        <v>163000</v>
      </c>
      <c r="D42" s="184">
        <v>163000</v>
      </c>
      <c r="E42" s="184">
        <v>163000</v>
      </c>
      <c r="F42" s="152">
        <v>163000</v>
      </c>
      <c r="G42" s="190">
        <v>163000</v>
      </c>
    </row>
    <row r="43" spans="1:11" s="114" customFormat="1" ht="15" customHeight="1">
      <c r="A43" s="179">
        <v>121000</v>
      </c>
      <c r="B43" s="179">
        <v>121000</v>
      </c>
      <c r="C43" s="179">
        <v>121000</v>
      </c>
      <c r="D43" s="176" t="s">
        <v>361</v>
      </c>
      <c r="E43" s="176" t="s">
        <v>361</v>
      </c>
      <c r="F43" s="176" t="s">
        <v>361</v>
      </c>
      <c r="G43" s="176" t="s">
        <v>364</v>
      </c>
    </row>
    <row r="44" spans="1:11" s="114" customFormat="1" ht="15" customHeight="1">
      <c r="A44" s="176" t="s">
        <v>361</v>
      </c>
      <c r="B44" s="176" t="s">
        <v>361</v>
      </c>
      <c r="C44" s="176" t="s">
        <v>361</v>
      </c>
      <c r="D44" s="179">
        <v>318000</v>
      </c>
      <c r="E44" s="184">
        <v>332000</v>
      </c>
      <c r="F44" s="152">
        <v>335000</v>
      </c>
      <c r="G44" s="190">
        <v>343000</v>
      </c>
    </row>
    <row r="45" spans="1:11" ht="15" customHeight="1">
      <c r="A45" s="170" t="s">
        <v>361</v>
      </c>
      <c r="B45" s="170" t="s">
        <v>361</v>
      </c>
      <c r="C45" s="189">
        <v>525000</v>
      </c>
      <c r="D45" s="188">
        <v>600000</v>
      </c>
      <c r="E45" s="188">
        <v>678000</v>
      </c>
      <c r="F45" s="188">
        <v>685000</v>
      </c>
      <c r="G45" s="148">
        <v>698000</v>
      </c>
    </row>
    <row r="46" spans="1:11">
      <c r="A46" s="169"/>
      <c r="B46" s="1317" t="s">
        <v>492</v>
      </c>
      <c r="C46" s="1317"/>
      <c r="D46" s="1317"/>
      <c r="E46" s="1317"/>
      <c r="F46" s="1317"/>
      <c r="G46" s="1317"/>
    </row>
  </sheetData>
  <mergeCells count="4">
    <mergeCell ref="E1:G1"/>
    <mergeCell ref="A3:G3"/>
    <mergeCell ref="A4:G4"/>
    <mergeCell ref="B46:G46"/>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232BC-2C03-440F-84C6-ABA6F8B7CCB3}">
  <sheetPr>
    <pageSetUpPr fitToPage="1"/>
  </sheetPr>
  <dimension ref="A1:Q47"/>
  <sheetViews>
    <sheetView view="pageBreakPreview" topLeftCell="A25" zoomScaleNormal="100" zoomScaleSheetLayoutView="100" workbookViewId="0">
      <selection activeCell="M56" sqref="M56"/>
    </sheetView>
  </sheetViews>
  <sheetFormatPr defaultRowHeight="13.5"/>
  <cols>
    <col min="1" max="1" width="8.625" style="96" customWidth="1"/>
    <col min="2" max="11" width="6.125" style="96" customWidth="1"/>
    <col min="12" max="12" width="6.125" style="167" customWidth="1"/>
    <col min="13" max="14" width="6.125" style="194" customWidth="1"/>
    <col min="15" max="15" width="4.625" style="193" customWidth="1"/>
    <col min="16" max="16384" width="9" style="96"/>
  </cols>
  <sheetData>
    <row r="1" spans="1:15" ht="15" customHeight="1">
      <c r="A1" s="96" t="s">
        <v>563</v>
      </c>
    </row>
    <row r="2" spans="1:15" ht="15" customHeight="1"/>
    <row r="3" spans="1:15" s="95" customFormat="1" ht="24.95" customHeight="1">
      <c r="A3" s="1301" t="s">
        <v>562</v>
      </c>
      <c r="B3" s="1301"/>
      <c r="C3" s="1301"/>
      <c r="D3" s="1301"/>
      <c r="E3" s="1301"/>
      <c r="F3" s="1301"/>
      <c r="G3" s="1301"/>
      <c r="H3" s="1301"/>
      <c r="I3" s="1301"/>
      <c r="J3" s="1301"/>
      <c r="K3" s="1301"/>
      <c r="L3" s="1301"/>
      <c r="M3" s="1301"/>
      <c r="N3" s="1301"/>
      <c r="O3" s="214"/>
    </row>
    <row r="4" spans="1:15" ht="15" customHeight="1" thickBot="1">
      <c r="A4" s="114"/>
      <c r="B4" s="114"/>
      <c r="C4" s="114"/>
      <c r="D4" s="114"/>
      <c r="E4" s="114"/>
      <c r="F4" s="114"/>
      <c r="G4" s="114"/>
      <c r="H4" s="114"/>
      <c r="I4" s="114"/>
      <c r="J4" s="114"/>
      <c r="K4" s="114"/>
      <c r="L4" s="159"/>
      <c r="M4" s="266"/>
      <c r="N4" s="114"/>
      <c r="O4" s="96"/>
    </row>
    <row r="5" spans="1:15" s="97" customFormat="1" ht="15" customHeight="1" thickTop="1">
      <c r="A5" s="1336" t="s">
        <v>409</v>
      </c>
      <c r="B5" s="1338" t="s">
        <v>561</v>
      </c>
      <c r="C5" s="1338"/>
      <c r="D5" s="1338"/>
      <c r="E5" s="1306" t="s">
        <v>560</v>
      </c>
      <c r="F5" s="1307"/>
      <c r="G5" s="1308"/>
      <c r="H5" s="1306" t="s">
        <v>559</v>
      </c>
      <c r="I5" s="1308"/>
      <c r="J5" s="1338" t="s">
        <v>558</v>
      </c>
      <c r="K5" s="1338"/>
      <c r="L5" s="1338"/>
      <c r="M5" s="1339" t="s">
        <v>557</v>
      </c>
      <c r="N5" s="1339"/>
    </row>
    <row r="6" spans="1:15" s="97" customFormat="1" ht="15" customHeight="1">
      <c r="A6" s="1337"/>
      <c r="B6" s="1334" t="s">
        <v>511</v>
      </c>
      <c r="C6" s="1334" t="s">
        <v>556</v>
      </c>
      <c r="D6" s="1334" t="s">
        <v>555</v>
      </c>
      <c r="E6" s="1333" t="s">
        <v>511</v>
      </c>
      <c r="F6" s="1333" t="s">
        <v>556</v>
      </c>
      <c r="G6" s="1333" t="s">
        <v>555</v>
      </c>
      <c r="H6" s="1334" t="s">
        <v>511</v>
      </c>
      <c r="I6" s="1335" t="s">
        <v>554</v>
      </c>
      <c r="J6" s="1334" t="s">
        <v>553</v>
      </c>
      <c r="K6" s="1334" t="s">
        <v>552</v>
      </c>
      <c r="L6" s="1342" t="s">
        <v>551</v>
      </c>
      <c r="M6" s="1340"/>
      <c r="N6" s="1340"/>
    </row>
    <row r="7" spans="1:15" s="97" customFormat="1" ht="15" customHeight="1">
      <c r="A7" s="1337"/>
      <c r="B7" s="1334"/>
      <c r="C7" s="1334"/>
      <c r="D7" s="1334"/>
      <c r="E7" s="1334"/>
      <c r="F7" s="1334"/>
      <c r="G7" s="1334"/>
      <c r="H7" s="1334"/>
      <c r="I7" s="1335"/>
      <c r="J7" s="1334"/>
      <c r="K7" s="1334"/>
      <c r="L7" s="1342"/>
      <c r="M7" s="1341"/>
      <c r="N7" s="1341"/>
    </row>
    <row r="8" spans="1:15" s="97" customFormat="1" ht="15" customHeight="1">
      <c r="A8" s="124" t="s">
        <v>373</v>
      </c>
      <c r="B8" s="256">
        <v>15.683333333333332</v>
      </c>
      <c r="C8" s="253">
        <v>39</v>
      </c>
      <c r="D8" s="262">
        <v>-3.7</v>
      </c>
      <c r="E8" s="253">
        <v>69.86666666666666</v>
      </c>
      <c r="F8" s="253">
        <v>100</v>
      </c>
      <c r="G8" s="254">
        <v>12.5</v>
      </c>
      <c r="H8" s="253">
        <v>3.1249999999999996</v>
      </c>
      <c r="I8" s="265" t="s">
        <v>545</v>
      </c>
      <c r="J8" s="251">
        <v>263</v>
      </c>
      <c r="K8" s="251">
        <v>69</v>
      </c>
      <c r="L8" s="264" t="s">
        <v>550</v>
      </c>
      <c r="M8" s="1329">
        <v>1192.5</v>
      </c>
      <c r="N8" s="1330"/>
    </row>
    <row r="9" spans="1:15" s="97" customFormat="1" ht="15" customHeight="1">
      <c r="A9" s="124" t="s">
        <v>372</v>
      </c>
      <c r="B9" s="256">
        <v>15.33333333333333</v>
      </c>
      <c r="C9" s="253">
        <v>36.799999999999997</v>
      </c>
      <c r="D9" s="262">
        <v>-3.9</v>
      </c>
      <c r="E9" s="253">
        <v>70.375</v>
      </c>
      <c r="F9" s="253">
        <v>100</v>
      </c>
      <c r="G9" s="254">
        <v>14.1</v>
      </c>
      <c r="H9" s="253">
        <v>2.6666666666666665</v>
      </c>
      <c r="I9" s="265" t="s">
        <v>545</v>
      </c>
      <c r="J9" s="251">
        <v>249</v>
      </c>
      <c r="K9" s="251">
        <v>76</v>
      </c>
      <c r="L9" s="264" t="s">
        <v>549</v>
      </c>
      <c r="M9" s="1329">
        <v>1422</v>
      </c>
      <c r="N9" s="1330"/>
    </row>
    <row r="10" spans="1:15" s="261" customFormat="1" ht="15" customHeight="1">
      <c r="A10" s="124" t="s">
        <v>371</v>
      </c>
      <c r="B10" s="256">
        <v>15.899999999999999</v>
      </c>
      <c r="C10" s="253">
        <v>37.700000000000003</v>
      </c>
      <c r="D10" s="262">
        <v>-2.7</v>
      </c>
      <c r="E10" s="253">
        <v>68.300000000000011</v>
      </c>
      <c r="F10" s="253">
        <v>100</v>
      </c>
      <c r="G10" s="254">
        <v>13.6</v>
      </c>
      <c r="H10" s="253">
        <v>2.9250000000000003</v>
      </c>
      <c r="I10" s="265" t="s">
        <v>545</v>
      </c>
      <c r="J10" s="251">
        <v>249</v>
      </c>
      <c r="K10" s="251">
        <v>67</v>
      </c>
      <c r="L10" s="264" t="s">
        <v>548</v>
      </c>
      <c r="M10" s="1329">
        <v>1427.5</v>
      </c>
      <c r="N10" s="1330"/>
    </row>
    <row r="11" spans="1:15" s="261" customFormat="1" ht="15" customHeight="1">
      <c r="A11" s="124" t="s">
        <v>370</v>
      </c>
      <c r="B11" s="256">
        <v>16</v>
      </c>
      <c r="C11" s="253">
        <v>36.700000000000003</v>
      </c>
      <c r="D11" s="262">
        <v>-2.2999999999999998</v>
      </c>
      <c r="E11" s="253">
        <v>73.8</v>
      </c>
      <c r="F11" s="253">
        <v>100</v>
      </c>
      <c r="G11" s="254">
        <v>14.7</v>
      </c>
      <c r="H11" s="253">
        <v>2.8</v>
      </c>
      <c r="I11" s="263" t="s">
        <v>545</v>
      </c>
      <c r="J11" s="251">
        <v>241</v>
      </c>
      <c r="K11" s="251">
        <v>67</v>
      </c>
      <c r="L11" s="258" t="s">
        <v>547</v>
      </c>
      <c r="M11" s="1329">
        <v>1348.5</v>
      </c>
      <c r="N11" s="1330"/>
    </row>
    <row r="12" spans="1:15" s="261" customFormat="1" ht="15" customHeight="1">
      <c r="A12" s="124" t="s">
        <v>369</v>
      </c>
      <c r="B12" s="256">
        <v>15.358333333333329</v>
      </c>
      <c r="C12" s="253">
        <v>37</v>
      </c>
      <c r="D12" s="262">
        <v>-3.9</v>
      </c>
      <c r="E12" s="253">
        <v>75.533333333333331</v>
      </c>
      <c r="F12" s="253">
        <v>100</v>
      </c>
      <c r="G12" s="254">
        <v>18.600000000000001</v>
      </c>
      <c r="H12" s="253">
        <v>2.8166666666666664</v>
      </c>
      <c r="I12" s="263" t="s">
        <v>545</v>
      </c>
      <c r="J12" s="251">
        <v>254</v>
      </c>
      <c r="K12" s="251">
        <v>62</v>
      </c>
      <c r="L12" s="258">
        <v>49</v>
      </c>
      <c r="M12" s="1329">
        <v>1208.5</v>
      </c>
      <c r="N12" s="1330"/>
    </row>
    <row r="13" spans="1:15" s="261" customFormat="1" ht="15" customHeight="1">
      <c r="A13" s="260" t="s">
        <v>367</v>
      </c>
      <c r="B13" s="256">
        <v>16.358333333333334</v>
      </c>
      <c r="C13" s="253">
        <v>39</v>
      </c>
      <c r="D13" s="262">
        <v>-4</v>
      </c>
      <c r="E13" s="253">
        <v>76.291666666666671</v>
      </c>
      <c r="F13" s="253">
        <v>100</v>
      </c>
      <c r="G13" s="254">
        <v>17.899999999999999</v>
      </c>
      <c r="H13" s="253">
        <v>2.2833333333333337</v>
      </c>
      <c r="I13" s="263" t="s">
        <v>545</v>
      </c>
      <c r="J13" s="251">
        <v>244</v>
      </c>
      <c r="K13" s="251">
        <v>58</v>
      </c>
      <c r="L13" s="258">
        <v>63</v>
      </c>
      <c r="M13" s="1329">
        <v>1063</v>
      </c>
      <c r="N13" s="1330"/>
    </row>
    <row r="14" spans="1:15" s="261" customFormat="1" ht="15" customHeight="1">
      <c r="A14" s="257" t="s">
        <v>504</v>
      </c>
      <c r="B14" s="256">
        <v>16.041666666666668</v>
      </c>
      <c r="C14" s="253">
        <v>37.200000000000003</v>
      </c>
      <c r="D14" s="262">
        <v>-2.9</v>
      </c>
      <c r="E14" s="253">
        <v>73.283333333333331</v>
      </c>
      <c r="F14" s="253">
        <v>100</v>
      </c>
      <c r="G14" s="254">
        <v>17.100000000000001</v>
      </c>
      <c r="H14" s="253">
        <v>2.6916666666666664</v>
      </c>
      <c r="I14" s="259" t="s">
        <v>545</v>
      </c>
      <c r="J14" s="251">
        <v>241</v>
      </c>
      <c r="K14" s="251">
        <v>73</v>
      </c>
      <c r="L14" s="258" t="s">
        <v>546</v>
      </c>
      <c r="M14" s="1329">
        <v>1505</v>
      </c>
      <c r="N14" s="1330"/>
    </row>
    <row r="15" spans="1:15" s="223" customFormat="1" ht="15" customHeight="1">
      <c r="A15" s="260" t="s">
        <v>365</v>
      </c>
      <c r="B15" s="256">
        <v>16.133333333333329</v>
      </c>
      <c r="C15" s="253">
        <v>38</v>
      </c>
      <c r="D15" s="255">
        <v>-4.0999999999999996</v>
      </c>
      <c r="E15" s="253">
        <v>79.791666666666671</v>
      </c>
      <c r="F15" s="253">
        <v>100</v>
      </c>
      <c r="G15" s="254">
        <v>18.7</v>
      </c>
      <c r="H15" s="253">
        <v>2.7583333333333329</v>
      </c>
      <c r="I15" s="259" t="s">
        <v>545</v>
      </c>
      <c r="J15" s="251">
        <v>231</v>
      </c>
      <c r="K15" s="251">
        <v>64</v>
      </c>
      <c r="L15" s="258" t="s">
        <v>544</v>
      </c>
      <c r="M15" s="1329">
        <v>1180</v>
      </c>
      <c r="N15" s="1330"/>
    </row>
    <row r="16" spans="1:15" s="223" customFormat="1" ht="15" customHeight="1">
      <c r="A16" s="257" t="s">
        <v>363</v>
      </c>
      <c r="B16" s="256">
        <v>16.2</v>
      </c>
      <c r="C16" s="253">
        <v>36.5</v>
      </c>
      <c r="D16" s="255">
        <v>-4.9000000000000004</v>
      </c>
      <c r="E16" s="253">
        <v>77.2</v>
      </c>
      <c r="F16" s="253">
        <v>100</v>
      </c>
      <c r="G16" s="254">
        <v>14.2</v>
      </c>
      <c r="H16" s="253">
        <v>2.7</v>
      </c>
      <c r="I16" s="252" t="s">
        <v>529</v>
      </c>
      <c r="J16" s="251">
        <v>218</v>
      </c>
      <c r="K16" s="251">
        <v>75</v>
      </c>
      <c r="L16" s="250">
        <v>71</v>
      </c>
      <c r="M16" s="1329">
        <v>1640</v>
      </c>
      <c r="N16" s="1330"/>
    </row>
    <row r="17" spans="1:14" s="223" customFormat="1" ht="15" customHeight="1">
      <c r="A17" s="231" t="s">
        <v>362</v>
      </c>
      <c r="B17" s="230">
        <v>16.3</v>
      </c>
      <c r="C17" s="227">
        <v>40.9</v>
      </c>
      <c r="D17" s="237">
        <v>-5.9</v>
      </c>
      <c r="E17" s="227">
        <v>76.900000000000006</v>
      </c>
      <c r="F17" s="235">
        <v>100</v>
      </c>
      <c r="G17" s="236">
        <v>15.1</v>
      </c>
      <c r="H17" s="227">
        <v>2.7</v>
      </c>
      <c r="I17" s="234" t="s">
        <v>529</v>
      </c>
      <c r="J17" s="249">
        <v>201</v>
      </c>
      <c r="K17" s="249">
        <v>95</v>
      </c>
      <c r="L17" s="248">
        <v>69</v>
      </c>
      <c r="M17" s="1323">
        <v>2487</v>
      </c>
      <c r="N17" s="1324"/>
    </row>
    <row r="18" spans="1:14" s="223" customFormat="1" ht="15" customHeight="1">
      <c r="A18" s="247" t="s">
        <v>543</v>
      </c>
      <c r="B18" s="246">
        <v>3.9</v>
      </c>
      <c r="C18" s="243">
        <v>14.3</v>
      </c>
      <c r="D18" s="245">
        <v>-5.9</v>
      </c>
      <c r="E18" s="243">
        <v>57.7</v>
      </c>
      <c r="F18" s="243">
        <v>100</v>
      </c>
      <c r="G18" s="244">
        <v>24.1</v>
      </c>
      <c r="H18" s="243">
        <v>2.9</v>
      </c>
      <c r="I18" s="242" t="s">
        <v>529</v>
      </c>
      <c r="J18" s="241">
        <v>26</v>
      </c>
      <c r="K18" s="241">
        <v>2</v>
      </c>
      <c r="L18" s="240">
        <v>3</v>
      </c>
      <c r="M18" s="1331">
        <v>44</v>
      </c>
      <c r="N18" s="1332"/>
    </row>
    <row r="19" spans="1:14" s="223" customFormat="1" ht="15" customHeight="1">
      <c r="A19" s="239" t="s">
        <v>542</v>
      </c>
      <c r="B19" s="238">
        <v>4.3</v>
      </c>
      <c r="C19" s="235">
        <v>15.7</v>
      </c>
      <c r="D19" s="237">
        <v>-3.7</v>
      </c>
      <c r="E19" s="235">
        <v>59.1</v>
      </c>
      <c r="F19" s="235">
        <v>100</v>
      </c>
      <c r="G19" s="236">
        <v>20.399999999999999</v>
      </c>
      <c r="H19" s="235">
        <v>2.8</v>
      </c>
      <c r="I19" s="234" t="s">
        <v>529</v>
      </c>
      <c r="J19" s="233">
        <v>22</v>
      </c>
      <c r="K19" s="233">
        <v>4</v>
      </c>
      <c r="L19" s="232">
        <v>2</v>
      </c>
      <c r="M19" s="1318">
        <v>121</v>
      </c>
      <c r="N19" s="1319"/>
    </row>
    <row r="20" spans="1:14" s="223" customFormat="1" ht="15" customHeight="1">
      <c r="A20" s="239" t="s">
        <v>541</v>
      </c>
      <c r="B20" s="238">
        <v>10.6</v>
      </c>
      <c r="C20" s="235">
        <v>27.8</v>
      </c>
      <c r="D20" s="237">
        <v>-0.2</v>
      </c>
      <c r="E20" s="235">
        <v>68.5</v>
      </c>
      <c r="F20" s="235">
        <v>100</v>
      </c>
      <c r="G20" s="236">
        <v>18.8</v>
      </c>
      <c r="H20" s="235">
        <v>2.9</v>
      </c>
      <c r="I20" s="234" t="s">
        <v>529</v>
      </c>
      <c r="J20" s="233">
        <v>18</v>
      </c>
      <c r="K20" s="233">
        <v>10</v>
      </c>
      <c r="L20" s="232">
        <v>3</v>
      </c>
      <c r="M20" s="1318">
        <v>178</v>
      </c>
      <c r="N20" s="1319"/>
    </row>
    <row r="21" spans="1:14" s="223" customFormat="1" ht="15" customHeight="1">
      <c r="A21" s="239" t="s">
        <v>540</v>
      </c>
      <c r="B21" s="238">
        <v>15.2</v>
      </c>
      <c r="C21" s="235">
        <v>30.4</v>
      </c>
      <c r="D21" s="237">
        <v>1.9</v>
      </c>
      <c r="E21" s="235">
        <v>80.900000000000006</v>
      </c>
      <c r="F21" s="235">
        <v>100</v>
      </c>
      <c r="G21" s="236">
        <v>22.7</v>
      </c>
      <c r="H21" s="235">
        <v>3</v>
      </c>
      <c r="I21" s="234" t="s">
        <v>529</v>
      </c>
      <c r="J21" s="233">
        <v>14</v>
      </c>
      <c r="K21" s="233">
        <v>7</v>
      </c>
      <c r="L21" s="232">
        <v>9</v>
      </c>
      <c r="M21" s="1318">
        <v>330</v>
      </c>
      <c r="N21" s="1319"/>
    </row>
    <row r="22" spans="1:14" s="223" customFormat="1" ht="15" customHeight="1">
      <c r="A22" s="239" t="s">
        <v>519</v>
      </c>
      <c r="B22" s="238">
        <v>19.100000000000001</v>
      </c>
      <c r="C22" s="235">
        <v>31.9</v>
      </c>
      <c r="D22" s="237">
        <v>8.5</v>
      </c>
      <c r="E22" s="235">
        <v>80.3</v>
      </c>
      <c r="F22" s="235">
        <v>100</v>
      </c>
      <c r="G22" s="236">
        <v>23.3</v>
      </c>
      <c r="H22" s="235">
        <v>2.7</v>
      </c>
      <c r="I22" s="234" t="s">
        <v>535</v>
      </c>
      <c r="J22" s="233">
        <v>16</v>
      </c>
      <c r="K22" s="233">
        <v>7</v>
      </c>
      <c r="L22" s="232">
        <v>8</v>
      </c>
      <c r="M22" s="1318">
        <v>240</v>
      </c>
      <c r="N22" s="1319"/>
    </row>
    <row r="23" spans="1:14" s="223" customFormat="1" ht="15" customHeight="1">
      <c r="A23" s="239" t="s">
        <v>539</v>
      </c>
      <c r="B23" s="238">
        <v>23.4</v>
      </c>
      <c r="C23" s="235">
        <v>38.9</v>
      </c>
      <c r="D23" s="237">
        <v>14</v>
      </c>
      <c r="E23" s="235">
        <v>84</v>
      </c>
      <c r="F23" s="235">
        <v>100</v>
      </c>
      <c r="G23" s="236">
        <v>24</v>
      </c>
      <c r="H23" s="235">
        <v>2.8</v>
      </c>
      <c r="I23" s="234" t="s">
        <v>538</v>
      </c>
      <c r="J23" s="233">
        <v>17</v>
      </c>
      <c r="K23" s="233">
        <v>7</v>
      </c>
      <c r="L23" s="232">
        <v>6</v>
      </c>
      <c r="M23" s="1318">
        <v>137.5</v>
      </c>
      <c r="N23" s="1319"/>
    </row>
    <row r="24" spans="1:14" s="223" customFormat="1" ht="15" customHeight="1">
      <c r="A24" s="239" t="s">
        <v>537</v>
      </c>
      <c r="B24" s="238">
        <v>28</v>
      </c>
      <c r="C24" s="235">
        <v>40.4</v>
      </c>
      <c r="D24" s="237">
        <v>21.2</v>
      </c>
      <c r="E24" s="235">
        <v>87.3</v>
      </c>
      <c r="F24" s="235">
        <v>100</v>
      </c>
      <c r="G24" s="236">
        <v>35.5</v>
      </c>
      <c r="H24" s="235">
        <v>3.2</v>
      </c>
      <c r="I24" s="234" t="s">
        <v>535</v>
      </c>
      <c r="J24" s="233">
        <v>16</v>
      </c>
      <c r="K24" s="233">
        <v>9</v>
      </c>
      <c r="L24" s="232">
        <v>6</v>
      </c>
      <c r="M24" s="1318">
        <v>297</v>
      </c>
      <c r="N24" s="1319"/>
    </row>
    <row r="25" spans="1:14" s="223" customFormat="1" ht="15" customHeight="1">
      <c r="A25" s="239" t="s">
        <v>536</v>
      </c>
      <c r="B25" s="238">
        <v>28</v>
      </c>
      <c r="C25" s="235">
        <v>40.9</v>
      </c>
      <c r="D25" s="237">
        <v>19.2</v>
      </c>
      <c r="E25" s="235">
        <v>87.6</v>
      </c>
      <c r="F25" s="235">
        <v>100</v>
      </c>
      <c r="G25" s="236">
        <v>37.6</v>
      </c>
      <c r="H25" s="235">
        <v>3.3</v>
      </c>
      <c r="I25" s="234" t="s">
        <v>535</v>
      </c>
      <c r="J25" s="233">
        <v>12</v>
      </c>
      <c r="K25" s="233">
        <v>14</v>
      </c>
      <c r="L25" s="232">
        <v>5</v>
      </c>
      <c r="M25" s="1318">
        <v>181.5</v>
      </c>
      <c r="N25" s="1319"/>
    </row>
    <row r="26" spans="1:14" s="223" customFormat="1" ht="15" customHeight="1">
      <c r="A26" s="239" t="s">
        <v>534</v>
      </c>
      <c r="B26" s="238">
        <v>24.5</v>
      </c>
      <c r="C26" s="235">
        <v>35.200000000000003</v>
      </c>
      <c r="D26" s="237">
        <v>15.6</v>
      </c>
      <c r="E26" s="235">
        <v>88.1</v>
      </c>
      <c r="F26" s="235">
        <v>100</v>
      </c>
      <c r="G26" s="236">
        <v>37.200000000000003</v>
      </c>
      <c r="H26" s="235">
        <v>2.8</v>
      </c>
      <c r="I26" s="234" t="s">
        <v>533</v>
      </c>
      <c r="J26" s="233">
        <v>11</v>
      </c>
      <c r="K26" s="233">
        <v>13</v>
      </c>
      <c r="L26" s="232">
        <v>6</v>
      </c>
      <c r="M26" s="1318">
        <v>518.5</v>
      </c>
      <c r="N26" s="1319"/>
    </row>
    <row r="27" spans="1:14" s="223" customFormat="1" ht="15" customHeight="1">
      <c r="A27" s="239" t="s">
        <v>532</v>
      </c>
      <c r="B27" s="238">
        <v>17.100000000000001</v>
      </c>
      <c r="C27" s="235">
        <v>30.7</v>
      </c>
      <c r="D27" s="237">
        <v>6.1</v>
      </c>
      <c r="E27" s="235">
        <v>83.3</v>
      </c>
      <c r="F27" s="235">
        <v>100</v>
      </c>
      <c r="G27" s="236">
        <v>24.5</v>
      </c>
      <c r="H27" s="235">
        <v>2.2999999999999998</v>
      </c>
      <c r="I27" s="234" t="s">
        <v>529</v>
      </c>
      <c r="J27" s="233">
        <v>13</v>
      </c>
      <c r="K27" s="233">
        <v>9</v>
      </c>
      <c r="L27" s="232">
        <v>9</v>
      </c>
      <c r="M27" s="1318">
        <v>206</v>
      </c>
      <c r="N27" s="1319"/>
    </row>
    <row r="28" spans="1:14" s="223" customFormat="1" ht="15" customHeight="1">
      <c r="A28" s="239" t="s">
        <v>531</v>
      </c>
      <c r="B28" s="238">
        <v>14.1</v>
      </c>
      <c r="C28" s="235">
        <v>26.5</v>
      </c>
      <c r="D28" s="237">
        <v>5.7</v>
      </c>
      <c r="E28" s="235">
        <v>79.2</v>
      </c>
      <c r="F28" s="235">
        <v>100</v>
      </c>
      <c r="G28" s="236">
        <v>30.9</v>
      </c>
      <c r="H28" s="235">
        <v>2.1</v>
      </c>
      <c r="I28" s="234" t="s">
        <v>529</v>
      </c>
      <c r="J28" s="233">
        <v>18</v>
      </c>
      <c r="K28" s="233">
        <v>5</v>
      </c>
      <c r="L28" s="232">
        <v>7</v>
      </c>
      <c r="M28" s="1318">
        <v>128.5</v>
      </c>
      <c r="N28" s="1319"/>
    </row>
    <row r="29" spans="1:14" s="223" customFormat="1" ht="15" customHeight="1">
      <c r="A29" s="231" t="s">
        <v>530</v>
      </c>
      <c r="B29" s="230">
        <v>6.8</v>
      </c>
      <c r="C29" s="227">
        <v>19.2</v>
      </c>
      <c r="D29" s="229">
        <v>-1.1000000000000001</v>
      </c>
      <c r="E29" s="227">
        <v>66.900000000000006</v>
      </c>
      <c r="F29" s="227">
        <v>100</v>
      </c>
      <c r="G29" s="228">
        <v>15.1</v>
      </c>
      <c r="H29" s="227">
        <v>2.1</v>
      </c>
      <c r="I29" s="226" t="s">
        <v>529</v>
      </c>
      <c r="J29" s="225">
        <v>18</v>
      </c>
      <c r="K29" s="225">
        <v>8</v>
      </c>
      <c r="L29" s="224">
        <v>5</v>
      </c>
      <c r="M29" s="1323">
        <v>105</v>
      </c>
      <c r="N29" s="1324"/>
    </row>
    <row r="30" spans="1:14" s="215" customFormat="1" ht="15" customHeight="1">
      <c r="A30" s="1325" t="s">
        <v>528</v>
      </c>
      <c r="B30" s="1325"/>
      <c r="C30" s="1325"/>
      <c r="D30" s="1325"/>
      <c r="E30" s="1325"/>
      <c r="F30" s="1325"/>
      <c r="G30" s="1325"/>
      <c r="H30" s="1325"/>
      <c r="I30" s="1325"/>
      <c r="J30" s="1326" t="s">
        <v>527</v>
      </c>
      <c r="K30" s="1326"/>
      <c r="L30" s="1326"/>
      <c r="M30" s="1326"/>
      <c r="N30" s="1326"/>
    </row>
    <row r="31" spans="1:14" s="215" customFormat="1" ht="15" customHeight="1">
      <c r="A31" s="222"/>
      <c r="B31" s="221"/>
      <c r="C31" s="221"/>
      <c r="D31" s="221"/>
      <c r="E31" s="221"/>
      <c r="F31" s="221"/>
      <c r="G31" s="221"/>
      <c r="H31" s="221"/>
      <c r="I31" s="221"/>
      <c r="J31" s="220"/>
      <c r="K31" s="220"/>
      <c r="L31" s="220"/>
      <c r="M31" s="220"/>
      <c r="N31" s="220"/>
    </row>
    <row r="32" spans="1:14" s="215" customFormat="1" ht="15" customHeight="1">
      <c r="A32" s="219"/>
      <c r="J32" s="218"/>
      <c r="K32" s="216"/>
      <c r="L32" s="216"/>
      <c r="M32" s="217"/>
      <c r="N32" s="216"/>
    </row>
    <row r="33" spans="1:17" s="95" customFormat="1" ht="24.95" customHeight="1">
      <c r="A33" s="1301" t="s">
        <v>526</v>
      </c>
      <c r="B33" s="1301"/>
      <c r="C33" s="1301"/>
      <c r="D33" s="1301"/>
      <c r="E33" s="1301"/>
      <c r="F33" s="1301"/>
      <c r="G33" s="1301"/>
      <c r="H33" s="1301"/>
      <c r="I33" s="1301"/>
      <c r="J33" s="1301"/>
      <c r="K33" s="1301"/>
      <c r="L33" s="1301"/>
      <c r="M33" s="1301"/>
      <c r="N33" s="1327"/>
      <c r="O33" s="214"/>
    </row>
    <row r="34" spans="1:17" ht="15" customHeight="1" thickBot="1">
      <c r="A34" s="213" t="s">
        <v>525</v>
      </c>
      <c r="B34" s="114"/>
      <c r="C34" s="114"/>
      <c r="D34" s="114"/>
      <c r="E34" s="114"/>
      <c r="F34" s="114"/>
      <c r="G34" s="114"/>
      <c r="H34" s="114"/>
      <c r="I34" s="114"/>
      <c r="J34" s="212"/>
      <c r="K34" s="212"/>
      <c r="L34" s="211"/>
      <c r="M34" s="1328" t="s">
        <v>524</v>
      </c>
      <c r="N34" s="1328"/>
    </row>
    <row r="35" spans="1:17" ht="15" customHeight="1" thickTop="1">
      <c r="A35" s="210" t="s">
        <v>409</v>
      </c>
      <c r="B35" s="130" t="s">
        <v>523</v>
      </c>
      <c r="C35" s="130" t="s">
        <v>522</v>
      </c>
      <c r="D35" s="130" t="s">
        <v>521</v>
      </c>
      <c r="E35" s="130" t="s">
        <v>520</v>
      </c>
      <c r="F35" s="130" t="s">
        <v>519</v>
      </c>
      <c r="G35" s="130" t="s">
        <v>518</v>
      </c>
      <c r="H35" s="130" t="s">
        <v>517</v>
      </c>
      <c r="I35" s="130" t="s">
        <v>516</v>
      </c>
      <c r="J35" s="209" t="s">
        <v>515</v>
      </c>
      <c r="K35" s="209" t="s">
        <v>514</v>
      </c>
      <c r="L35" s="209" t="s">
        <v>513</v>
      </c>
      <c r="M35" s="208" t="s">
        <v>512</v>
      </c>
      <c r="N35" s="129" t="s">
        <v>511</v>
      </c>
    </row>
    <row r="36" spans="1:17" ht="15" customHeight="1">
      <c r="A36" s="203" t="s">
        <v>510</v>
      </c>
      <c r="B36" s="205">
        <v>50</v>
      </c>
      <c r="C36" s="201">
        <v>33</v>
      </c>
      <c r="D36" s="201">
        <v>39</v>
      </c>
      <c r="E36" s="205">
        <v>206.5</v>
      </c>
      <c r="F36" s="201">
        <v>47.5</v>
      </c>
      <c r="G36" s="201">
        <v>89.5</v>
      </c>
      <c r="H36" s="205">
        <v>60</v>
      </c>
      <c r="I36" s="201">
        <v>63</v>
      </c>
      <c r="J36" s="201">
        <v>119</v>
      </c>
      <c r="K36" s="205">
        <v>406</v>
      </c>
      <c r="L36" s="201">
        <v>25.5</v>
      </c>
      <c r="M36" s="202">
        <v>53.5</v>
      </c>
      <c r="N36" s="205">
        <v>99.4</v>
      </c>
    </row>
    <row r="37" spans="1:17" ht="15" customHeight="1">
      <c r="A37" s="203" t="s">
        <v>509</v>
      </c>
      <c r="B37" s="205">
        <v>21.5</v>
      </c>
      <c r="C37" s="201">
        <v>96.5</v>
      </c>
      <c r="D37" s="201">
        <v>83</v>
      </c>
      <c r="E37" s="205">
        <v>114</v>
      </c>
      <c r="F37" s="201">
        <v>97.5</v>
      </c>
      <c r="G37" s="201">
        <v>306</v>
      </c>
      <c r="H37" s="205">
        <v>79</v>
      </c>
      <c r="I37" s="201">
        <v>91</v>
      </c>
      <c r="J37" s="201">
        <v>124</v>
      </c>
      <c r="K37" s="205">
        <v>270</v>
      </c>
      <c r="L37" s="201">
        <v>80</v>
      </c>
      <c r="M37" s="202">
        <v>59.5</v>
      </c>
      <c r="N37" s="205">
        <v>118.5</v>
      </c>
      <c r="Q37" s="110"/>
    </row>
    <row r="38" spans="1:17" ht="15" customHeight="1">
      <c r="A38" s="203" t="s">
        <v>508</v>
      </c>
      <c r="B38" s="205">
        <v>90.5</v>
      </c>
      <c r="C38" s="205">
        <v>47.5</v>
      </c>
      <c r="D38" s="205">
        <v>76.5</v>
      </c>
      <c r="E38" s="207">
        <v>104.5</v>
      </c>
      <c r="F38" s="205">
        <v>89</v>
      </c>
      <c r="G38" s="205">
        <v>184</v>
      </c>
      <c r="H38" s="205">
        <v>154</v>
      </c>
      <c r="I38" s="205">
        <v>91</v>
      </c>
      <c r="J38" s="205">
        <v>357</v>
      </c>
      <c r="K38" s="205">
        <v>57</v>
      </c>
      <c r="L38" s="205">
        <v>129.5</v>
      </c>
      <c r="M38" s="202">
        <v>47</v>
      </c>
      <c r="N38" s="205">
        <v>118.95833333333333</v>
      </c>
    </row>
    <row r="39" spans="1:17" ht="15" customHeight="1">
      <c r="A39" s="203" t="s">
        <v>507</v>
      </c>
      <c r="B39" s="206">
        <v>77.5</v>
      </c>
      <c r="C39" s="205">
        <v>43</v>
      </c>
      <c r="D39" s="205">
        <v>91</v>
      </c>
      <c r="E39" s="201">
        <v>92.5</v>
      </c>
      <c r="F39" s="201">
        <v>80.5</v>
      </c>
      <c r="G39" s="201">
        <v>120</v>
      </c>
      <c r="H39" s="201">
        <v>82.5</v>
      </c>
      <c r="I39" s="201">
        <v>225</v>
      </c>
      <c r="J39" s="201">
        <v>246.5</v>
      </c>
      <c r="K39" s="201">
        <v>84</v>
      </c>
      <c r="L39" s="201">
        <v>134</v>
      </c>
      <c r="M39" s="202">
        <v>72</v>
      </c>
      <c r="N39" s="205">
        <v>112.4</v>
      </c>
    </row>
    <row r="40" spans="1:17" ht="15" customHeight="1">
      <c r="A40" s="203" t="s">
        <v>506</v>
      </c>
      <c r="B40" s="206">
        <v>31</v>
      </c>
      <c r="C40" s="205">
        <v>24.5</v>
      </c>
      <c r="D40" s="201">
        <v>76.5</v>
      </c>
      <c r="E40" s="201">
        <v>89</v>
      </c>
      <c r="F40" s="201">
        <v>43</v>
      </c>
      <c r="G40" s="201">
        <v>41</v>
      </c>
      <c r="H40" s="201">
        <v>106.5</v>
      </c>
      <c r="I40" s="201">
        <v>110.5</v>
      </c>
      <c r="J40" s="201">
        <v>180</v>
      </c>
      <c r="K40" s="201">
        <v>442.5</v>
      </c>
      <c r="L40" s="201">
        <v>48</v>
      </c>
      <c r="M40" s="202">
        <v>16</v>
      </c>
      <c r="N40" s="205">
        <v>100.70833333333333</v>
      </c>
    </row>
    <row r="41" spans="1:17" ht="15" customHeight="1">
      <c r="A41" s="203" t="s">
        <v>505</v>
      </c>
      <c r="B41" s="206">
        <v>23.5</v>
      </c>
      <c r="C41" s="205">
        <v>15.5</v>
      </c>
      <c r="D41" s="201">
        <v>183.5</v>
      </c>
      <c r="E41" s="201">
        <v>72.5</v>
      </c>
      <c r="F41" s="201">
        <v>157</v>
      </c>
      <c r="G41" s="201">
        <v>101.5</v>
      </c>
      <c r="H41" s="201">
        <v>96</v>
      </c>
      <c r="I41" s="201">
        <v>53</v>
      </c>
      <c r="J41" s="201">
        <v>226</v>
      </c>
      <c r="K41" s="201">
        <v>42</v>
      </c>
      <c r="L41" s="201">
        <v>53.5</v>
      </c>
      <c r="M41" s="202">
        <v>39</v>
      </c>
      <c r="N41" s="205">
        <v>88.583333333333329</v>
      </c>
      <c r="O41" s="204"/>
    </row>
    <row r="42" spans="1:17" ht="15" customHeight="1">
      <c r="A42" s="203" t="s">
        <v>504</v>
      </c>
      <c r="B42" s="205">
        <v>12</v>
      </c>
      <c r="C42" s="205">
        <v>40.5</v>
      </c>
      <c r="D42" s="201">
        <v>101</v>
      </c>
      <c r="E42" s="201">
        <v>66.5</v>
      </c>
      <c r="F42" s="201">
        <v>78</v>
      </c>
      <c r="G42" s="201">
        <v>162</v>
      </c>
      <c r="H42" s="201">
        <v>175</v>
      </c>
      <c r="I42" s="201">
        <v>57.5</v>
      </c>
      <c r="J42" s="201">
        <v>202</v>
      </c>
      <c r="K42" s="201">
        <v>423</v>
      </c>
      <c r="L42" s="201">
        <v>123</v>
      </c>
      <c r="M42" s="202">
        <v>64.5</v>
      </c>
      <c r="N42" s="205">
        <v>125.41666666666667</v>
      </c>
      <c r="O42" s="204"/>
    </row>
    <row r="43" spans="1:17" ht="15" customHeight="1">
      <c r="A43" s="203" t="s">
        <v>365</v>
      </c>
      <c r="B43" s="201">
        <v>103.5</v>
      </c>
      <c r="C43" s="201">
        <v>14.5</v>
      </c>
      <c r="D43" s="201">
        <v>90</v>
      </c>
      <c r="E43" s="201">
        <v>181</v>
      </c>
      <c r="F43" s="201">
        <v>96.5</v>
      </c>
      <c r="G43" s="201">
        <v>189.5</v>
      </c>
      <c r="H43" s="201">
        <v>215</v>
      </c>
      <c r="I43" s="201">
        <v>28</v>
      </c>
      <c r="J43" s="201">
        <v>83</v>
      </c>
      <c r="K43" s="201">
        <v>159.5</v>
      </c>
      <c r="L43" s="201">
        <v>10</v>
      </c>
      <c r="M43" s="202">
        <v>9.5</v>
      </c>
      <c r="N43" s="201">
        <v>98.333333333333329</v>
      </c>
    </row>
    <row r="44" spans="1:17" ht="15" customHeight="1">
      <c r="A44" s="203" t="s">
        <v>363</v>
      </c>
      <c r="B44" s="201">
        <v>38</v>
      </c>
      <c r="C44" s="201">
        <v>50.5</v>
      </c>
      <c r="D44" s="201">
        <v>180.5</v>
      </c>
      <c r="E44" s="201">
        <v>130</v>
      </c>
      <c r="F44" s="201">
        <v>72</v>
      </c>
      <c r="G44" s="201">
        <v>75.5</v>
      </c>
      <c r="H44" s="201">
        <v>308.5</v>
      </c>
      <c r="I44" s="201">
        <v>251.5</v>
      </c>
      <c r="J44" s="201">
        <v>141</v>
      </c>
      <c r="K44" s="201">
        <v>203</v>
      </c>
      <c r="L44" s="201">
        <v>74</v>
      </c>
      <c r="M44" s="202">
        <v>115.5</v>
      </c>
      <c r="N44" s="201">
        <v>136.69999999999999</v>
      </c>
    </row>
    <row r="45" spans="1:17" s="196" customFormat="1" ht="15" customHeight="1">
      <c r="A45" s="200" t="s">
        <v>362</v>
      </c>
      <c r="B45" s="198">
        <v>44</v>
      </c>
      <c r="C45" s="198">
        <v>121</v>
      </c>
      <c r="D45" s="198">
        <v>178</v>
      </c>
      <c r="E45" s="198">
        <v>330</v>
      </c>
      <c r="F45" s="198">
        <v>240</v>
      </c>
      <c r="G45" s="198">
        <v>137.5</v>
      </c>
      <c r="H45" s="198">
        <v>297</v>
      </c>
      <c r="I45" s="198">
        <v>181.5</v>
      </c>
      <c r="J45" s="198">
        <v>518.5</v>
      </c>
      <c r="K45" s="198">
        <v>206</v>
      </c>
      <c r="L45" s="198">
        <v>128.5</v>
      </c>
      <c r="M45" s="199">
        <v>105</v>
      </c>
      <c r="N45" s="198">
        <v>207.3</v>
      </c>
      <c r="O45" s="197"/>
    </row>
    <row r="46" spans="1:17" ht="15" customHeight="1">
      <c r="A46" s="1320" t="s">
        <v>503</v>
      </c>
      <c r="B46" s="1320"/>
      <c r="C46" s="1320"/>
      <c r="D46" s="1320"/>
      <c r="E46" s="1320"/>
      <c r="F46" s="1320"/>
      <c r="G46" s="1320"/>
      <c r="H46" s="1320"/>
      <c r="I46" s="1320"/>
      <c r="J46" s="169"/>
      <c r="K46" s="1321" t="s">
        <v>502</v>
      </c>
      <c r="L46" s="1322"/>
      <c r="M46" s="1322"/>
      <c r="N46" s="1322"/>
    </row>
    <row r="47" spans="1:17">
      <c r="A47" s="195"/>
    </row>
  </sheetData>
  <mergeCells count="46">
    <mergeCell ref="D6:D7"/>
    <mergeCell ref="J6:J7"/>
    <mergeCell ref="A3:N3"/>
    <mergeCell ref="A5:A7"/>
    <mergeCell ref="B5:D5"/>
    <mergeCell ref="E5:G5"/>
    <mergeCell ref="H5:I5"/>
    <mergeCell ref="J5:L5"/>
    <mergeCell ref="M5:N7"/>
    <mergeCell ref="B6:B7"/>
    <mergeCell ref="C6:C7"/>
    <mergeCell ref="K6:K7"/>
    <mergeCell ref="L6:L7"/>
    <mergeCell ref="M8:N8"/>
    <mergeCell ref="M9:N9"/>
    <mergeCell ref="M10:N10"/>
    <mergeCell ref="E6:E7"/>
    <mergeCell ref="F6:F7"/>
    <mergeCell ref="G6:G7"/>
    <mergeCell ref="H6:H7"/>
    <mergeCell ref="I6:I7"/>
    <mergeCell ref="M11:N11"/>
    <mergeCell ref="M12:N12"/>
    <mergeCell ref="M13:N13"/>
    <mergeCell ref="M14:N14"/>
    <mergeCell ref="M15:N15"/>
    <mergeCell ref="M17:N17"/>
    <mergeCell ref="M16:N16"/>
    <mergeCell ref="M18:N18"/>
    <mergeCell ref="M19:N19"/>
    <mergeCell ref="M20:N20"/>
    <mergeCell ref="M21:N21"/>
    <mergeCell ref="M22:N22"/>
    <mergeCell ref="M23:N23"/>
    <mergeCell ref="M24:N24"/>
    <mergeCell ref="M25:N25"/>
    <mergeCell ref="M26:N26"/>
    <mergeCell ref="M27:N27"/>
    <mergeCell ref="A46:I46"/>
    <mergeCell ref="K46:N46"/>
    <mergeCell ref="M28:N28"/>
    <mergeCell ref="M29:N29"/>
    <mergeCell ref="A30:I30"/>
    <mergeCell ref="J30:N30"/>
    <mergeCell ref="A33:N33"/>
    <mergeCell ref="M34:N34"/>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4522F-6BE8-4080-A2C1-7D2F1B02E034}">
  <sheetPr>
    <pageSetUpPr fitToPage="1"/>
  </sheetPr>
  <dimension ref="A1:M442"/>
  <sheetViews>
    <sheetView view="pageBreakPreview" topLeftCell="A4" zoomScaleNormal="100" zoomScaleSheetLayoutView="100" workbookViewId="0">
      <selection activeCell="M56" sqref="M56"/>
    </sheetView>
  </sheetViews>
  <sheetFormatPr defaultRowHeight="17.25"/>
  <cols>
    <col min="1" max="3" width="4.625" style="96" customWidth="1"/>
    <col min="4" max="5" width="10.625" style="97" customWidth="1"/>
    <col min="6" max="6" width="10.625" style="267" customWidth="1"/>
    <col min="7" max="7" width="8.625" style="96" customWidth="1"/>
    <col min="8" max="8" width="5.25" style="96" customWidth="1"/>
    <col min="9" max="9" width="2.875" style="96" customWidth="1"/>
    <col min="10" max="10" width="9.125" style="96" customWidth="1"/>
    <col min="11" max="11" width="4.5" style="96" customWidth="1"/>
    <col min="12" max="13" width="4.625" style="96" customWidth="1"/>
    <col min="14" max="16384" width="9" style="96"/>
  </cols>
  <sheetData>
    <row r="1" spans="1:13" ht="15.95" customHeight="1">
      <c r="A1" s="1282" t="s">
        <v>581</v>
      </c>
      <c r="B1" s="1282"/>
      <c r="C1" s="1282"/>
      <c r="D1" s="1282"/>
      <c r="E1" s="1282"/>
      <c r="F1" s="1282"/>
      <c r="G1" s="1282"/>
      <c r="H1" s="1282"/>
      <c r="I1" s="1282"/>
      <c r="J1" s="1282"/>
      <c r="K1" s="1282"/>
      <c r="L1" s="1282"/>
      <c r="M1" s="1282"/>
    </row>
    <row r="2" spans="1:13" s="94" customFormat="1" ht="50.1" customHeight="1" thickBot="1">
      <c r="B2" s="275"/>
      <c r="C2" s="142"/>
      <c r="D2" s="274"/>
      <c r="E2" s="274"/>
      <c r="G2" s="142"/>
      <c r="H2" s="142"/>
      <c r="I2" s="142"/>
      <c r="J2" s="142"/>
      <c r="K2" s="142"/>
      <c r="L2" s="142"/>
    </row>
    <row r="3" spans="1:13" s="105" customFormat="1" ht="15" customHeight="1" thickTop="1">
      <c r="B3" s="1343" t="s">
        <v>580</v>
      </c>
      <c r="C3" s="1343"/>
      <c r="D3" s="1343"/>
      <c r="E3" s="1343"/>
      <c r="F3" s="1343"/>
      <c r="G3" s="1343"/>
      <c r="H3" s="1343"/>
      <c r="I3" s="1344"/>
      <c r="J3" s="1344"/>
      <c r="K3" s="1344"/>
      <c r="L3" s="1344"/>
    </row>
    <row r="4" spans="1:13" s="105" customFormat="1" ht="15" customHeight="1">
      <c r="B4" s="1345"/>
      <c r="C4" s="1345"/>
      <c r="D4" s="1345"/>
      <c r="E4" s="1345"/>
      <c r="F4" s="1345"/>
      <c r="G4" s="1345"/>
      <c r="H4" s="1345"/>
      <c r="I4" s="1346"/>
      <c r="J4" s="1346"/>
      <c r="K4" s="1346"/>
      <c r="L4" s="1346"/>
    </row>
    <row r="5" spans="1:13" s="105" customFormat="1" ht="15" customHeight="1">
      <c r="B5" s="1345"/>
      <c r="C5" s="1345"/>
      <c r="D5" s="1345"/>
      <c r="E5" s="1345"/>
      <c r="F5" s="1345"/>
      <c r="G5" s="1345"/>
      <c r="H5" s="1345"/>
      <c r="I5" s="1346"/>
      <c r="J5" s="1346"/>
      <c r="K5" s="1346"/>
      <c r="L5" s="1346"/>
    </row>
    <row r="6" spans="1:13" s="105" customFormat="1" ht="15" customHeight="1" thickBot="1">
      <c r="B6" s="1347"/>
      <c r="C6" s="1347"/>
      <c r="D6" s="1347"/>
      <c r="E6" s="1347"/>
      <c r="F6" s="1347"/>
      <c r="G6" s="1347"/>
      <c r="H6" s="1347"/>
      <c r="I6" s="1348"/>
      <c r="J6" s="1348"/>
      <c r="K6" s="1348"/>
      <c r="L6" s="1348"/>
    </row>
    <row r="7" spans="1:13" s="94" customFormat="1" ht="20.100000000000001" customHeight="1" thickTop="1">
      <c r="D7" s="97"/>
      <c r="E7" s="97"/>
      <c r="F7" s="267"/>
    </row>
    <row r="8" spans="1:13" s="94" customFormat="1" ht="20.100000000000001" customHeight="1">
      <c r="D8" s="97"/>
      <c r="E8" s="97"/>
      <c r="F8" s="267"/>
    </row>
    <row r="9" spans="1:13" s="94" customFormat="1" ht="20.100000000000001" customHeight="1">
      <c r="D9" s="97"/>
      <c r="E9" s="97"/>
      <c r="F9" s="267"/>
    </row>
    <row r="10" spans="1:13" s="94" customFormat="1" ht="20.100000000000001" customHeight="1">
      <c r="D10" s="97"/>
      <c r="E10" s="97"/>
      <c r="F10" s="267"/>
    </row>
    <row r="11" spans="1:13" s="94" customFormat="1" ht="20.100000000000001" customHeight="1">
      <c r="C11" s="1349" t="s">
        <v>579</v>
      </c>
      <c r="D11" s="1349"/>
      <c r="E11" s="1349"/>
      <c r="F11" s="273">
        <v>5817</v>
      </c>
      <c r="G11" s="101" t="s">
        <v>578</v>
      </c>
      <c r="H11" s="1293" t="s">
        <v>576</v>
      </c>
      <c r="I11" s="1293"/>
      <c r="J11" s="1293"/>
      <c r="K11" s="1293"/>
    </row>
    <row r="12" spans="1:13" s="94" customFormat="1" ht="20.100000000000001" customHeight="1">
      <c r="C12" s="1290" t="s">
        <v>577</v>
      </c>
      <c r="D12" s="1290"/>
      <c r="E12" s="1290"/>
      <c r="F12" s="272">
        <v>2.2599999999999998</v>
      </c>
      <c r="G12" s="101" t="s">
        <v>570</v>
      </c>
      <c r="H12" s="1293" t="s">
        <v>576</v>
      </c>
      <c r="I12" s="1293"/>
      <c r="J12" s="1293"/>
      <c r="K12" s="1293"/>
    </row>
    <row r="13" spans="1:13" s="94" customFormat="1" ht="20.100000000000001" customHeight="1">
      <c r="C13" s="1290" t="s">
        <v>575</v>
      </c>
      <c r="D13" s="1290"/>
      <c r="E13" s="1290"/>
      <c r="F13" s="272">
        <v>5.67</v>
      </c>
      <c r="G13" s="101" t="s">
        <v>570</v>
      </c>
      <c r="H13" s="1292" t="s">
        <v>568</v>
      </c>
      <c r="I13" s="1292"/>
      <c r="J13" s="1292"/>
      <c r="K13" s="101"/>
    </row>
    <row r="14" spans="1:13" s="94" customFormat="1" ht="20.100000000000001" customHeight="1">
      <c r="C14" s="1290" t="s">
        <v>574</v>
      </c>
      <c r="D14" s="1290"/>
      <c r="E14" s="1290"/>
      <c r="F14" s="272">
        <v>5.03</v>
      </c>
      <c r="G14" s="101" t="s">
        <v>570</v>
      </c>
      <c r="H14" s="1292" t="s">
        <v>568</v>
      </c>
      <c r="I14" s="1292"/>
      <c r="J14" s="1292"/>
      <c r="K14" s="101"/>
    </row>
    <row r="15" spans="1:13" s="94" customFormat="1" ht="20.100000000000001" customHeight="1">
      <c r="C15" s="1349" t="s">
        <v>573</v>
      </c>
      <c r="D15" s="1349"/>
      <c r="E15" s="1349"/>
      <c r="F15" s="272">
        <v>0.1</v>
      </c>
      <c r="G15" s="101" t="s">
        <v>341</v>
      </c>
      <c r="H15" s="1292" t="s">
        <v>568</v>
      </c>
      <c r="I15" s="1292"/>
      <c r="J15" s="1292"/>
      <c r="K15" s="101"/>
    </row>
    <row r="16" spans="1:13" s="94" customFormat="1" ht="20.100000000000001" customHeight="1">
      <c r="C16" s="1349" t="s">
        <v>572</v>
      </c>
      <c r="D16" s="1349"/>
      <c r="E16" s="1349"/>
      <c r="F16" s="272">
        <v>37.299999999999997</v>
      </c>
      <c r="G16" s="101" t="s">
        <v>570</v>
      </c>
      <c r="H16" s="1292" t="s">
        <v>568</v>
      </c>
      <c r="I16" s="1292"/>
      <c r="J16" s="1292"/>
      <c r="K16" s="101"/>
    </row>
    <row r="17" spans="3:11" s="94" customFormat="1" ht="20.100000000000001" customHeight="1">
      <c r="C17" s="1290" t="s">
        <v>571</v>
      </c>
      <c r="D17" s="1290"/>
      <c r="E17" s="1290"/>
      <c r="F17" s="272">
        <v>27.3</v>
      </c>
      <c r="G17" s="101" t="s">
        <v>570</v>
      </c>
      <c r="H17" s="1292" t="s">
        <v>568</v>
      </c>
      <c r="I17" s="1292"/>
      <c r="J17" s="1292"/>
      <c r="K17" s="101"/>
    </row>
    <row r="18" spans="3:11" s="94" customFormat="1" ht="20.100000000000001" customHeight="1">
      <c r="C18" s="1349" t="s">
        <v>569</v>
      </c>
      <c r="D18" s="1349"/>
      <c r="E18" s="1349"/>
      <c r="F18" s="272">
        <f>3655/205439*100</f>
        <v>1.7791169154834283</v>
      </c>
      <c r="G18" s="101" t="s">
        <v>341</v>
      </c>
      <c r="H18" s="1292" t="s">
        <v>568</v>
      </c>
      <c r="I18" s="1292"/>
      <c r="J18" s="1292"/>
      <c r="K18" s="101"/>
    </row>
    <row r="19" spans="3:11" s="94" customFormat="1" ht="20.100000000000001" customHeight="1">
      <c r="C19" s="1349" t="s">
        <v>567</v>
      </c>
      <c r="D19" s="1349"/>
      <c r="E19" s="1349"/>
      <c r="F19" s="272">
        <v>2.69</v>
      </c>
      <c r="G19" s="101" t="s">
        <v>565</v>
      </c>
      <c r="H19" s="1292" t="s">
        <v>564</v>
      </c>
      <c r="I19" s="1292"/>
      <c r="J19" s="1292"/>
      <c r="K19" s="101"/>
    </row>
    <row r="20" spans="3:11" s="94" customFormat="1" ht="20.100000000000001" customHeight="1">
      <c r="C20" s="1349" t="s">
        <v>566</v>
      </c>
      <c r="D20" s="1349"/>
      <c r="E20" s="1349"/>
      <c r="F20" s="272">
        <v>0.7</v>
      </c>
      <c r="G20" s="101" t="s">
        <v>565</v>
      </c>
      <c r="H20" s="1292" t="s">
        <v>564</v>
      </c>
      <c r="I20" s="1292"/>
      <c r="J20" s="1292"/>
      <c r="K20" s="101"/>
    </row>
    <row r="21" spans="3:11" s="94" customFormat="1" ht="20.100000000000001" customHeight="1">
      <c r="D21" s="1350"/>
      <c r="E21" s="1350"/>
      <c r="F21" s="270"/>
      <c r="G21" s="101"/>
      <c r="H21" s="101"/>
      <c r="I21" s="101"/>
      <c r="J21" s="101"/>
      <c r="K21" s="101"/>
    </row>
    <row r="22" spans="3:11" s="94" customFormat="1" ht="20.100000000000001" customHeight="1">
      <c r="D22" s="271"/>
      <c r="E22" s="271"/>
      <c r="F22" s="270"/>
      <c r="G22" s="101"/>
      <c r="H22" s="101"/>
      <c r="I22" s="101"/>
      <c r="J22" s="101"/>
      <c r="K22" s="101"/>
    </row>
    <row r="23" spans="3:11" ht="20.100000000000001" customHeight="1"/>
    <row r="24" spans="3:11" ht="20.100000000000001" customHeight="1"/>
    <row r="25" spans="3:11" ht="20.100000000000001" customHeight="1"/>
    <row r="26" spans="3:11" ht="20.100000000000001" customHeight="1"/>
    <row r="27" spans="3:11" ht="20.100000000000001" customHeight="1"/>
    <row r="28" spans="3:11" ht="20.100000000000001" customHeight="1"/>
    <row r="29" spans="3:11" ht="20.100000000000001" customHeight="1"/>
    <row r="30" spans="3:11" ht="20.100000000000001" customHeight="1"/>
    <row r="31" spans="3:11" ht="20.100000000000001" customHeight="1"/>
    <row r="32" spans="3:11" ht="20.100000000000001" customHeight="1"/>
    <row r="33" spans="1:6" ht="20.100000000000001" customHeight="1"/>
    <row r="34" spans="1:6" ht="20.100000000000001" customHeight="1"/>
    <row r="35" spans="1:6" ht="20.100000000000001" customHeight="1"/>
    <row r="36" spans="1:6" ht="20.100000000000001" customHeight="1"/>
    <row r="37" spans="1:6" ht="20.100000000000001" customHeight="1"/>
    <row r="38" spans="1:6" ht="20.100000000000001" customHeight="1"/>
    <row r="39" spans="1:6" ht="20.100000000000001" customHeight="1"/>
    <row r="40" spans="1:6" ht="20.100000000000001" customHeight="1"/>
    <row r="41" spans="1:6" ht="20.100000000000001" customHeight="1">
      <c r="F41" s="268"/>
    </row>
    <row r="42" spans="1:6" ht="20.100000000000001" customHeight="1">
      <c r="F42" s="268"/>
    </row>
    <row r="43" spans="1:6" ht="20.100000000000001" customHeight="1">
      <c r="F43" s="268"/>
    </row>
    <row r="44" spans="1:6" ht="20.100000000000001" customHeight="1">
      <c r="F44" s="268"/>
    </row>
    <row r="45" spans="1:6" ht="20.100000000000001" customHeight="1">
      <c r="F45" s="268"/>
    </row>
    <row r="46" spans="1:6" ht="20.100000000000001" customHeight="1">
      <c r="F46" s="268"/>
    </row>
    <row r="47" spans="1:6" ht="20.100000000000001" customHeight="1">
      <c r="A47" s="269"/>
      <c r="F47" s="268"/>
    </row>
    <row r="48" spans="1:6" ht="20.100000000000001" customHeight="1">
      <c r="F48" s="268"/>
    </row>
    <row r="49" spans="6:6" ht="20.100000000000001" customHeight="1">
      <c r="F49" s="268"/>
    </row>
    <row r="50" spans="6:6" ht="20.100000000000001" customHeight="1">
      <c r="F50" s="268"/>
    </row>
    <row r="51" spans="6:6" ht="20.100000000000001" customHeight="1">
      <c r="F51" s="268"/>
    </row>
    <row r="52" spans="6:6" ht="20.100000000000001" customHeight="1">
      <c r="F52" s="268"/>
    </row>
    <row r="53" spans="6:6" ht="20.100000000000001" customHeight="1">
      <c r="F53" s="268"/>
    </row>
    <row r="54" spans="6:6" ht="20.100000000000001" customHeight="1">
      <c r="F54" s="268"/>
    </row>
    <row r="55" spans="6:6" ht="20.100000000000001" customHeight="1">
      <c r="F55" s="268"/>
    </row>
    <row r="56" spans="6:6" ht="20.100000000000001" customHeight="1">
      <c r="F56" s="268"/>
    </row>
    <row r="57" spans="6:6" ht="20.100000000000001" customHeight="1">
      <c r="F57" s="268"/>
    </row>
    <row r="58" spans="6:6" ht="20.100000000000001" customHeight="1">
      <c r="F58" s="268"/>
    </row>
    <row r="59" spans="6:6" ht="20.100000000000001" customHeight="1">
      <c r="F59" s="268"/>
    </row>
    <row r="60" spans="6:6" ht="20.100000000000001" customHeight="1">
      <c r="F60" s="268"/>
    </row>
    <row r="61" spans="6:6" ht="20.100000000000001" customHeight="1">
      <c r="F61" s="268"/>
    </row>
    <row r="62" spans="6:6" ht="20.100000000000001" customHeight="1">
      <c r="F62" s="268"/>
    </row>
    <row r="63" spans="6:6" ht="20.100000000000001" customHeight="1">
      <c r="F63" s="268"/>
    </row>
    <row r="64" spans="6:6" ht="20.100000000000001" customHeight="1">
      <c r="F64" s="268"/>
    </row>
    <row r="65" spans="6:6" ht="20.100000000000001" customHeight="1">
      <c r="F65" s="268"/>
    </row>
    <row r="66" spans="6:6" ht="20.100000000000001" customHeight="1">
      <c r="F66" s="268"/>
    </row>
    <row r="67" spans="6:6" ht="20.100000000000001" customHeight="1">
      <c r="F67" s="268"/>
    </row>
    <row r="68" spans="6:6" ht="20.100000000000001" customHeight="1">
      <c r="F68" s="268"/>
    </row>
    <row r="69" spans="6:6" ht="20.100000000000001" customHeight="1">
      <c r="F69" s="268"/>
    </row>
    <row r="70" spans="6:6" ht="20.100000000000001" customHeight="1">
      <c r="F70" s="268"/>
    </row>
    <row r="71" spans="6:6" ht="20.100000000000001" customHeight="1">
      <c r="F71" s="268"/>
    </row>
    <row r="72" spans="6:6" ht="20.100000000000001" customHeight="1">
      <c r="F72" s="268"/>
    </row>
    <row r="73" spans="6:6" ht="20.100000000000001" customHeight="1">
      <c r="F73" s="268"/>
    </row>
    <row r="74" spans="6:6" ht="20.100000000000001" customHeight="1">
      <c r="F74" s="268"/>
    </row>
    <row r="75" spans="6:6" ht="20.100000000000001" customHeight="1">
      <c r="F75" s="268"/>
    </row>
    <row r="76" spans="6:6" ht="20.100000000000001" customHeight="1">
      <c r="F76" s="268"/>
    </row>
    <row r="77" spans="6:6" ht="20.100000000000001" customHeight="1">
      <c r="F77" s="268"/>
    </row>
    <row r="78" spans="6:6" ht="20.100000000000001" customHeight="1">
      <c r="F78" s="268"/>
    </row>
    <row r="79" spans="6:6" ht="20.100000000000001" customHeight="1">
      <c r="F79" s="268"/>
    </row>
    <row r="80" spans="6:6" ht="20.100000000000001" customHeight="1">
      <c r="F80" s="268"/>
    </row>
    <row r="81" spans="6:6" ht="20.100000000000001" customHeight="1">
      <c r="F81" s="268"/>
    </row>
    <row r="82" spans="6:6" ht="20.100000000000001" customHeight="1">
      <c r="F82" s="268"/>
    </row>
    <row r="83" spans="6:6" ht="20.100000000000001" customHeight="1">
      <c r="F83" s="268"/>
    </row>
    <row r="84" spans="6:6" ht="20.100000000000001" customHeight="1">
      <c r="F84" s="268"/>
    </row>
    <row r="85" spans="6:6" ht="20.100000000000001" customHeight="1">
      <c r="F85" s="268"/>
    </row>
    <row r="86" spans="6:6" ht="20.100000000000001" customHeight="1">
      <c r="F86" s="268"/>
    </row>
    <row r="87" spans="6:6" ht="20.100000000000001" customHeight="1">
      <c r="F87" s="268"/>
    </row>
    <row r="88" spans="6:6" ht="20.100000000000001" customHeight="1">
      <c r="F88" s="268"/>
    </row>
    <row r="89" spans="6:6" ht="20.100000000000001" customHeight="1">
      <c r="F89" s="268"/>
    </row>
    <row r="90" spans="6:6" ht="20.100000000000001" customHeight="1">
      <c r="F90" s="268"/>
    </row>
    <row r="91" spans="6:6" ht="20.100000000000001" customHeight="1">
      <c r="F91" s="268"/>
    </row>
    <row r="92" spans="6:6" ht="20.100000000000001" customHeight="1">
      <c r="F92" s="268"/>
    </row>
    <row r="93" spans="6:6" ht="20.100000000000001" customHeight="1">
      <c r="F93" s="268"/>
    </row>
    <row r="94" spans="6:6" ht="20.100000000000001" customHeight="1">
      <c r="F94" s="268"/>
    </row>
    <row r="95" spans="6:6" ht="20.100000000000001" customHeight="1">
      <c r="F95" s="268"/>
    </row>
    <row r="96" spans="6:6" ht="20.100000000000001" customHeight="1">
      <c r="F96" s="268"/>
    </row>
    <row r="97" spans="6:6" ht="20.100000000000001" customHeight="1">
      <c r="F97" s="268"/>
    </row>
    <row r="98" spans="6:6" ht="20.100000000000001" customHeight="1">
      <c r="F98" s="268"/>
    </row>
    <row r="99" spans="6:6" ht="20.100000000000001" customHeight="1">
      <c r="F99" s="268"/>
    </row>
    <row r="100" spans="6:6" ht="20.100000000000001" customHeight="1">
      <c r="F100" s="268"/>
    </row>
    <row r="101" spans="6:6" ht="20.100000000000001" customHeight="1">
      <c r="F101" s="268"/>
    </row>
    <row r="102" spans="6:6" ht="20.100000000000001" customHeight="1">
      <c r="F102" s="268"/>
    </row>
    <row r="103" spans="6:6" ht="20.100000000000001" customHeight="1">
      <c r="F103" s="268"/>
    </row>
    <row r="104" spans="6:6" ht="20.100000000000001" customHeight="1">
      <c r="F104" s="268"/>
    </row>
    <row r="105" spans="6:6" ht="20.100000000000001" customHeight="1">
      <c r="F105" s="268"/>
    </row>
    <row r="106" spans="6:6" ht="20.100000000000001" customHeight="1">
      <c r="F106" s="268"/>
    </row>
    <row r="107" spans="6:6" ht="13.5">
      <c r="F107" s="268"/>
    </row>
    <row r="108" spans="6:6" ht="13.5">
      <c r="F108" s="268"/>
    </row>
    <row r="109" spans="6:6" ht="13.5">
      <c r="F109" s="268"/>
    </row>
    <row r="110" spans="6:6" ht="13.5">
      <c r="F110" s="268"/>
    </row>
    <row r="111" spans="6:6" ht="13.5">
      <c r="F111" s="268"/>
    </row>
    <row r="112" spans="6:6" ht="13.5">
      <c r="F112" s="268"/>
    </row>
    <row r="113" spans="6:6" ht="13.5">
      <c r="F113" s="268"/>
    </row>
    <row r="114" spans="6:6" ht="13.5">
      <c r="F114" s="268"/>
    </row>
    <row r="115" spans="6:6" ht="13.5">
      <c r="F115" s="268"/>
    </row>
    <row r="116" spans="6:6" ht="13.5">
      <c r="F116" s="268"/>
    </row>
    <row r="117" spans="6:6" ht="13.5">
      <c r="F117" s="268"/>
    </row>
    <row r="118" spans="6:6" ht="13.5">
      <c r="F118" s="268"/>
    </row>
    <row r="119" spans="6:6" ht="13.5">
      <c r="F119" s="268"/>
    </row>
    <row r="120" spans="6:6" ht="13.5">
      <c r="F120" s="268"/>
    </row>
    <row r="121" spans="6:6" ht="13.5">
      <c r="F121" s="268"/>
    </row>
    <row r="122" spans="6:6" ht="13.5">
      <c r="F122" s="268"/>
    </row>
    <row r="123" spans="6:6" ht="13.5">
      <c r="F123" s="268"/>
    </row>
    <row r="124" spans="6:6" ht="13.5">
      <c r="F124" s="268"/>
    </row>
    <row r="125" spans="6:6" ht="13.5">
      <c r="F125" s="268"/>
    </row>
    <row r="126" spans="6:6" ht="13.5">
      <c r="F126" s="268"/>
    </row>
    <row r="127" spans="6:6" ht="13.5">
      <c r="F127" s="268"/>
    </row>
    <row r="128" spans="6:6" ht="13.5">
      <c r="F128" s="268"/>
    </row>
    <row r="129" spans="6:6" ht="13.5">
      <c r="F129" s="268"/>
    </row>
    <row r="130" spans="6:6" ht="13.5">
      <c r="F130" s="268"/>
    </row>
    <row r="131" spans="6:6" ht="13.5">
      <c r="F131" s="268"/>
    </row>
    <row r="132" spans="6:6" ht="13.5">
      <c r="F132" s="268"/>
    </row>
    <row r="133" spans="6:6" ht="13.5">
      <c r="F133" s="268"/>
    </row>
    <row r="134" spans="6:6" ht="13.5">
      <c r="F134" s="268"/>
    </row>
    <row r="135" spans="6:6" ht="13.5">
      <c r="F135" s="268"/>
    </row>
    <row r="136" spans="6:6" ht="13.5">
      <c r="F136" s="268"/>
    </row>
    <row r="137" spans="6:6" ht="13.5">
      <c r="F137" s="268"/>
    </row>
    <row r="138" spans="6:6" ht="13.5">
      <c r="F138" s="268"/>
    </row>
    <row r="139" spans="6:6" ht="13.5">
      <c r="F139" s="268"/>
    </row>
    <row r="140" spans="6:6" ht="13.5">
      <c r="F140" s="268"/>
    </row>
    <row r="141" spans="6:6" ht="13.5">
      <c r="F141" s="268"/>
    </row>
    <row r="142" spans="6:6" ht="13.5">
      <c r="F142" s="268"/>
    </row>
    <row r="143" spans="6:6" ht="13.5">
      <c r="F143" s="268"/>
    </row>
    <row r="144" spans="6:6" ht="13.5">
      <c r="F144" s="268"/>
    </row>
    <row r="145" spans="6:6" ht="13.5">
      <c r="F145" s="268"/>
    </row>
    <row r="146" spans="6:6" ht="13.5">
      <c r="F146" s="268"/>
    </row>
    <row r="147" spans="6:6" ht="13.5">
      <c r="F147" s="268"/>
    </row>
    <row r="148" spans="6:6" ht="13.5">
      <c r="F148" s="268"/>
    </row>
    <row r="149" spans="6:6" ht="13.5">
      <c r="F149" s="268"/>
    </row>
    <row r="150" spans="6:6" ht="13.5">
      <c r="F150" s="268"/>
    </row>
    <row r="151" spans="6:6" ht="13.5">
      <c r="F151" s="268"/>
    </row>
    <row r="152" spans="6:6" ht="13.5">
      <c r="F152" s="268"/>
    </row>
    <row r="153" spans="6:6" ht="13.5">
      <c r="F153" s="268"/>
    </row>
    <row r="154" spans="6:6" ht="13.5">
      <c r="F154" s="268"/>
    </row>
    <row r="155" spans="6:6" ht="13.5">
      <c r="F155" s="268"/>
    </row>
    <row r="156" spans="6:6" ht="13.5">
      <c r="F156" s="268"/>
    </row>
    <row r="157" spans="6:6" ht="13.5">
      <c r="F157" s="268"/>
    </row>
    <row r="158" spans="6:6" ht="13.5">
      <c r="F158" s="268"/>
    </row>
    <row r="159" spans="6:6" ht="13.5">
      <c r="F159" s="268"/>
    </row>
    <row r="160" spans="6:6" ht="13.5">
      <c r="F160" s="268"/>
    </row>
    <row r="161" spans="6:6" ht="13.5">
      <c r="F161" s="268"/>
    </row>
    <row r="162" spans="6:6" ht="13.5">
      <c r="F162" s="268"/>
    </row>
    <row r="163" spans="6:6" ht="13.5">
      <c r="F163" s="268"/>
    </row>
    <row r="164" spans="6:6" ht="13.5">
      <c r="F164" s="268"/>
    </row>
    <row r="165" spans="6:6" ht="13.5">
      <c r="F165" s="268"/>
    </row>
    <row r="166" spans="6:6" ht="13.5">
      <c r="F166" s="268"/>
    </row>
    <row r="167" spans="6:6" ht="13.5">
      <c r="F167" s="268"/>
    </row>
    <row r="168" spans="6:6" ht="13.5">
      <c r="F168" s="268"/>
    </row>
    <row r="169" spans="6:6" ht="13.5">
      <c r="F169" s="268"/>
    </row>
    <row r="170" spans="6:6" ht="13.5">
      <c r="F170" s="268"/>
    </row>
    <row r="171" spans="6:6" ht="13.5">
      <c r="F171" s="268"/>
    </row>
    <row r="172" spans="6:6" ht="13.5">
      <c r="F172" s="268"/>
    </row>
    <row r="173" spans="6:6" ht="13.5">
      <c r="F173" s="268"/>
    </row>
    <row r="174" spans="6:6" ht="13.5">
      <c r="F174" s="268"/>
    </row>
    <row r="175" spans="6:6" ht="13.5">
      <c r="F175" s="268"/>
    </row>
    <row r="176" spans="6:6" ht="13.5">
      <c r="F176" s="268"/>
    </row>
    <row r="177" spans="6:6" ht="13.5">
      <c r="F177" s="268"/>
    </row>
    <row r="178" spans="6:6" ht="13.5">
      <c r="F178" s="268"/>
    </row>
    <row r="179" spans="6:6" ht="13.5">
      <c r="F179" s="268"/>
    </row>
    <row r="180" spans="6:6" ht="13.5">
      <c r="F180" s="268"/>
    </row>
    <row r="181" spans="6:6" ht="13.5">
      <c r="F181" s="268"/>
    </row>
    <row r="182" spans="6:6" ht="13.5">
      <c r="F182" s="268"/>
    </row>
    <row r="183" spans="6:6" ht="13.5">
      <c r="F183" s="268"/>
    </row>
    <row r="184" spans="6:6" ht="13.5">
      <c r="F184" s="268"/>
    </row>
    <row r="185" spans="6:6" ht="13.5">
      <c r="F185" s="268"/>
    </row>
    <row r="186" spans="6:6" ht="13.5">
      <c r="F186" s="268"/>
    </row>
    <row r="187" spans="6:6" ht="13.5">
      <c r="F187" s="268"/>
    </row>
    <row r="188" spans="6:6" ht="13.5">
      <c r="F188" s="268"/>
    </row>
    <row r="189" spans="6:6" ht="13.5">
      <c r="F189" s="268"/>
    </row>
    <row r="190" spans="6:6" ht="13.5">
      <c r="F190" s="268"/>
    </row>
    <row r="191" spans="6:6" ht="13.5">
      <c r="F191" s="268"/>
    </row>
    <row r="192" spans="6:6" ht="13.5">
      <c r="F192" s="268"/>
    </row>
    <row r="193" spans="6:6" ht="13.5">
      <c r="F193" s="268"/>
    </row>
    <row r="194" spans="6:6" ht="13.5">
      <c r="F194" s="268"/>
    </row>
    <row r="195" spans="6:6" ht="13.5">
      <c r="F195" s="268"/>
    </row>
    <row r="196" spans="6:6" ht="13.5">
      <c r="F196" s="268"/>
    </row>
    <row r="197" spans="6:6" ht="13.5">
      <c r="F197" s="268"/>
    </row>
    <row r="198" spans="6:6" ht="13.5">
      <c r="F198" s="268"/>
    </row>
    <row r="199" spans="6:6" ht="13.5">
      <c r="F199" s="268"/>
    </row>
    <row r="200" spans="6:6" ht="13.5">
      <c r="F200" s="268"/>
    </row>
    <row r="201" spans="6:6" ht="13.5">
      <c r="F201" s="268"/>
    </row>
    <row r="202" spans="6:6" ht="13.5">
      <c r="F202" s="268"/>
    </row>
    <row r="203" spans="6:6" ht="13.5">
      <c r="F203" s="268"/>
    </row>
    <row r="204" spans="6:6" ht="13.5">
      <c r="F204" s="268"/>
    </row>
    <row r="205" spans="6:6" ht="13.5">
      <c r="F205" s="268"/>
    </row>
    <row r="206" spans="6:6" ht="13.5">
      <c r="F206" s="268"/>
    </row>
    <row r="207" spans="6:6" ht="13.5">
      <c r="F207" s="268"/>
    </row>
    <row r="208" spans="6:6" ht="13.5">
      <c r="F208" s="268"/>
    </row>
    <row r="209" spans="6:6" ht="13.5">
      <c r="F209" s="268"/>
    </row>
    <row r="210" spans="6:6" ht="13.5">
      <c r="F210" s="268"/>
    </row>
    <row r="211" spans="6:6" ht="13.5">
      <c r="F211" s="268"/>
    </row>
    <row r="212" spans="6:6" ht="13.5">
      <c r="F212" s="268"/>
    </row>
    <row r="213" spans="6:6" ht="13.5">
      <c r="F213" s="268"/>
    </row>
    <row r="214" spans="6:6" ht="13.5">
      <c r="F214" s="268"/>
    </row>
    <row r="215" spans="6:6" ht="13.5">
      <c r="F215" s="268"/>
    </row>
    <row r="216" spans="6:6" ht="13.5">
      <c r="F216" s="268"/>
    </row>
    <row r="217" spans="6:6" ht="13.5">
      <c r="F217" s="268"/>
    </row>
    <row r="218" spans="6:6" ht="13.5">
      <c r="F218" s="268"/>
    </row>
    <row r="219" spans="6:6" ht="13.5">
      <c r="F219" s="268"/>
    </row>
    <row r="220" spans="6:6" ht="13.5">
      <c r="F220" s="268"/>
    </row>
    <row r="221" spans="6:6" ht="13.5">
      <c r="F221" s="268"/>
    </row>
    <row r="222" spans="6:6" ht="13.5">
      <c r="F222" s="268"/>
    </row>
    <row r="223" spans="6:6" ht="13.5">
      <c r="F223" s="268"/>
    </row>
    <row r="224" spans="6:6" ht="13.5">
      <c r="F224" s="268"/>
    </row>
    <row r="225" spans="6:6" ht="13.5">
      <c r="F225" s="268"/>
    </row>
    <row r="226" spans="6:6" ht="13.5">
      <c r="F226" s="268"/>
    </row>
    <row r="227" spans="6:6" ht="13.5">
      <c r="F227" s="268"/>
    </row>
    <row r="228" spans="6:6" ht="13.5">
      <c r="F228" s="268"/>
    </row>
    <row r="229" spans="6:6" ht="13.5">
      <c r="F229" s="268"/>
    </row>
    <row r="230" spans="6:6" ht="13.5">
      <c r="F230" s="268"/>
    </row>
    <row r="231" spans="6:6" ht="13.5">
      <c r="F231" s="268"/>
    </row>
    <row r="232" spans="6:6" ht="13.5">
      <c r="F232" s="268"/>
    </row>
    <row r="233" spans="6:6" ht="13.5">
      <c r="F233" s="268"/>
    </row>
    <row r="234" spans="6:6" ht="13.5">
      <c r="F234" s="268"/>
    </row>
    <row r="235" spans="6:6" ht="13.5">
      <c r="F235" s="268"/>
    </row>
    <row r="236" spans="6:6" ht="13.5">
      <c r="F236" s="268"/>
    </row>
    <row r="237" spans="6:6" ht="13.5">
      <c r="F237" s="268"/>
    </row>
    <row r="238" spans="6:6" ht="13.5">
      <c r="F238" s="268"/>
    </row>
    <row r="239" spans="6:6" ht="13.5">
      <c r="F239" s="268"/>
    </row>
    <row r="240" spans="6:6" ht="13.5">
      <c r="F240" s="268"/>
    </row>
    <row r="241" spans="6:6" ht="13.5">
      <c r="F241" s="268"/>
    </row>
    <row r="242" spans="6:6" ht="13.5">
      <c r="F242" s="268"/>
    </row>
    <row r="243" spans="6:6" ht="13.5">
      <c r="F243" s="268"/>
    </row>
    <row r="244" spans="6:6" ht="13.5">
      <c r="F244" s="268"/>
    </row>
    <row r="245" spans="6:6" ht="13.5">
      <c r="F245" s="268"/>
    </row>
    <row r="246" spans="6:6" ht="13.5">
      <c r="F246" s="268"/>
    </row>
    <row r="247" spans="6:6" ht="13.5">
      <c r="F247" s="268"/>
    </row>
    <row r="248" spans="6:6" ht="13.5">
      <c r="F248" s="268"/>
    </row>
    <row r="249" spans="6:6" ht="13.5">
      <c r="F249" s="268"/>
    </row>
    <row r="250" spans="6:6" ht="13.5">
      <c r="F250" s="268"/>
    </row>
    <row r="251" spans="6:6" ht="13.5">
      <c r="F251" s="268"/>
    </row>
    <row r="252" spans="6:6" ht="13.5">
      <c r="F252" s="268"/>
    </row>
    <row r="253" spans="6:6" ht="13.5">
      <c r="F253" s="268"/>
    </row>
    <row r="254" spans="6:6" ht="13.5">
      <c r="F254" s="268"/>
    </row>
    <row r="255" spans="6:6" ht="13.5">
      <c r="F255" s="268"/>
    </row>
    <row r="256" spans="6:6" ht="13.5">
      <c r="F256" s="268"/>
    </row>
    <row r="257" spans="6:6" ht="13.5">
      <c r="F257" s="268"/>
    </row>
    <row r="258" spans="6:6" ht="13.5">
      <c r="F258" s="268"/>
    </row>
    <row r="259" spans="6:6" ht="13.5">
      <c r="F259" s="268"/>
    </row>
    <row r="260" spans="6:6" ht="13.5">
      <c r="F260" s="268"/>
    </row>
    <row r="261" spans="6:6" ht="13.5">
      <c r="F261" s="268"/>
    </row>
    <row r="262" spans="6:6" ht="13.5">
      <c r="F262" s="268"/>
    </row>
    <row r="263" spans="6:6" ht="13.5">
      <c r="F263" s="268"/>
    </row>
    <row r="264" spans="6:6" ht="13.5">
      <c r="F264" s="268"/>
    </row>
    <row r="265" spans="6:6" ht="13.5">
      <c r="F265" s="268"/>
    </row>
    <row r="266" spans="6:6" ht="13.5">
      <c r="F266" s="268"/>
    </row>
    <row r="267" spans="6:6" ht="13.5">
      <c r="F267" s="268"/>
    </row>
    <row r="268" spans="6:6" ht="13.5">
      <c r="F268" s="268"/>
    </row>
    <row r="269" spans="6:6" ht="13.5">
      <c r="F269" s="268"/>
    </row>
    <row r="270" spans="6:6" ht="13.5">
      <c r="F270" s="268"/>
    </row>
    <row r="271" spans="6:6" ht="13.5">
      <c r="F271" s="268"/>
    </row>
    <row r="272" spans="6:6" ht="13.5">
      <c r="F272" s="268"/>
    </row>
    <row r="273" spans="6:6" ht="13.5">
      <c r="F273" s="268"/>
    </row>
    <row r="274" spans="6:6" ht="13.5">
      <c r="F274" s="268"/>
    </row>
    <row r="275" spans="6:6" ht="13.5">
      <c r="F275" s="268"/>
    </row>
    <row r="276" spans="6:6" ht="13.5">
      <c r="F276" s="268"/>
    </row>
    <row r="277" spans="6:6" ht="13.5">
      <c r="F277" s="268"/>
    </row>
    <row r="278" spans="6:6" ht="13.5">
      <c r="F278" s="268"/>
    </row>
    <row r="279" spans="6:6" ht="13.5">
      <c r="F279" s="268"/>
    </row>
    <row r="280" spans="6:6" ht="13.5">
      <c r="F280" s="268"/>
    </row>
    <row r="281" spans="6:6" ht="13.5">
      <c r="F281" s="268"/>
    </row>
    <row r="282" spans="6:6" ht="13.5">
      <c r="F282" s="268"/>
    </row>
    <row r="283" spans="6:6" ht="13.5">
      <c r="F283" s="268"/>
    </row>
    <row r="284" spans="6:6" ht="13.5">
      <c r="F284" s="268"/>
    </row>
    <row r="285" spans="6:6" ht="13.5">
      <c r="F285" s="268"/>
    </row>
    <row r="286" spans="6:6" ht="13.5">
      <c r="F286" s="268"/>
    </row>
    <row r="287" spans="6:6" ht="13.5">
      <c r="F287" s="268"/>
    </row>
    <row r="288" spans="6:6" ht="13.5">
      <c r="F288" s="268"/>
    </row>
    <row r="289" spans="6:6" ht="13.5">
      <c r="F289" s="268"/>
    </row>
    <row r="290" spans="6:6" ht="13.5">
      <c r="F290" s="268"/>
    </row>
    <row r="291" spans="6:6" ht="13.5">
      <c r="F291" s="268"/>
    </row>
    <row r="292" spans="6:6" ht="13.5">
      <c r="F292" s="268"/>
    </row>
    <row r="293" spans="6:6" ht="13.5">
      <c r="F293" s="268"/>
    </row>
    <row r="294" spans="6:6" ht="13.5">
      <c r="F294" s="268"/>
    </row>
    <row r="295" spans="6:6" ht="13.5">
      <c r="F295" s="268"/>
    </row>
    <row r="296" spans="6:6" ht="13.5">
      <c r="F296" s="268"/>
    </row>
    <row r="297" spans="6:6" ht="13.5">
      <c r="F297" s="268"/>
    </row>
    <row r="298" spans="6:6" ht="13.5">
      <c r="F298" s="268"/>
    </row>
    <row r="299" spans="6:6" ht="13.5">
      <c r="F299" s="268"/>
    </row>
    <row r="300" spans="6:6" ht="13.5">
      <c r="F300" s="268"/>
    </row>
    <row r="301" spans="6:6" ht="13.5">
      <c r="F301" s="268"/>
    </row>
    <row r="302" spans="6:6" ht="13.5">
      <c r="F302" s="268"/>
    </row>
    <row r="303" spans="6:6" ht="13.5">
      <c r="F303" s="268"/>
    </row>
    <row r="304" spans="6:6" ht="13.5">
      <c r="F304" s="268"/>
    </row>
    <row r="305" spans="6:6" ht="13.5">
      <c r="F305" s="268"/>
    </row>
    <row r="306" spans="6:6" ht="13.5">
      <c r="F306" s="268"/>
    </row>
    <row r="307" spans="6:6" ht="13.5">
      <c r="F307" s="268"/>
    </row>
    <row r="308" spans="6:6" ht="13.5">
      <c r="F308" s="268"/>
    </row>
    <row r="309" spans="6:6" ht="13.5">
      <c r="F309" s="268"/>
    </row>
    <row r="310" spans="6:6" ht="13.5">
      <c r="F310" s="268"/>
    </row>
    <row r="311" spans="6:6" ht="13.5">
      <c r="F311" s="268"/>
    </row>
    <row r="312" spans="6:6" ht="13.5">
      <c r="F312" s="268"/>
    </row>
    <row r="313" spans="6:6" ht="13.5">
      <c r="F313" s="268"/>
    </row>
    <row r="314" spans="6:6" ht="13.5">
      <c r="F314" s="268"/>
    </row>
    <row r="315" spans="6:6" ht="13.5">
      <c r="F315" s="268"/>
    </row>
    <row r="316" spans="6:6" ht="13.5">
      <c r="F316" s="268"/>
    </row>
    <row r="317" spans="6:6" ht="13.5">
      <c r="F317" s="268"/>
    </row>
    <row r="318" spans="6:6" ht="13.5">
      <c r="F318" s="268"/>
    </row>
    <row r="319" spans="6:6" ht="13.5">
      <c r="F319" s="268"/>
    </row>
    <row r="320" spans="6:6" ht="13.5">
      <c r="F320" s="268"/>
    </row>
    <row r="321" spans="6:6" ht="13.5">
      <c r="F321" s="268"/>
    </row>
    <row r="322" spans="6:6" ht="13.5">
      <c r="F322" s="268"/>
    </row>
    <row r="323" spans="6:6" ht="13.5">
      <c r="F323" s="268"/>
    </row>
    <row r="324" spans="6:6" ht="13.5">
      <c r="F324" s="268"/>
    </row>
    <row r="325" spans="6:6" ht="13.5">
      <c r="F325" s="268"/>
    </row>
    <row r="326" spans="6:6" ht="13.5">
      <c r="F326" s="268"/>
    </row>
    <row r="327" spans="6:6" ht="13.5">
      <c r="F327" s="268"/>
    </row>
    <row r="328" spans="6:6" ht="13.5">
      <c r="F328" s="268"/>
    </row>
    <row r="329" spans="6:6" ht="13.5">
      <c r="F329" s="268"/>
    </row>
    <row r="330" spans="6:6" ht="13.5">
      <c r="F330" s="268"/>
    </row>
    <row r="331" spans="6:6" ht="13.5">
      <c r="F331" s="268"/>
    </row>
    <row r="332" spans="6:6" ht="13.5">
      <c r="F332" s="268"/>
    </row>
    <row r="333" spans="6:6" ht="13.5">
      <c r="F333" s="268"/>
    </row>
    <row r="334" spans="6:6" ht="13.5">
      <c r="F334" s="268"/>
    </row>
    <row r="335" spans="6:6" ht="13.5">
      <c r="F335" s="268"/>
    </row>
    <row r="336" spans="6:6" ht="13.5">
      <c r="F336" s="268"/>
    </row>
    <row r="337" spans="6:6" ht="13.5">
      <c r="F337" s="268"/>
    </row>
    <row r="338" spans="6:6" ht="13.5">
      <c r="F338" s="268"/>
    </row>
    <row r="339" spans="6:6" ht="13.5">
      <c r="F339" s="268"/>
    </row>
    <row r="340" spans="6:6" ht="13.5">
      <c r="F340" s="268"/>
    </row>
    <row r="341" spans="6:6" ht="13.5">
      <c r="F341" s="268"/>
    </row>
    <row r="342" spans="6:6" ht="13.5">
      <c r="F342" s="268"/>
    </row>
    <row r="343" spans="6:6" ht="13.5">
      <c r="F343" s="268"/>
    </row>
    <row r="344" spans="6:6" ht="13.5">
      <c r="F344" s="268"/>
    </row>
    <row r="345" spans="6:6" ht="13.5">
      <c r="F345" s="268"/>
    </row>
    <row r="346" spans="6:6" ht="13.5">
      <c r="F346" s="268"/>
    </row>
    <row r="347" spans="6:6" ht="13.5">
      <c r="F347" s="268"/>
    </row>
    <row r="348" spans="6:6" ht="13.5">
      <c r="F348" s="268"/>
    </row>
    <row r="349" spans="6:6" ht="13.5">
      <c r="F349" s="268"/>
    </row>
    <row r="350" spans="6:6" ht="13.5">
      <c r="F350" s="268"/>
    </row>
    <row r="351" spans="6:6" ht="13.5">
      <c r="F351" s="268"/>
    </row>
    <row r="352" spans="6:6" ht="13.5">
      <c r="F352" s="268"/>
    </row>
    <row r="353" spans="6:6" ht="13.5">
      <c r="F353" s="268"/>
    </row>
    <row r="354" spans="6:6" ht="13.5">
      <c r="F354" s="268"/>
    </row>
    <row r="355" spans="6:6" ht="13.5">
      <c r="F355" s="268"/>
    </row>
    <row r="356" spans="6:6" ht="13.5">
      <c r="F356" s="268"/>
    </row>
    <row r="357" spans="6:6" ht="13.5">
      <c r="F357" s="268"/>
    </row>
    <row r="358" spans="6:6" ht="13.5">
      <c r="F358" s="268"/>
    </row>
    <row r="359" spans="6:6" ht="13.5">
      <c r="F359" s="268"/>
    </row>
    <row r="360" spans="6:6" ht="13.5">
      <c r="F360" s="268"/>
    </row>
    <row r="361" spans="6:6" ht="13.5">
      <c r="F361" s="268"/>
    </row>
    <row r="362" spans="6:6" ht="13.5">
      <c r="F362" s="268"/>
    </row>
    <row r="363" spans="6:6" ht="13.5">
      <c r="F363" s="268"/>
    </row>
    <row r="364" spans="6:6" ht="13.5">
      <c r="F364" s="268"/>
    </row>
    <row r="365" spans="6:6" ht="13.5">
      <c r="F365" s="268"/>
    </row>
    <row r="366" spans="6:6" ht="13.5">
      <c r="F366" s="268"/>
    </row>
    <row r="367" spans="6:6" ht="13.5">
      <c r="F367" s="268"/>
    </row>
    <row r="368" spans="6:6" ht="13.5">
      <c r="F368" s="268"/>
    </row>
    <row r="369" spans="6:6" ht="13.5">
      <c r="F369" s="268"/>
    </row>
    <row r="370" spans="6:6" ht="13.5">
      <c r="F370" s="268"/>
    </row>
    <row r="371" spans="6:6" ht="13.5">
      <c r="F371" s="268"/>
    </row>
    <row r="372" spans="6:6" ht="13.5">
      <c r="F372" s="268"/>
    </row>
    <row r="373" spans="6:6" ht="13.5">
      <c r="F373" s="268"/>
    </row>
    <row r="374" spans="6:6" ht="13.5">
      <c r="F374" s="268"/>
    </row>
    <row r="375" spans="6:6" ht="13.5">
      <c r="F375" s="268"/>
    </row>
    <row r="376" spans="6:6" ht="13.5">
      <c r="F376" s="268"/>
    </row>
    <row r="377" spans="6:6" ht="13.5">
      <c r="F377" s="268"/>
    </row>
    <row r="378" spans="6:6" ht="13.5">
      <c r="F378" s="268"/>
    </row>
    <row r="379" spans="6:6" ht="13.5">
      <c r="F379" s="268"/>
    </row>
    <row r="380" spans="6:6" ht="13.5">
      <c r="F380" s="268"/>
    </row>
    <row r="381" spans="6:6" ht="13.5">
      <c r="F381" s="268"/>
    </row>
    <row r="382" spans="6:6" ht="13.5">
      <c r="F382" s="268"/>
    </row>
    <row r="383" spans="6:6" ht="13.5">
      <c r="F383" s="268"/>
    </row>
    <row r="384" spans="6:6" ht="13.5">
      <c r="F384" s="268"/>
    </row>
    <row r="385" spans="6:6" ht="13.5">
      <c r="F385" s="268"/>
    </row>
    <row r="386" spans="6:6" ht="13.5">
      <c r="F386" s="268"/>
    </row>
    <row r="387" spans="6:6" ht="13.5">
      <c r="F387" s="268"/>
    </row>
    <row r="388" spans="6:6" ht="13.5">
      <c r="F388" s="268"/>
    </row>
    <row r="389" spans="6:6" ht="13.5">
      <c r="F389" s="268"/>
    </row>
    <row r="390" spans="6:6" ht="13.5">
      <c r="F390" s="268"/>
    </row>
    <row r="391" spans="6:6" ht="13.5">
      <c r="F391" s="268"/>
    </row>
    <row r="392" spans="6:6" ht="13.5">
      <c r="F392" s="268"/>
    </row>
    <row r="393" spans="6:6" ht="13.5">
      <c r="F393" s="268"/>
    </row>
    <row r="394" spans="6:6" ht="13.5">
      <c r="F394" s="268"/>
    </row>
    <row r="395" spans="6:6" ht="13.5">
      <c r="F395" s="268"/>
    </row>
    <row r="396" spans="6:6" ht="13.5">
      <c r="F396" s="268"/>
    </row>
    <row r="397" spans="6:6" ht="13.5">
      <c r="F397" s="268"/>
    </row>
    <row r="398" spans="6:6" ht="13.5">
      <c r="F398" s="268"/>
    </row>
    <row r="399" spans="6:6" ht="13.5">
      <c r="F399" s="268"/>
    </row>
    <row r="400" spans="6:6" ht="13.5">
      <c r="F400" s="268"/>
    </row>
    <row r="401" spans="6:6" ht="13.5">
      <c r="F401" s="268"/>
    </row>
    <row r="402" spans="6:6" ht="13.5">
      <c r="F402" s="268"/>
    </row>
    <row r="403" spans="6:6" ht="13.5">
      <c r="F403" s="268"/>
    </row>
    <row r="404" spans="6:6" ht="13.5">
      <c r="F404" s="268"/>
    </row>
    <row r="405" spans="6:6" ht="13.5">
      <c r="F405" s="268"/>
    </row>
    <row r="406" spans="6:6" ht="13.5">
      <c r="F406" s="268"/>
    </row>
    <row r="407" spans="6:6" ht="13.5">
      <c r="F407" s="268"/>
    </row>
    <row r="408" spans="6:6" ht="13.5">
      <c r="F408" s="268"/>
    </row>
    <row r="409" spans="6:6" ht="13.5">
      <c r="F409" s="268"/>
    </row>
    <row r="410" spans="6:6" ht="13.5">
      <c r="F410" s="268"/>
    </row>
    <row r="411" spans="6:6" ht="13.5">
      <c r="F411" s="268"/>
    </row>
    <row r="412" spans="6:6" ht="13.5">
      <c r="F412" s="268"/>
    </row>
    <row r="413" spans="6:6" ht="13.5">
      <c r="F413" s="268"/>
    </row>
    <row r="414" spans="6:6" ht="13.5">
      <c r="F414" s="268"/>
    </row>
    <row r="415" spans="6:6" ht="13.5">
      <c r="F415" s="268"/>
    </row>
    <row r="416" spans="6:6" ht="13.5">
      <c r="F416" s="268"/>
    </row>
    <row r="417" spans="6:6" ht="13.5">
      <c r="F417" s="268"/>
    </row>
    <row r="418" spans="6:6" ht="13.5">
      <c r="F418" s="268"/>
    </row>
    <row r="419" spans="6:6" ht="13.5">
      <c r="F419" s="268"/>
    </row>
    <row r="420" spans="6:6" ht="13.5">
      <c r="F420" s="268"/>
    </row>
    <row r="421" spans="6:6" ht="13.5">
      <c r="F421" s="268"/>
    </row>
    <row r="422" spans="6:6" ht="13.5">
      <c r="F422" s="268"/>
    </row>
    <row r="423" spans="6:6" ht="13.5">
      <c r="F423" s="268"/>
    </row>
    <row r="424" spans="6:6" ht="13.5">
      <c r="F424" s="268"/>
    </row>
    <row r="425" spans="6:6" ht="13.5">
      <c r="F425" s="268"/>
    </row>
    <row r="426" spans="6:6" ht="13.5">
      <c r="F426" s="268"/>
    </row>
    <row r="427" spans="6:6" ht="13.5">
      <c r="F427" s="268"/>
    </row>
    <row r="428" spans="6:6" ht="13.5">
      <c r="F428" s="268"/>
    </row>
    <row r="429" spans="6:6" ht="13.5">
      <c r="F429" s="268"/>
    </row>
    <row r="430" spans="6:6" ht="13.5">
      <c r="F430" s="268"/>
    </row>
    <row r="431" spans="6:6" ht="13.5">
      <c r="F431" s="268"/>
    </row>
    <row r="432" spans="6:6" ht="13.5">
      <c r="F432" s="268"/>
    </row>
    <row r="433" spans="6:6" ht="13.5">
      <c r="F433" s="268"/>
    </row>
    <row r="434" spans="6:6" ht="13.5">
      <c r="F434" s="268"/>
    </row>
    <row r="435" spans="6:6" ht="13.5">
      <c r="F435" s="268"/>
    </row>
    <row r="436" spans="6:6" ht="13.5">
      <c r="F436" s="268"/>
    </row>
    <row r="437" spans="6:6" ht="13.5">
      <c r="F437" s="268"/>
    </row>
    <row r="438" spans="6:6" ht="13.5">
      <c r="F438" s="268"/>
    </row>
    <row r="439" spans="6:6" ht="13.5">
      <c r="F439" s="268"/>
    </row>
    <row r="440" spans="6:6" ht="13.5">
      <c r="F440" s="268"/>
    </row>
    <row r="441" spans="6:6" ht="13.5">
      <c r="F441" s="268"/>
    </row>
    <row r="442" spans="6:6" ht="13.5">
      <c r="F442" s="268"/>
    </row>
  </sheetData>
  <mergeCells count="23">
    <mergeCell ref="C19:E19"/>
    <mergeCell ref="H19:J19"/>
    <mergeCell ref="C20:E20"/>
    <mergeCell ref="H20:J20"/>
    <mergeCell ref="D21:E21"/>
    <mergeCell ref="C16:E16"/>
    <mergeCell ref="H16:J16"/>
    <mergeCell ref="C17:E17"/>
    <mergeCell ref="H17:J17"/>
    <mergeCell ref="C18:E18"/>
    <mergeCell ref="H18:J18"/>
    <mergeCell ref="C13:E13"/>
    <mergeCell ref="H13:J13"/>
    <mergeCell ref="C14:E14"/>
    <mergeCell ref="H14:J14"/>
    <mergeCell ref="C15:E15"/>
    <mergeCell ref="H15:J15"/>
    <mergeCell ref="A1:M1"/>
    <mergeCell ref="B3:L6"/>
    <mergeCell ref="C11:E11"/>
    <mergeCell ref="H11:K11"/>
    <mergeCell ref="C12:E12"/>
    <mergeCell ref="H12:K12"/>
  </mergeCells>
  <phoneticPr fontId="2"/>
  <pageMargins left="1.3779527559055118" right="0.59055118110236227" top="0.98425196850393704" bottom="0.98425196850393704" header="0.31496062992125984" footer="0.31496062992125984"/>
  <pageSetup paperSize="9" scale="86" orientation="portrait" r:id="rId1"/>
  <headerFooter>
    <oddHeader>&amp;C&amp;G</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ED86-A5AA-47F5-BE92-9113DC090BF0}">
  <sheetPr>
    <pageSetUpPr fitToPage="1"/>
  </sheetPr>
  <dimension ref="A1:L51"/>
  <sheetViews>
    <sheetView view="pageBreakPreview" zoomScaleNormal="100" zoomScaleSheetLayoutView="100" workbookViewId="0">
      <selection activeCell="M56" sqref="M56"/>
    </sheetView>
  </sheetViews>
  <sheetFormatPr defaultRowHeight="13.5"/>
  <cols>
    <col min="1" max="1" width="12.625" style="105" customWidth="1"/>
    <col min="2" max="6" width="6.125" style="105" customWidth="1"/>
    <col min="7" max="7" width="12.625" style="105" customWidth="1"/>
    <col min="8" max="12" width="6.125" style="105" customWidth="1"/>
    <col min="13" max="16384" width="9" style="105"/>
  </cols>
  <sheetData>
    <row r="1" spans="1:12" ht="18.75">
      <c r="A1" s="298" t="s">
        <v>591</v>
      </c>
      <c r="B1" s="168"/>
      <c r="C1" s="168"/>
      <c r="D1" s="168"/>
      <c r="E1" s="168"/>
      <c r="F1" s="300"/>
      <c r="G1" s="299"/>
      <c r="H1" s="168"/>
      <c r="I1" s="168"/>
      <c r="J1" s="168"/>
      <c r="L1" s="298"/>
    </row>
    <row r="2" spans="1:12" ht="15" customHeight="1">
      <c r="A2" s="96"/>
      <c r="B2" s="168"/>
      <c r="C2" s="168"/>
      <c r="D2" s="168"/>
      <c r="E2" s="168"/>
      <c r="F2" s="300"/>
      <c r="G2" s="299"/>
      <c r="H2" s="168"/>
      <c r="I2" s="168"/>
      <c r="J2" s="168"/>
      <c r="K2" s="298"/>
      <c r="L2" s="298"/>
    </row>
    <row r="3" spans="1:12" ht="15" customHeight="1">
      <c r="A3" s="1355"/>
      <c r="B3" s="1355"/>
      <c r="C3" s="1355"/>
      <c r="D3" s="1355"/>
      <c r="E3" s="1355"/>
      <c r="F3" s="1355"/>
      <c r="G3" s="1355"/>
      <c r="H3" s="1355"/>
      <c r="I3" s="1355"/>
      <c r="J3" s="1355"/>
      <c r="K3" s="1355"/>
      <c r="L3" s="1355"/>
    </row>
    <row r="4" spans="1:12" ht="15" customHeight="1">
      <c r="A4" s="288" t="s">
        <v>590</v>
      </c>
      <c r="B4" s="295"/>
      <c r="C4" s="295"/>
      <c r="D4" s="295"/>
      <c r="E4" s="295"/>
      <c r="F4" s="297"/>
      <c r="G4" s="296"/>
      <c r="H4" s="295"/>
      <c r="I4" s="175"/>
      <c r="J4" s="175"/>
      <c r="K4" s="175"/>
      <c r="L4" s="175"/>
    </row>
    <row r="5" spans="1:12" ht="15" customHeight="1">
      <c r="A5" s="288"/>
      <c r="B5" s="295"/>
      <c r="C5" s="295"/>
      <c r="D5" s="295"/>
      <c r="E5" s="295"/>
      <c r="F5" s="297"/>
      <c r="G5" s="296"/>
      <c r="H5" s="295"/>
      <c r="I5" s="175"/>
      <c r="J5" s="175"/>
      <c r="K5" s="175"/>
      <c r="L5" s="175"/>
    </row>
    <row r="6" spans="1:12" ht="15" customHeight="1">
      <c r="A6" s="294"/>
      <c r="B6" s="294"/>
      <c r="C6" s="294"/>
      <c r="D6" s="294"/>
      <c r="E6" s="294"/>
      <c r="F6" s="293"/>
      <c r="G6" s="294"/>
      <c r="H6" s="294"/>
      <c r="I6" s="294"/>
      <c r="J6" s="294"/>
      <c r="K6" s="294"/>
      <c r="L6" s="293"/>
    </row>
    <row r="7" spans="1:12" ht="15" customHeight="1">
      <c r="A7" s="294"/>
      <c r="B7" s="294"/>
      <c r="C7" s="294"/>
      <c r="D7" s="294"/>
      <c r="E7" s="294"/>
      <c r="F7" s="293"/>
      <c r="G7" s="294"/>
      <c r="H7" s="294"/>
      <c r="I7" s="294"/>
      <c r="J7" s="294"/>
      <c r="K7" s="294"/>
      <c r="L7" s="293"/>
    </row>
    <row r="8" spans="1:12" ht="23.25" customHeight="1">
      <c r="A8" s="1356" t="s">
        <v>589</v>
      </c>
      <c r="B8" s="1356"/>
      <c r="C8" s="1356"/>
      <c r="D8" s="1356"/>
      <c r="E8" s="1356"/>
      <c r="F8" s="1356"/>
      <c r="G8" s="1356"/>
      <c r="H8" s="1356"/>
      <c r="I8" s="1356"/>
      <c r="J8" s="1356"/>
      <c r="K8" s="1356"/>
      <c r="L8" s="1356"/>
    </row>
    <row r="9" spans="1:12" ht="23.25" customHeight="1">
      <c r="A9" s="1356"/>
      <c r="B9" s="1356"/>
      <c r="C9" s="1356"/>
      <c r="D9" s="1356"/>
      <c r="E9" s="1356"/>
      <c r="F9" s="1356"/>
      <c r="G9" s="1356"/>
      <c r="H9" s="1356"/>
      <c r="I9" s="1356"/>
      <c r="J9" s="1356"/>
      <c r="K9" s="1356"/>
      <c r="L9" s="1356"/>
    </row>
    <row r="10" spans="1:12" ht="15" customHeight="1">
      <c r="A10" s="1356"/>
      <c r="B10" s="1356"/>
      <c r="C10" s="1356"/>
      <c r="D10" s="1356"/>
      <c r="E10" s="1356"/>
      <c r="F10" s="1356"/>
      <c r="G10" s="1356"/>
      <c r="H10" s="1356"/>
      <c r="I10" s="1356"/>
      <c r="J10" s="1356"/>
      <c r="K10" s="1356"/>
      <c r="L10" s="1356"/>
    </row>
    <row r="11" spans="1:12" ht="15" customHeight="1">
      <c r="A11" s="1356"/>
      <c r="B11" s="1356"/>
      <c r="C11" s="1356"/>
      <c r="D11" s="1356"/>
      <c r="E11" s="1356"/>
      <c r="F11" s="1356"/>
      <c r="G11" s="1356"/>
      <c r="H11" s="1356"/>
      <c r="I11" s="1356"/>
      <c r="J11" s="1356"/>
      <c r="K11" s="1356"/>
      <c r="L11" s="1356"/>
    </row>
    <row r="12" spans="1:12" ht="15" customHeight="1">
      <c r="A12" s="1351" t="s">
        <v>588</v>
      </c>
      <c r="B12" s="1357"/>
      <c r="C12" s="1357"/>
      <c r="D12" s="1357"/>
      <c r="E12" s="1357"/>
      <c r="F12" s="1357"/>
      <c r="G12" s="1357"/>
      <c r="H12" s="1357"/>
      <c r="I12" s="1357"/>
      <c r="J12" s="1357"/>
      <c r="K12" s="1357"/>
      <c r="L12" s="1357"/>
    </row>
    <row r="13" spans="1:12" ht="15" customHeight="1">
      <c r="A13" s="289"/>
      <c r="B13" s="288"/>
      <c r="C13" s="288"/>
      <c r="D13" s="288"/>
      <c r="E13" s="288"/>
      <c r="F13" s="290"/>
      <c r="G13" s="289"/>
      <c r="H13" s="288"/>
      <c r="I13" s="288"/>
      <c r="J13" s="288"/>
      <c r="K13" s="287"/>
      <c r="L13" s="281"/>
    </row>
    <row r="14" spans="1:12" ht="15" customHeight="1">
      <c r="A14" s="289"/>
      <c r="B14" s="288"/>
      <c r="C14" s="288"/>
      <c r="D14" s="288"/>
      <c r="E14" s="288"/>
      <c r="F14" s="290"/>
      <c r="G14" s="289"/>
      <c r="H14" s="288"/>
      <c r="I14" s="288"/>
      <c r="J14" s="288"/>
      <c r="K14" s="287"/>
      <c r="L14" s="281"/>
    </row>
    <row r="15" spans="1:12" ht="15" customHeight="1">
      <c r="A15" s="1358" t="s">
        <v>587</v>
      </c>
      <c r="B15" s="1358"/>
      <c r="C15" s="1358"/>
      <c r="D15" s="1358"/>
      <c r="E15" s="1358"/>
      <c r="F15" s="1358"/>
      <c r="G15" s="1358"/>
      <c r="H15" s="1358"/>
      <c r="I15" s="1358"/>
      <c r="J15" s="1358"/>
      <c r="K15" s="1358"/>
      <c r="L15" s="1358"/>
    </row>
    <row r="16" spans="1:12" ht="15" customHeight="1">
      <c r="A16" s="1358"/>
      <c r="B16" s="1358"/>
      <c r="C16" s="1358"/>
      <c r="D16" s="1358"/>
      <c r="E16" s="1358"/>
      <c r="F16" s="1358"/>
      <c r="G16" s="1358"/>
      <c r="H16" s="1358"/>
      <c r="I16" s="1358"/>
      <c r="J16" s="1358"/>
      <c r="K16" s="1358"/>
      <c r="L16" s="1358"/>
    </row>
    <row r="17" spans="1:12" ht="15" customHeight="1">
      <c r="A17" s="1358"/>
      <c r="B17" s="1358"/>
      <c r="C17" s="1358"/>
      <c r="D17" s="1358"/>
      <c r="E17" s="1358"/>
      <c r="F17" s="1358"/>
      <c r="G17" s="1358"/>
      <c r="H17" s="1358"/>
      <c r="I17" s="1358"/>
      <c r="J17" s="1358"/>
      <c r="K17" s="1358"/>
      <c r="L17" s="1358"/>
    </row>
    <row r="18" spans="1:12" ht="15" customHeight="1">
      <c r="A18" s="1351" t="s">
        <v>586</v>
      </c>
      <c r="B18" s="1359"/>
      <c r="C18" s="1359"/>
      <c r="D18" s="1359"/>
      <c r="E18" s="1359"/>
      <c r="F18" s="1359"/>
      <c r="G18" s="1359"/>
      <c r="H18" s="1359"/>
      <c r="I18" s="1359"/>
      <c r="J18" s="1359"/>
      <c r="K18" s="1359"/>
      <c r="L18" s="1359"/>
    </row>
    <row r="19" spans="1:12" ht="15" customHeight="1">
      <c r="A19" s="289"/>
      <c r="B19" s="288"/>
      <c r="C19" s="288"/>
      <c r="D19" s="288"/>
      <c r="E19" s="288"/>
      <c r="F19" s="290"/>
      <c r="G19" s="289"/>
      <c r="H19" s="288"/>
      <c r="I19" s="288"/>
      <c r="J19" s="288"/>
      <c r="K19" s="287"/>
      <c r="L19" s="281"/>
    </row>
    <row r="20" spans="1:12" ht="15" customHeight="1">
      <c r="A20" s="289"/>
      <c r="B20" s="288"/>
      <c r="C20" s="288"/>
      <c r="D20" s="288"/>
      <c r="E20" s="288"/>
      <c r="F20" s="290"/>
      <c r="G20" s="289"/>
      <c r="H20" s="288"/>
      <c r="I20" s="288"/>
      <c r="J20" s="288"/>
      <c r="K20" s="287"/>
      <c r="L20" s="281"/>
    </row>
    <row r="21" spans="1:12" ht="15" customHeight="1">
      <c r="A21" s="1356" t="s">
        <v>585</v>
      </c>
      <c r="B21" s="1359"/>
      <c r="C21" s="1359"/>
      <c r="D21" s="1359"/>
      <c r="E21" s="1359"/>
      <c r="F21" s="1359"/>
      <c r="G21" s="1359"/>
      <c r="H21" s="1359"/>
      <c r="I21" s="1359"/>
      <c r="J21" s="1359"/>
      <c r="K21" s="1359"/>
      <c r="L21" s="1359"/>
    </row>
    <row r="22" spans="1:12" ht="15" customHeight="1">
      <c r="A22" s="1359"/>
      <c r="B22" s="1359"/>
      <c r="C22" s="1359"/>
      <c r="D22" s="1359"/>
      <c r="E22" s="1359"/>
      <c r="F22" s="1359"/>
      <c r="G22" s="1359"/>
      <c r="H22" s="1359"/>
      <c r="I22" s="1359"/>
      <c r="J22" s="1359"/>
      <c r="K22" s="1359"/>
      <c r="L22" s="1359"/>
    </row>
    <row r="23" spans="1:12" ht="15" customHeight="1">
      <c r="A23" s="1359"/>
      <c r="B23" s="1359"/>
      <c r="C23" s="1359"/>
      <c r="D23" s="1359"/>
      <c r="E23" s="1359"/>
      <c r="F23" s="1359"/>
      <c r="G23" s="1359"/>
      <c r="H23" s="1359"/>
      <c r="I23" s="1359"/>
      <c r="J23" s="1359"/>
      <c r="K23" s="1359"/>
      <c r="L23" s="1359"/>
    </row>
    <row r="24" spans="1:12" ht="15" customHeight="1">
      <c r="A24" s="1351" t="s">
        <v>584</v>
      </c>
      <c r="B24" s="1352"/>
      <c r="C24" s="1352"/>
      <c r="D24" s="1352"/>
      <c r="E24" s="1352"/>
      <c r="F24" s="1352"/>
      <c r="G24" s="1352"/>
      <c r="H24" s="1352"/>
      <c r="I24" s="1352"/>
      <c r="J24" s="1352"/>
      <c r="K24" s="1352"/>
      <c r="L24" s="281"/>
    </row>
    <row r="25" spans="1:12" ht="15" customHeight="1">
      <c r="A25" s="289"/>
      <c r="B25" s="288"/>
      <c r="C25" s="288"/>
      <c r="D25" s="288"/>
      <c r="E25" s="288"/>
      <c r="F25" s="290"/>
      <c r="G25" s="289"/>
      <c r="H25" s="288"/>
      <c r="I25" s="288"/>
      <c r="J25" s="288"/>
      <c r="K25" s="287"/>
      <c r="L25" s="281"/>
    </row>
    <row r="26" spans="1:12" ht="15" customHeight="1">
      <c r="A26" s="289"/>
      <c r="B26" s="288"/>
      <c r="C26" s="288"/>
      <c r="D26" s="288"/>
      <c r="E26" s="288"/>
      <c r="F26" s="290"/>
      <c r="G26" s="289"/>
      <c r="H26" s="288"/>
      <c r="I26" s="288"/>
      <c r="J26" s="288"/>
      <c r="K26" s="287"/>
      <c r="L26" s="281"/>
    </row>
    <row r="27" spans="1:12" ht="15" customHeight="1">
      <c r="A27" s="1353" t="s">
        <v>583</v>
      </c>
      <c r="B27" s="1353"/>
      <c r="C27" s="1353"/>
      <c r="D27" s="1353"/>
      <c r="E27" s="1353"/>
      <c r="F27" s="1353"/>
      <c r="G27" s="1353"/>
      <c r="H27" s="1353"/>
      <c r="I27" s="1353"/>
      <c r="J27" s="1353"/>
      <c r="K27" s="1353"/>
      <c r="L27" s="1353"/>
    </row>
    <row r="28" spans="1:12" ht="15" customHeight="1">
      <c r="A28" s="1354" t="s">
        <v>582</v>
      </c>
      <c r="B28" s="1354"/>
      <c r="C28" s="1354"/>
      <c r="D28" s="1354"/>
      <c r="E28" s="1354"/>
      <c r="F28" s="1354"/>
      <c r="G28" s="1354"/>
      <c r="H28" s="1354"/>
      <c r="I28" s="1354"/>
      <c r="J28" s="1354"/>
      <c r="K28" s="287"/>
      <c r="L28" s="281"/>
    </row>
    <row r="29" spans="1:12" ht="15" customHeight="1">
      <c r="A29" s="292"/>
      <c r="B29" s="288"/>
      <c r="C29" s="288"/>
      <c r="D29" s="288"/>
      <c r="E29" s="288"/>
      <c r="F29" s="290"/>
      <c r="G29" s="289"/>
      <c r="H29" s="288"/>
      <c r="I29" s="288"/>
      <c r="J29" s="288"/>
      <c r="K29" s="287"/>
      <c r="L29" s="281"/>
    </row>
    <row r="30" spans="1:12" ht="15" customHeight="1">
      <c r="A30" s="292"/>
      <c r="B30" s="288"/>
      <c r="C30" s="288"/>
      <c r="D30" s="288"/>
      <c r="E30" s="288"/>
      <c r="F30" s="290"/>
      <c r="G30" s="289"/>
      <c r="H30" s="288"/>
      <c r="I30" s="288"/>
      <c r="J30" s="288"/>
      <c r="K30" s="287"/>
      <c r="L30" s="281"/>
    </row>
    <row r="31" spans="1:12" ht="15" customHeight="1">
      <c r="A31" s="292"/>
      <c r="B31" s="288"/>
      <c r="C31" s="288"/>
      <c r="D31" s="288"/>
      <c r="E31" s="288"/>
      <c r="F31" s="290"/>
      <c r="G31" s="289"/>
      <c r="H31" s="288"/>
      <c r="I31" s="288"/>
      <c r="J31" s="288"/>
      <c r="K31" s="287"/>
      <c r="L31" s="281"/>
    </row>
    <row r="32" spans="1:12" ht="15" customHeight="1">
      <c r="A32" s="292"/>
      <c r="B32" s="288"/>
      <c r="C32" s="288"/>
      <c r="D32" s="288"/>
      <c r="E32" s="288"/>
      <c r="F32" s="290"/>
      <c r="G32" s="289"/>
      <c r="H32" s="288"/>
      <c r="I32" s="288"/>
      <c r="J32" s="288"/>
      <c r="K32" s="287"/>
      <c r="L32" s="281"/>
    </row>
    <row r="33" spans="1:12" ht="15" customHeight="1">
      <c r="A33" s="289"/>
      <c r="B33" s="288"/>
      <c r="C33" s="288"/>
      <c r="D33" s="288"/>
      <c r="E33" s="288"/>
      <c r="F33" s="290"/>
      <c r="G33" s="289"/>
      <c r="H33" s="288"/>
      <c r="I33" s="288"/>
      <c r="J33" s="288"/>
      <c r="K33" s="287"/>
      <c r="L33" s="281"/>
    </row>
    <row r="34" spans="1:12" ht="15" customHeight="1">
      <c r="A34" s="289"/>
      <c r="B34" s="288"/>
      <c r="C34" s="288"/>
      <c r="D34" s="288"/>
      <c r="E34" s="288"/>
      <c r="F34" s="290"/>
      <c r="G34" s="289"/>
      <c r="H34" s="288"/>
      <c r="I34" s="288"/>
      <c r="J34" s="288"/>
      <c r="K34" s="287"/>
      <c r="L34" s="281"/>
    </row>
    <row r="35" spans="1:12" ht="15" customHeight="1">
      <c r="A35" s="289"/>
      <c r="B35" s="288"/>
      <c r="C35" s="288"/>
      <c r="D35" s="288"/>
      <c r="E35" s="288"/>
      <c r="F35" s="290"/>
      <c r="G35" s="289"/>
      <c r="H35" s="288"/>
      <c r="I35" s="288"/>
      <c r="J35" s="288"/>
      <c r="K35" s="287"/>
      <c r="L35" s="281"/>
    </row>
    <row r="36" spans="1:12" ht="15" customHeight="1">
      <c r="A36" s="289"/>
      <c r="B36" s="288"/>
      <c r="C36" s="288"/>
      <c r="D36" s="288"/>
      <c r="E36" s="288"/>
      <c r="F36" s="290"/>
      <c r="G36" s="289"/>
      <c r="H36" s="288"/>
      <c r="I36" s="288"/>
      <c r="J36" s="288"/>
      <c r="K36" s="287"/>
      <c r="L36" s="281"/>
    </row>
    <row r="37" spans="1:12" ht="15" customHeight="1">
      <c r="A37" s="291"/>
      <c r="B37" s="288"/>
      <c r="C37" s="288"/>
      <c r="D37" s="288"/>
      <c r="E37" s="288"/>
      <c r="F37" s="290"/>
      <c r="G37" s="289"/>
      <c r="H37" s="288"/>
      <c r="I37" s="288"/>
      <c r="J37" s="288"/>
      <c r="K37" s="287"/>
      <c r="L37" s="281"/>
    </row>
    <row r="38" spans="1:12" ht="15" customHeight="1">
      <c r="A38" s="291"/>
      <c r="B38" s="288"/>
      <c r="C38" s="288"/>
      <c r="D38" s="288"/>
      <c r="E38" s="288"/>
      <c r="F38" s="290"/>
      <c r="G38" s="289"/>
      <c r="H38" s="288"/>
      <c r="I38" s="288"/>
      <c r="J38" s="288"/>
      <c r="K38" s="287"/>
      <c r="L38" s="281"/>
    </row>
    <row r="39" spans="1:12" ht="14.25">
      <c r="A39" s="289"/>
      <c r="B39" s="288"/>
      <c r="C39" s="288"/>
      <c r="D39" s="288"/>
      <c r="E39" s="288"/>
      <c r="F39" s="290"/>
      <c r="G39" s="289"/>
      <c r="H39" s="288"/>
      <c r="I39" s="288"/>
      <c r="J39" s="288"/>
      <c r="K39" s="287"/>
      <c r="L39" s="281"/>
    </row>
    <row r="40" spans="1:12" ht="14.25">
      <c r="A40" s="291"/>
      <c r="B40" s="288"/>
      <c r="C40" s="288"/>
      <c r="D40" s="288"/>
      <c r="E40" s="288"/>
      <c r="F40" s="290"/>
      <c r="G40" s="289"/>
      <c r="H40" s="288"/>
      <c r="I40" s="288"/>
      <c r="J40" s="288"/>
      <c r="K40" s="287"/>
      <c r="L40" s="281"/>
    </row>
    <row r="41" spans="1:12" ht="14.25">
      <c r="A41" s="289"/>
      <c r="B41" s="288"/>
      <c r="C41" s="288"/>
      <c r="D41" s="288"/>
      <c r="E41" s="288"/>
      <c r="F41" s="290"/>
      <c r="G41" s="289"/>
      <c r="H41" s="288"/>
      <c r="I41" s="288"/>
      <c r="J41" s="288"/>
      <c r="K41" s="287"/>
      <c r="L41" s="281"/>
    </row>
    <row r="42" spans="1:12" ht="14.25">
      <c r="A42" s="289"/>
      <c r="B42" s="288"/>
      <c r="C42" s="288"/>
      <c r="D42" s="288"/>
      <c r="E42" s="288"/>
      <c r="F42" s="290"/>
      <c r="G42" s="289"/>
      <c r="H42" s="288"/>
      <c r="I42" s="288"/>
      <c r="J42" s="288"/>
      <c r="K42" s="287"/>
      <c r="L42" s="281"/>
    </row>
    <row r="43" spans="1:12">
      <c r="A43" s="285"/>
      <c r="B43" s="284"/>
      <c r="C43" s="284"/>
      <c r="D43" s="284"/>
      <c r="E43" s="284"/>
      <c r="F43" s="286"/>
      <c r="G43" s="285"/>
      <c r="H43" s="284"/>
      <c r="I43" s="284"/>
      <c r="J43" s="284"/>
      <c r="K43" s="155"/>
      <c r="L43" s="281"/>
    </row>
    <row r="44" spans="1:12">
      <c r="A44" s="283"/>
      <c r="B44" s="282"/>
      <c r="C44" s="282"/>
      <c r="D44" s="282"/>
      <c r="E44" s="282"/>
      <c r="F44" s="281"/>
      <c r="G44" s="283"/>
      <c r="H44" s="282"/>
      <c r="I44" s="282"/>
      <c r="J44" s="282"/>
      <c r="K44" s="155"/>
      <c r="L44" s="281"/>
    </row>
    <row r="45" spans="1:12">
      <c r="A45" s="280"/>
      <c r="B45" s="271"/>
      <c r="C45" s="271"/>
      <c r="D45" s="271"/>
      <c r="E45" s="271"/>
      <c r="F45" s="279"/>
      <c r="G45" s="278"/>
      <c r="H45" s="271"/>
      <c r="I45" s="271"/>
      <c r="J45" s="271"/>
      <c r="K45" s="271"/>
      <c r="L45" s="277"/>
    </row>
    <row r="51" spans="1:1">
      <c r="A51" s="276"/>
    </row>
  </sheetData>
  <mergeCells count="9">
    <mergeCell ref="A24:K24"/>
    <mergeCell ref="A27:L27"/>
    <mergeCell ref="A28:J28"/>
    <mergeCell ref="A3:L3"/>
    <mergeCell ref="A8:L11"/>
    <mergeCell ref="A12:L12"/>
    <mergeCell ref="A15:L17"/>
    <mergeCell ref="A18:L18"/>
    <mergeCell ref="A21:L23"/>
  </mergeCells>
  <phoneticPr fontId="2"/>
  <hyperlinks>
    <hyperlink ref="A12" r:id="rId1" xr:uid="{D4501A8B-77CC-4247-A3C6-9DC0A20DD9FB}"/>
    <hyperlink ref="A18" r:id="rId2" xr:uid="{0767DC75-1B01-407D-B3F0-FF68A72EF544}"/>
    <hyperlink ref="A24" r:id="rId3" xr:uid="{96F8E291-3945-49DB-B06E-2086174DEB75}"/>
    <hyperlink ref="A28" r:id="rId4" xr:uid="{DC267870-9D53-49B6-BE10-758733BB0F1F}"/>
  </hyperlinks>
  <pageMargins left="1.3779527559055118" right="0.59055118110236227" top="0.98425196850393704" bottom="0.98425196850393704" header="0.31496062992125984" footer="0.31496062992125984"/>
  <pageSetup paperSize="9" scale="85" orientation="portrait" r:id="rId5"/>
  <headerFooter>
    <oddHeader>&amp;C&amp;G</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BFA7B-AE72-48BD-9672-DB3582D9AEF7}">
  <sheetPr>
    <pageSetUpPr fitToPage="1"/>
  </sheetPr>
  <dimension ref="A1:K59"/>
  <sheetViews>
    <sheetView view="pageBreakPreview" zoomScaleNormal="100" zoomScaleSheetLayoutView="100" workbookViewId="0">
      <selection activeCell="M56" sqref="M56"/>
    </sheetView>
  </sheetViews>
  <sheetFormatPr defaultRowHeight="13.5"/>
  <cols>
    <col min="1" max="9" width="9.625" style="96" customWidth="1"/>
    <col min="10" max="10" width="4.625" style="96" customWidth="1"/>
    <col min="11" max="16384" width="9" style="96"/>
  </cols>
  <sheetData>
    <row r="1" spans="1:9" ht="15" customHeight="1">
      <c r="I1" s="167" t="s">
        <v>645</v>
      </c>
    </row>
    <row r="2" spans="1:9" ht="15" customHeight="1">
      <c r="I2" s="167"/>
    </row>
    <row r="3" spans="1:9" s="95" customFormat="1" ht="24.95" customHeight="1">
      <c r="A3" s="1301" t="s">
        <v>644</v>
      </c>
      <c r="B3" s="1301"/>
      <c r="C3" s="1301"/>
      <c r="D3" s="1301"/>
      <c r="E3" s="1301"/>
      <c r="F3" s="1301"/>
      <c r="G3" s="1301"/>
      <c r="H3" s="1301"/>
      <c r="I3" s="1301"/>
    </row>
    <row r="4" spans="1:9" s="261" customFormat="1" ht="15" customHeight="1" thickBot="1">
      <c r="A4" s="1310" t="s">
        <v>643</v>
      </c>
      <c r="B4" s="1310"/>
      <c r="C4" s="1310"/>
      <c r="D4" s="1310"/>
      <c r="E4" s="1310"/>
      <c r="F4" s="1310"/>
      <c r="G4" s="1310"/>
      <c r="H4" s="1310"/>
      <c r="I4" s="1310"/>
    </row>
    <row r="5" spans="1:9" s="261" customFormat="1" ht="14.1" customHeight="1" thickTop="1">
      <c r="A5" s="1364" t="s">
        <v>642</v>
      </c>
      <c r="B5" s="1367" t="s">
        <v>641</v>
      </c>
      <c r="C5" s="1308" t="s">
        <v>640</v>
      </c>
      <c r="D5" s="1338"/>
      <c r="E5" s="1338"/>
      <c r="F5" s="1338"/>
      <c r="G5" s="1338"/>
      <c r="H5" s="1338"/>
      <c r="I5" s="1369"/>
    </row>
    <row r="6" spans="1:9" s="261" customFormat="1" ht="14.1" customHeight="1">
      <c r="A6" s="1365"/>
      <c r="B6" s="1368"/>
      <c r="C6" s="1370" t="s">
        <v>639</v>
      </c>
      <c r="D6" s="1371" t="s">
        <v>638</v>
      </c>
      <c r="E6" s="1371" t="s">
        <v>637</v>
      </c>
      <c r="F6" s="1360" t="s">
        <v>636</v>
      </c>
      <c r="G6" s="1360" t="s">
        <v>635</v>
      </c>
      <c r="H6" s="1360" t="s">
        <v>634</v>
      </c>
      <c r="I6" s="1362" t="s">
        <v>633</v>
      </c>
    </row>
    <row r="7" spans="1:9" s="261" customFormat="1" ht="14.1" customHeight="1">
      <c r="A7" s="1366"/>
      <c r="B7" s="1333"/>
      <c r="C7" s="1366"/>
      <c r="D7" s="1333"/>
      <c r="E7" s="1333"/>
      <c r="F7" s="1361"/>
      <c r="G7" s="1361"/>
      <c r="H7" s="1361"/>
      <c r="I7" s="1363"/>
    </row>
    <row r="8" spans="1:9" ht="14.1" customHeight="1">
      <c r="A8" s="124" t="s">
        <v>632</v>
      </c>
      <c r="B8" s="156">
        <v>18472</v>
      </c>
      <c r="C8" s="156">
        <v>67775</v>
      </c>
      <c r="D8" s="155">
        <v>34090</v>
      </c>
      <c r="E8" s="155">
        <v>33685</v>
      </c>
      <c r="F8" s="155">
        <v>4798</v>
      </c>
      <c r="G8" s="309">
        <v>1.0761865442939487</v>
      </c>
      <c r="H8" s="155">
        <v>1921.0600907029477</v>
      </c>
      <c r="I8" s="308">
        <v>3.6690666955391946</v>
      </c>
    </row>
    <row r="9" spans="1:9" ht="14.1" customHeight="1">
      <c r="A9" s="124" t="s">
        <v>631</v>
      </c>
      <c r="B9" s="156">
        <v>20442</v>
      </c>
      <c r="C9" s="156">
        <v>72908</v>
      </c>
      <c r="D9" s="155">
        <v>36681</v>
      </c>
      <c r="E9" s="155">
        <v>36227</v>
      </c>
      <c r="F9" s="155">
        <v>5133</v>
      </c>
      <c r="G9" s="309">
        <v>1.0757358908151973</v>
      </c>
      <c r="H9" s="155">
        <v>2066.5532879818593</v>
      </c>
      <c r="I9" s="308">
        <v>3.5665786126602095</v>
      </c>
    </row>
    <row r="10" spans="1:9" ht="14.1" customHeight="1">
      <c r="A10" s="124" t="s">
        <v>630</v>
      </c>
      <c r="B10" s="156">
        <v>22584</v>
      </c>
      <c r="C10" s="156">
        <v>79003</v>
      </c>
      <c r="D10" s="155">
        <v>39714</v>
      </c>
      <c r="E10" s="155">
        <v>39289</v>
      </c>
      <c r="F10" s="155">
        <v>6095</v>
      </c>
      <c r="G10" s="309">
        <v>1.0835985077083448</v>
      </c>
      <c r="H10" s="155">
        <v>2239.3140589569161</v>
      </c>
      <c r="I10" s="308">
        <v>3.498184555437478</v>
      </c>
    </row>
    <row r="11" spans="1:9" ht="14.1" customHeight="1">
      <c r="A11" s="124" t="s">
        <v>629</v>
      </c>
      <c r="B11" s="156">
        <v>24057</v>
      </c>
      <c r="C11" s="156">
        <v>84150</v>
      </c>
      <c r="D11" s="155">
        <v>42301</v>
      </c>
      <c r="E11" s="155">
        <v>41849</v>
      </c>
      <c r="F11" s="155">
        <v>5147</v>
      </c>
      <c r="G11" s="309">
        <v>1.065149424705391</v>
      </c>
      <c r="H11" s="155">
        <v>2385.204081632653</v>
      </c>
      <c r="I11" s="308">
        <v>3.4979423868312756</v>
      </c>
    </row>
    <row r="12" spans="1:9" ht="14.1" customHeight="1">
      <c r="A12" s="124" t="s">
        <v>628</v>
      </c>
      <c r="B12" s="156">
        <v>25965</v>
      </c>
      <c r="C12" s="156">
        <v>90902</v>
      </c>
      <c r="D12" s="155">
        <v>45720</v>
      </c>
      <c r="E12" s="155">
        <v>45182</v>
      </c>
      <c r="F12" s="155">
        <v>6752</v>
      </c>
      <c r="G12" s="309">
        <v>1.080237670825906</v>
      </c>
      <c r="H12" s="155">
        <v>2576.5873015873017</v>
      </c>
      <c r="I12" s="308">
        <v>3.500943577893318</v>
      </c>
    </row>
    <row r="13" spans="1:9" ht="14.1" customHeight="1">
      <c r="A13" s="124" t="s">
        <v>627</v>
      </c>
      <c r="B13" s="156">
        <v>27545</v>
      </c>
      <c r="C13" s="156">
        <v>96247</v>
      </c>
      <c r="D13" s="155">
        <v>48320</v>
      </c>
      <c r="E13" s="155">
        <v>47927</v>
      </c>
      <c r="F13" s="155">
        <v>5345</v>
      </c>
      <c r="G13" s="309">
        <v>1.0587995863677366</v>
      </c>
      <c r="H13" s="155">
        <v>2728.0895691609976</v>
      </c>
      <c r="I13" s="308">
        <v>3.4941731711744417</v>
      </c>
    </row>
    <row r="14" spans="1:9" ht="14.1" customHeight="1">
      <c r="A14" s="124" t="s">
        <v>626</v>
      </c>
      <c r="B14" s="156">
        <v>28683</v>
      </c>
      <c r="C14" s="156">
        <v>100008</v>
      </c>
      <c r="D14" s="155">
        <v>50033</v>
      </c>
      <c r="E14" s="155">
        <v>49975</v>
      </c>
      <c r="F14" s="155">
        <v>3761</v>
      </c>
      <c r="G14" s="309">
        <v>1.0390765426454851</v>
      </c>
      <c r="H14" s="155">
        <v>2834.6938775510203</v>
      </c>
      <c r="I14" s="308">
        <v>3.4866645748352685</v>
      </c>
    </row>
    <row r="15" spans="1:9" ht="14.1" customHeight="1">
      <c r="A15" s="124" t="s">
        <v>625</v>
      </c>
      <c r="B15" s="156">
        <v>29887</v>
      </c>
      <c r="C15" s="156">
        <v>103861</v>
      </c>
      <c r="D15" s="155">
        <v>51847</v>
      </c>
      <c r="E15" s="155">
        <v>52014</v>
      </c>
      <c r="F15" s="155">
        <v>3853</v>
      </c>
      <c r="G15" s="309">
        <v>1.0385269178465724</v>
      </c>
      <c r="H15" s="155">
        <v>2943.9058956916097</v>
      </c>
      <c r="I15" s="308">
        <v>3.4751229631612408</v>
      </c>
    </row>
    <row r="16" spans="1:9" ht="14.1" customHeight="1">
      <c r="A16" s="124" t="s">
        <v>624</v>
      </c>
      <c r="B16" s="156">
        <v>30986</v>
      </c>
      <c r="C16" s="156">
        <v>107070</v>
      </c>
      <c r="D16" s="155">
        <v>53514</v>
      </c>
      <c r="E16" s="155">
        <v>53556</v>
      </c>
      <c r="F16" s="155">
        <v>3209</v>
      </c>
      <c r="G16" s="309">
        <v>1.0308970643456157</v>
      </c>
      <c r="H16" s="155">
        <v>3034.8639455782313</v>
      </c>
      <c r="I16" s="308">
        <v>3.4554314851868586</v>
      </c>
    </row>
    <row r="17" spans="1:9" ht="14.1" customHeight="1">
      <c r="A17" s="124" t="s">
        <v>623</v>
      </c>
      <c r="B17" s="156">
        <v>32118</v>
      </c>
      <c r="C17" s="156">
        <v>110278</v>
      </c>
      <c r="D17" s="155">
        <v>55118</v>
      </c>
      <c r="E17" s="155">
        <v>55160</v>
      </c>
      <c r="F17" s="155">
        <v>3208</v>
      </c>
      <c r="G17" s="309">
        <v>1.0299617072942935</v>
      </c>
      <c r="H17" s="155">
        <v>3125.7936507936506</v>
      </c>
      <c r="I17" s="308">
        <v>3.4335263715050752</v>
      </c>
    </row>
    <row r="18" spans="1:9" ht="14.1" customHeight="1">
      <c r="A18" s="124" t="s">
        <v>622</v>
      </c>
      <c r="B18" s="156">
        <v>33447</v>
      </c>
      <c r="C18" s="156">
        <v>113948</v>
      </c>
      <c r="D18" s="155">
        <v>56874</v>
      </c>
      <c r="E18" s="155">
        <v>57074</v>
      </c>
      <c r="F18" s="155">
        <v>3670</v>
      </c>
      <c r="G18" s="309">
        <v>1.033279529915305</v>
      </c>
      <c r="H18" s="155">
        <v>3229.8185941043084</v>
      </c>
      <c r="I18" s="308">
        <v>3.4068227344754387</v>
      </c>
    </row>
    <row r="19" spans="1:9" ht="14.1" customHeight="1">
      <c r="A19" s="124" t="s">
        <v>621</v>
      </c>
      <c r="B19" s="156">
        <v>34701</v>
      </c>
      <c r="C19" s="156">
        <v>117338</v>
      </c>
      <c r="D19" s="155">
        <v>58561</v>
      </c>
      <c r="E19" s="155">
        <v>58777</v>
      </c>
      <c r="F19" s="155">
        <v>3390</v>
      </c>
      <c r="G19" s="309">
        <v>1.0297504124688455</v>
      </c>
      <c r="H19" s="155">
        <v>3325.9070294784578</v>
      </c>
      <c r="I19" s="308">
        <v>3.3814011123598742</v>
      </c>
    </row>
    <row r="20" spans="1:9" ht="14.1" customHeight="1">
      <c r="A20" s="124" t="s">
        <v>620</v>
      </c>
      <c r="B20" s="156">
        <v>36069</v>
      </c>
      <c r="C20" s="156">
        <v>121198</v>
      </c>
      <c r="D20" s="155">
        <v>60531</v>
      </c>
      <c r="E20" s="155">
        <v>60667</v>
      </c>
      <c r="F20" s="155">
        <v>3860</v>
      </c>
      <c r="G20" s="309">
        <v>1.0328964188924303</v>
      </c>
      <c r="H20" s="155">
        <v>3435.3174603174602</v>
      </c>
      <c r="I20" s="308">
        <v>3.3601707837755415</v>
      </c>
    </row>
    <row r="21" spans="1:9" ht="14.1" customHeight="1">
      <c r="A21" s="124" t="s">
        <v>619</v>
      </c>
      <c r="B21" s="156">
        <v>37568</v>
      </c>
      <c r="C21" s="156">
        <v>125099</v>
      </c>
      <c r="D21" s="155">
        <v>62549</v>
      </c>
      <c r="E21" s="155">
        <v>62550</v>
      </c>
      <c r="F21" s="155">
        <v>3901</v>
      </c>
      <c r="G21" s="309">
        <v>1.0321869997854749</v>
      </c>
      <c r="H21" s="155">
        <v>3545.8900226757369</v>
      </c>
      <c r="I21" s="308">
        <v>3.3299350511073254</v>
      </c>
    </row>
    <row r="22" spans="1:9" ht="14.1" customHeight="1">
      <c r="A22" s="124" t="s">
        <v>618</v>
      </c>
      <c r="B22" s="156">
        <v>38727</v>
      </c>
      <c r="C22" s="156">
        <v>128100</v>
      </c>
      <c r="D22" s="155">
        <v>63934</v>
      </c>
      <c r="E22" s="155">
        <v>64166</v>
      </c>
      <c r="F22" s="155">
        <v>3001</v>
      </c>
      <c r="G22" s="309">
        <v>1.0239890007114365</v>
      </c>
      <c r="H22" s="155">
        <v>3630.9523809523807</v>
      </c>
      <c r="I22" s="308">
        <v>3.3077697730265707</v>
      </c>
    </row>
    <row r="23" spans="1:9" ht="14.1" customHeight="1">
      <c r="A23" s="124" t="s">
        <v>617</v>
      </c>
      <c r="B23" s="156">
        <v>40309</v>
      </c>
      <c r="C23" s="156">
        <v>131401</v>
      </c>
      <c r="D23" s="155">
        <v>65648</v>
      </c>
      <c r="E23" s="155">
        <v>65753</v>
      </c>
      <c r="F23" s="155">
        <v>3301</v>
      </c>
      <c r="G23" s="309">
        <v>1.0257689305230289</v>
      </c>
      <c r="H23" s="155">
        <v>3724.5181405895692</v>
      </c>
      <c r="I23" s="308">
        <v>3.2598427150264211</v>
      </c>
    </row>
    <row r="24" spans="1:9" ht="14.1" customHeight="1">
      <c r="A24" s="124" t="s">
        <v>616</v>
      </c>
      <c r="B24" s="156">
        <v>41928</v>
      </c>
      <c r="C24" s="156">
        <v>134769</v>
      </c>
      <c r="D24" s="155">
        <v>67288</v>
      </c>
      <c r="E24" s="155">
        <v>67481</v>
      </c>
      <c r="F24" s="155">
        <v>3368</v>
      </c>
      <c r="G24" s="309">
        <v>1.0256314639919026</v>
      </c>
      <c r="H24" s="155">
        <v>3819.9829931972786</v>
      </c>
      <c r="I24" s="308">
        <v>3.2142959358900973</v>
      </c>
    </row>
    <row r="25" spans="1:9" ht="14.1" customHeight="1">
      <c r="A25" s="124" t="s">
        <v>615</v>
      </c>
      <c r="B25" s="156">
        <v>43337</v>
      </c>
      <c r="C25" s="156">
        <v>137317</v>
      </c>
      <c r="D25" s="155">
        <v>68695</v>
      </c>
      <c r="E25" s="155">
        <v>68622</v>
      </c>
      <c r="F25" s="155">
        <v>2548</v>
      </c>
      <c r="G25" s="309">
        <v>1.0189064250680795</v>
      </c>
      <c r="H25" s="155">
        <v>3892.2052154195012</v>
      </c>
      <c r="I25" s="308">
        <v>3.1685857350531879</v>
      </c>
    </row>
    <row r="26" spans="1:9" ht="14.1" customHeight="1">
      <c r="A26" s="124" t="s">
        <v>363</v>
      </c>
      <c r="B26" s="156">
        <v>44582</v>
      </c>
      <c r="C26" s="156">
        <v>139365</v>
      </c>
      <c r="D26" s="155">
        <v>69700</v>
      </c>
      <c r="E26" s="155">
        <v>69665</v>
      </c>
      <c r="F26" s="155">
        <v>2048</v>
      </c>
      <c r="G26" s="309">
        <v>1.0149143951586475</v>
      </c>
      <c r="H26" s="155">
        <v>3950.2551020408164</v>
      </c>
      <c r="I26" s="308">
        <v>3.1260374142030414</v>
      </c>
    </row>
    <row r="27" spans="1:9" ht="14.1" customHeight="1">
      <c r="A27" s="124" t="s">
        <v>362</v>
      </c>
      <c r="B27" s="156">
        <v>45973</v>
      </c>
      <c r="C27" s="156">
        <v>141738</v>
      </c>
      <c r="D27" s="155">
        <v>70841</v>
      </c>
      <c r="E27" s="155">
        <v>70897</v>
      </c>
      <c r="F27" s="155">
        <v>2373</v>
      </c>
      <c r="G27" s="309">
        <v>1.0170272306533203</v>
      </c>
      <c r="H27" s="155">
        <v>4017.517006802721</v>
      </c>
      <c r="I27" s="308">
        <v>3.083070497900942</v>
      </c>
    </row>
    <row r="28" spans="1:9" ht="14.1" customHeight="1">
      <c r="A28" s="124" t="s">
        <v>614</v>
      </c>
      <c r="B28" s="156">
        <v>47420</v>
      </c>
      <c r="C28" s="156">
        <v>143682</v>
      </c>
      <c r="D28" s="155">
        <v>71891</v>
      </c>
      <c r="E28" s="155">
        <v>71791</v>
      </c>
      <c r="F28" s="155">
        <v>1944</v>
      </c>
      <c r="G28" s="309">
        <v>1.013715446810312</v>
      </c>
      <c r="H28" s="155">
        <v>4072.6190476190477</v>
      </c>
      <c r="I28" s="308">
        <v>3.0299873471109238</v>
      </c>
    </row>
    <row r="29" spans="1:9" ht="14.1" customHeight="1">
      <c r="A29" s="124" t="s">
        <v>613</v>
      </c>
      <c r="B29" s="156">
        <v>48308</v>
      </c>
      <c r="C29" s="156">
        <v>144721</v>
      </c>
      <c r="D29" s="155">
        <v>72359</v>
      </c>
      <c r="E29" s="155">
        <v>72362</v>
      </c>
      <c r="F29" s="155">
        <v>1039</v>
      </c>
      <c r="G29" s="309">
        <v>1.007231246781086</v>
      </c>
      <c r="H29" s="155">
        <v>4102.0691609977321</v>
      </c>
      <c r="I29" s="308">
        <v>2.995797797466258</v>
      </c>
    </row>
    <row r="30" spans="1:9" ht="14.1" customHeight="1">
      <c r="A30" s="124" t="s">
        <v>612</v>
      </c>
      <c r="B30" s="156">
        <v>49002</v>
      </c>
      <c r="C30" s="156">
        <v>144863</v>
      </c>
      <c r="D30" s="155">
        <v>72470</v>
      </c>
      <c r="E30" s="155">
        <v>72393</v>
      </c>
      <c r="F30" s="155">
        <v>142</v>
      </c>
      <c r="G30" s="309">
        <v>1.0009811983057055</v>
      </c>
      <c r="H30" s="155">
        <v>4106.0941043083903</v>
      </c>
      <c r="I30" s="308">
        <v>2.9562670911391371</v>
      </c>
    </row>
    <row r="31" spans="1:9" ht="14.1" customHeight="1">
      <c r="A31" s="124" t="s">
        <v>611</v>
      </c>
      <c r="B31" s="156">
        <v>49802</v>
      </c>
      <c r="C31" s="156">
        <v>145185</v>
      </c>
      <c r="D31" s="155">
        <v>72643</v>
      </c>
      <c r="E31" s="155">
        <v>72542</v>
      </c>
      <c r="F31" s="155">
        <v>322</v>
      </c>
      <c r="G31" s="309">
        <v>1.0022227898083016</v>
      </c>
      <c r="H31" s="155">
        <v>4115.2210884353744</v>
      </c>
      <c r="I31" s="308">
        <v>2.9152443676960766</v>
      </c>
    </row>
    <row r="32" spans="1:9" ht="14.1" customHeight="1">
      <c r="A32" s="124" t="s">
        <v>610</v>
      </c>
      <c r="B32" s="156">
        <v>50573</v>
      </c>
      <c r="C32" s="156">
        <v>145881</v>
      </c>
      <c r="D32" s="155">
        <v>72908</v>
      </c>
      <c r="E32" s="155">
        <v>72973</v>
      </c>
      <c r="F32" s="155">
        <v>696</v>
      </c>
      <c r="G32" s="309">
        <v>1.004793883665668</v>
      </c>
      <c r="H32" s="155">
        <v>4134.9489795918362</v>
      </c>
      <c r="I32" s="308">
        <v>2.8845629090621476</v>
      </c>
    </row>
    <row r="33" spans="1:9" ht="14.1" customHeight="1">
      <c r="A33" s="124" t="s">
        <v>609</v>
      </c>
      <c r="B33" s="156">
        <v>51502</v>
      </c>
      <c r="C33" s="156">
        <v>146959</v>
      </c>
      <c r="D33" s="155">
        <v>73376</v>
      </c>
      <c r="E33" s="155">
        <v>73583</v>
      </c>
      <c r="F33" s="155">
        <v>1078</v>
      </c>
      <c r="G33" s="309">
        <v>1.0073895846614707</v>
      </c>
      <c r="H33" s="155">
        <v>4165.5045351473918</v>
      </c>
      <c r="I33" s="308">
        <v>2.8534620014756706</v>
      </c>
    </row>
    <row r="34" spans="1:9" ht="14.1" customHeight="1">
      <c r="A34" s="124" t="s">
        <v>608</v>
      </c>
      <c r="B34" s="156">
        <v>52579</v>
      </c>
      <c r="C34" s="156">
        <v>148262</v>
      </c>
      <c r="D34" s="155">
        <v>73880</v>
      </c>
      <c r="E34" s="155">
        <v>74382</v>
      </c>
      <c r="F34" s="155">
        <v>1303</v>
      </c>
      <c r="G34" s="309">
        <v>1.0088664185248948</v>
      </c>
      <c r="H34" s="155">
        <v>4202.4376417233561</v>
      </c>
      <c r="I34" s="308">
        <v>2.8197949751802049</v>
      </c>
    </row>
    <row r="35" spans="1:9" ht="14.1" customHeight="1">
      <c r="A35" s="124" t="s">
        <v>607</v>
      </c>
      <c r="B35" s="156">
        <v>53724</v>
      </c>
      <c r="C35" s="156">
        <v>149287</v>
      </c>
      <c r="D35" s="155">
        <v>74273</v>
      </c>
      <c r="E35" s="155">
        <v>75014</v>
      </c>
      <c r="F35" s="155">
        <v>1025</v>
      </c>
      <c r="G35" s="309">
        <v>1.0069134370236472</v>
      </c>
      <c r="H35" s="155">
        <v>4231.4909297052154</v>
      </c>
      <c r="I35" s="308">
        <v>2.7787767105948924</v>
      </c>
    </row>
    <row r="36" spans="1:9" ht="14.1" customHeight="1">
      <c r="A36" s="124" t="s">
        <v>606</v>
      </c>
      <c r="B36" s="156">
        <v>54452</v>
      </c>
      <c r="C36" s="156">
        <v>149480</v>
      </c>
      <c r="D36" s="155">
        <v>74297</v>
      </c>
      <c r="E36" s="155">
        <v>75183</v>
      </c>
      <c r="F36" s="155">
        <v>193</v>
      </c>
      <c r="G36" s="309">
        <v>1.0012928118322426</v>
      </c>
      <c r="H36" s="155">
        <v>4236.9614512471653</v>
      </c>
      <c r="I36" s="308">
        <v>2.7451700580327629</v>
      </c>
    </row>
    <row r="37" spans="1:9" ht="14.1" customHeight="1">
      <c r="A37" s="124" t="s">
        <v>605</v>
      </c>
      <c r="B37" s="156">
        <v>55599</v>
      </c>
      <c r="C37" s="156">
        <v>150414</v>
      </c>
      <c r="D37" s="155">
        <v>74773</v>
      </c>
      <c r="E37" s="155">
        <v>75641</v>
      </c>
      <c r="F37" s="155">
        <v>934</v>
      </c>
      <c r="G37" s="309">
        <v>1.0062483275354563</v>
      </c>
      <c r="H37" s="155">
        <v>4263.4353741496598</v>
      </c>
      <c r="I37" s="308">
        <v>2.7053364269141533</v>
      </c>
    </row>
    <row r="38" spans="1:9" ht="14.1" customHeight="1">
      <c r="A38" s="124" t="s">
        <v>604</v>
      </c>
      <c r="B38" s="156">
        <v>56402</v>
      </c>
      <c r="C38" s="156">
        <v>150703</v>
      </c>
      <c r="D38" s="155">
        <v>74862</v>
      </c>
      <c r="E38" s="155">
        <v>75841</v>
      </c>
      <c r="F38" s="155">
        <v>289</v>
      </c>
      <c r="G38" s="309">
        <v>1.0019213637028468</v>
      </c>
      <c r="H38" s="155">
        <v>4271.6269841269841</v>
      </c>
      <c r="I38" s="308">
        <v>2.6719442572958405</v>
      </c>
    </row>
    <row r="39" spans="1:9" ht="14.1" customHeight="1">
      <c r="A39" s="124" t="s">
        <v>603</v>
      </c>
      <c r="B39" s="156">
        <v>57090</v>
      </c>
      <c r="C39" s="156">
        <v>150706</v>
      </c>
      <c r="D39" s="155">
        <v>74860</v>
      </c>
      <c r="E39" s="155">
        <v>75846</v>
      </c>
      <c r="F39" s="155">
        <v>3</v>
      </c>
      <c r="G39" s="309">
        <v>1.0000199067039144</v>
      </c>
      <c r="H39" s="155">
        <v>4271.7120181405899</v>
      </c>
      <c r="I39" s="308">
        <v>2.6397968120511472</v>
      </c>
    </row>
    <row r="40" spans="1:9" ht="14.1" customHeight="1">
      <c r="A40" s="124" t="s">
        <v>602</v>
      </c>
      <c r="B40" s="156">
        <v>57844</v>
      </c>
      <c r="C40" s="156">
        <v>150910</v>
      </c>
      <c r="D40" s="155">
        <v>74894</v>
      </c>
      <c r="E40" s="155">
        <v>76016</v>
      </c>
      <c r="F40" s="155">
        <v>204</v>
      </c>
      <c r="G40" s="309">
        <v>1.0013536289198837</v>
      </c>
      <c r="H40" s="155">
        <v>4277</v>
      </c>
      <c r="I40" s="308">
        <v>2.6</v>
      </c>
    </row>
    <row r="41" spans="1:9" ht="14.1" customHeight="1">
      <c r="A41" s="124" t="s">
        <v>601</v>
      </c>
      <c r="B41" s="156">
        <v>59403</v>
      </c>
      <c r="C41" s="156">
        <v>152791</v>
      </c>
      <c r="D41" s="155">
        <v>75940</v>
      </c>
      <c r="E41" s="155">
        <v>76851</v>
      </c>
      <c r="F41" s="155">
        <v>1881</v>
      </c>
      <c r="G41" s="309">
        <v>1.0124643827446822</v>
      </c>
      <c r="H41" s="155">
        <v>4330.810657596372</v>
      </c>
      <c r="I41" s="308">
        <v>2.572109152736394</v>
      </c>
    </row>
    <row r="42" spans="1:9" ht="14.1" customHeight="1">
      <c r="A42" s="124" t="s">
        <v>600</v>
      </c>
      <c r="B42" s="156">
        <v>60714</v>
      </c>
      <c r="C42" s="156">
        <v>154196</v>
      </c>
      <c r="D42" s="155">
        <v>76792</v>
      </c>
      <c r="E42" s="155">
        <v>77404</v>
      </c>
      <c r="F42" s="155">
        <v>1405</v>
      </c>
      <c r="G42" s="309">
        <v>1.0091955678017683</v>
      </c>
      <c r="H42" s="155">
        <v>4370.6349206349205</v>
      </c>
      <c r="I42" s="308">
        <v>2.5397107751095298</v>
      </c>
    </row>
    <row r="43" spans="1:9" ht="14.1" customHeight="1">
      <c r="A43" s="124" t="s">
        <v>599</v>
      </c>
      <c r="B43" s="156">
        <v>62288</v>
      </c>
      <c r="C43" s="156">
        <v>156073</v>
      </c>
      <c r="D43" s="155">
        <v>77729</v>
      </c>
      <c r="E43" s="155">
        <v>78344</v>
      </c>
      <c r="F43" s="155">
        <v>1877</v>
      </c>
      <c r="G43" s="309">
        <v>1.0121728190095722</v>
      </c>
      <c r="H43" s="155">
        <v>4423.8378684807258</v>
      </c>
      <c r="I43" s="308">
        <v>2.5056672232211663</v>
      </c>
    </row>
    <row r="44" spans="1:9" ht="14.1" customHeight="1">
      <c r="A44" s="124" t="s">
        <v>598</v>
      </c>
      <c r="B44" s="156">
        <v>63985</v>
      </c>
      <c r="C44" s="156">
        <v>158426</v>
      </c>
      <c r="D44" s="155">
        <v>78960</v>
      </c>
      <c r="E44" s="155">
        <v>79466</v>
      </c>
      <c r="F44" s="155">
        <v>2353</v>
      </c>
      <c r="G44" s="309">
        <v>1.0150762784081808</v>
      </c>
      <c r="H44" s="155">
        <v>4490.5328798185938</v>
      </c>
      <c r="I44" s="308">
        <v>2.4759865593498476</v>
      </c>
    </row>
    <row r="45" spans="1:9" ht="14.1" customHeight="1">
      <c r="A45" s="124" t="s">
        <v>597</v>
      </c>
      <c r="B45" s="156">
        <v>65792</v>
      </c>
      <c r="C45" s="156">
        <v>161258</v>
      </c>
      <c r="D45" s="155">
        <v>80264</v>
      </c>
      <c r="E45" s="155">
        <v>80994</v>
      </c>
      <c r="F45" s="155">
        <v>2832</v>
      </c>
      <c r="G45" s="309">
        <v>1.0178758537108807</v>
      </c>
      <c r="H45" s="155">
        <v>4570.8049886621311</v>
      </c>
      <c r="I45" s="308">
        <v>2.451027480544747</v>
      </c>
    </row>
    <row r="46" spans="1:9" ht="14.1" customHeight="1">
      <c r="A46" s="124" t="s">
        <v>596</v>
      </c>
      <c r="B46" s="156">
        <v>67531</v>
      </c>
      <c r="C46" s="156">
        <v>164294</v>
      </c>
      <c r="D46" s="155">
        <v>81760</v>
      </c>
      <c r="E46" s="155">
        <v>82534</v>
      </c>
      <c r="F46" s="155">
        <v>3036</v>
      </c>
      <c r="G46" s="309">
        <v>1.0188269729253743</v>
      </c>
      <c r="H46" s="155">
        <v>4656.8594104308386</v>
      </c>
      <c r="I46" s="308">
        <v>2.4328678680902103</v>
      </c>
    </row>
    <row r="47" spans="1:9" ht="14.1" customHeight="1">
      <c r="A47" s="124" t="s">
        <v>595</v>
      </c>
      <c r="B47" s="156">
        <v>68402</v>
      </c>
      <c r="C47" s="156">
        <v>165195</v>
      </c>
      <c r="D47" s="155">
        <v>82163</v>
      </c>
      <c r="E47" s="155">
        <v>83032</v>
      </c>
      <c r="F47" s="155">
        <v>901</v>
      </c>
      <c r="G47" s="309">
        <v>1.0054840712381463</v>
      </c>
      <c r="H47" s="155">
        <v>4682.3979591836733</v>
      </c>
      <c r="I47" s="308">
        <v>2.4150609631297328</v>
      </c>
    </row>
    <row r="48" spans="1:9" ht="14.1" customHeight="1">
      <c r="A48" s="124" t="s">
        <v>594</v>
      </c>
      <c r="B48" s="156">
        <v>69933</v>
      </c>
      <c r="C48" s="156">
        <v>168024</v>
      </c>
      <c r="D48" s="155">
        <v>83311</v>
      </c>
      <c r="E48" s="155">
        <v>84713</v>
      </c>
      <c r="F48" s="155">
        <v>2829</v>
      </c>
      <c r="G48" s="309">
        <v>1.0171252156542268</v>
      </c>
      <c r="H48" s="155">
        <v>4762.5850340136049</v>
      </c>
      <c r="I48" s="308">
        <v>2.4026425292780234</v>
      </c>
    </row>
    <row r="49" spans="1:11" ht="14.1" customHeight="1">
      <c r="A49" s="124" t="s">
        <v>372</v>
      </c>
      <c r="B49" s="156">
        <v>71492</v>
      </c>
      <c r="C49" s="156">
        <v>170493</v>
      </c>
      <c r="D49" s="155">
        <v>84446</v>
      </c>
      <c r="E49" s="155">
        <v>86047</v>
      </c>
      <c r="F49" s="155">
        <v>2469</v>
      </c>
      <c r="G49" s="309">
        <v>1.0146943293815169</v>
      </c>
      <c r="H49" s="155">
        <v>4919.3877551020405</v>
      </c>
      <c r="I49" s="308">
        <v>2.366038198846673</v>
      </c>
    </row>
    <row r="50" spans="1:11" ht="14.1" customHeight="1">
      <c r="A50" s="124" t="s">
        <v>371</v>
      </c>
      <c r="B50" s="156">
        <v>73353</v>
      </c>
      <c r="C50" s="156">
        <v>173556</v>
      </c>
      <c r="D50" s="155">
        <v>85961</v>
      </c>
      <c r="E50" s="155">
        <v>87595</v>
      </c>
      <c r="F50" s="155">
        <v>3063</v>
      </c>
      <c r="G50" s="309">
        <v>1.017965546972603</v>
      </c>
      <c r="H50" s="155">
        <v>4913.8165345413363</v>
      </c>
      <c r="I50" s="308">
        <v>2.366038198846673</v>
      </c>
    </row>
    <row r="51" spans="1:11" ht="14.1" customHeight="1">
      <c r="A51" s="124" t="s">
        <v>370</v>
      </c>
      <c r="B51" s="156">
        <v>75770</v>
      </c>
      <c r="C51" s="156">
        <v>177597</v>
      </c>
      <c r="D51" s="155">
        <v>87991</v>
      </c>
      <c r="E51" s="155">
        <v>89606</v>
      </c>
      <c r="F51" s="155">
        <v>4041</v>
      </c>
      <c r="G51" s="309">
        <v>1.0232835511304708</v>
      </c>
      <c r="H51" s="155">
        <v>5028.2276330690829</v>
      </c>
      <c r="I51" s="308">
        <v>2.343896001055827</v>
      </c>
    </row>
    <row r="52" spans="1:11" ht="14.1" customHeight="1">
      <c r="A52" s="124" t="s">
        <v>369</v>
      </c>
      <c r="B52" s="156">
        <v>78116</v>
      </c>
      <c r="C52" s="156">
        <v>182126</v>
      </c>
      <c r="D52" s="155">
        <v>90180</v>
      </c>
      <c r="E52" s="155">
        <v>91946</v>
      </c>
      <c r="F52" s="155">
        <v>4529</v>
      </c>
      <c r="G52" s="309">
        <v>1.0255015568956682</v>
      </c>
      <c r="H52" s="155">
        <v>5156</v>
      </c>
      <c r="I52" s="308">
        <v>2.3314813866557427</v>
      </c>
    </row>
    <row r="53" spans="1:11" ht="14.1" customHeight="1">
      <c r="A53" s="124" t="s">
        <v>367</v>
      </c>
      <c r="B53" s="156">
        <v>80964</v>
      </c>
      <c r="C53" s="156">
        <v>187252</v>
      </c>
      <c r="D53" s="155">
        <v>92735</v>
      </c>
      <c r="E53" s="155">
        <v>94517</v>
      </c>
      <c r="F53" s="155">
        <v>5126</v>
      </c>
      <c r="G53" s="309">
        <v>1.028145349922581</v>
      </c>
      <c r="H53" s="155">
        <v>5301</v>
      </c>
      <c r="I53" s="308">
        <v>2.3127809890815669</v>
      </c>
      <c r="J53" s="168"/>
      <c r="K53" s="168"/>
    </row>
    <row r="54" spans="1:11" ht="14.1" customHeight="1">
      <c r="A54" s="124" t="s">
        <v>593</v>
      </c>
      <c r="B54" s="156">
        <v>83460</v>
      </c>
      <c r="C54" s="156">
        <v>191792</v>
      </c>
      <c r="D54" s="155">
        <v>94824</v>
      </c>
      <c r="E54" s="155">
        <v>96968</v>
      </c>
      <c r="F54" s="155">
        <v>4540</v>
      </c>
      <c r="G54" s="309">
        <v>1.0242454019182705</v>
      </c>
      <c r="H54" s="155">
        <v>5430.1245753114381</v>
      </c>
      <c r="I54" s="308">
        <v>2.2980110232446682</v>
      </c>
    </row>
    <row r="55" spans="1:11" ht="14.1" customHeight="1">
      <c r="A55" s="124" t="s">
        <v>365</v>
      </c>
      <c r="B55" s="156">
        <v>86275</v>
      </c>
      <c r="C55" s="156">
        <v>197041</v>
      </c>
      <c r="D55" s="155">
        <v>97339</v>
      </c>
      <c r="E55" s="155">
        <v>99702</v>
      </c>
      <c r="F55" s="155">
        <v>5249</v>
      </c>
      <c r="G55" s="309">
        <v>1.0269999999999999</v>
      </c>
      <c r="H55" s="155">
        <v>5578</v>
      </c>
      <c r="I55" s="308">
        <v>2.2799999999999998</v>
      </c>
    </row>
    <row r="56" spans="1:11" ht="14.1" customHeight="1">
      <c r="A56" s="124" t="s">
        <v>363</v>
      </c>
      <c r="B56" s="156">
        <v>88758</v>
      </c>
      <c r="C56" s="156">
        <v>201284</v>
      </c>
      <c r="D56" s="155">
        <v>99381</v>
      </c>
      <c r="E56" s="155">
        <v>101903</v>
      </c>
      <c r="F56" s="155">
        <v>4243</v>
      </c>
      <c r="G56" s="309">
        <v>1.022</v>
      </c>
      <c r="H56" s="155">
        <v>5699</v>
      </c>
      <c r="I56" s="308">
        <v>2.27</v>
      </c>
    </row>
    <row r="57" spans="1:11" ht="14.1" customHeight="1">
      <c r="A57" s="307" t="s">
        <v>362</v>
      </c>
      <c r="B57" s="306">
        <v>90838</v>
      </c>
      <c r="C57" s="306">
        <v>205439</v>
      </c>
      <c r="D57" s="304">
        <v>101333</v>
      </c>
      <c r="E57" s="304">
        <v>104106</v>
      </c>
      <c r="F57" s="304">
        <v>4155</v>
      </c>
      <c r="G57" s="305">
        <v>1.0209999999999999</v>
      </c>
      <c r="H57" s="304">
        <v>5817</v>
      </c>
      <c r="I57" s="303">
        <v>2.2599999999999998</v>
      </c>
    </row>
    <row r="58" spans="1:11" s="167" customFormat="1" ht="14.1" customHeight="1">
      <c r="A58" s="169"/>
      <c r="B58" s="169"/>
      <c r="C58" s="169"/>
      <c r="D58" s="169"/>
      <c r="E58" s="169"/>
      <c r="F58" s="169"/>
      <c r="G58" s="169"/>
      <c r="H58" s="169"/>
      <c r="I58" s="302" t="s">
        <v>592</v>
      </c>
    </row>
    <row r="59" spans="1:11">
      <c r="D59" s="301"/>
    </row>
  </sheetData>
  <mergeCells count="12">
    <mergeCell ref="F6:F7"/>
    <mergeCell ref="G6:G7"/>
    <mergeCell ref="H6:H7"/>
    <mergeCell ref="I6:I7"/>
    <mergeCell ref="A3:I3"/>
    <mergeCell ref="A4:I4"/>
    <mergeCell ref="A5:A7"/>
    <mergeCell ref="B5:B7"/>
    <mergeCell ref="C5:I5"/>
    <mergeCell ref="C6:C7"/>
    <mergeCell ref="D6:D7"/>
    <mergeCell ref="E6:E7"/>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EC143-722D-460A-83FF-D17EB29DB9C6}">
  <sheetPr>
    <pageSetUpPr fitToPage="1"/>
  </sheetPr>
  <dimension ref="A1:N53"/>
  <sheetViews>
    <sheetView view="pageBreakPreview" topLeftCell="A31" zoomScaleNormal="100" zoomScaleSheetLayoutView="100" workbookViewId="0">
      <selection activeCell="M56" sqref="M56"/>
    </sheetView>
  </sheetViews>
  <sheetFormatPr defaultRowHeight="13.5"/>
  <cols>
    <col min="1" max="1" width="8.625" style="96" customWidth="1"/>
    <col min="2" max="11" width="7.875" style="96" customWidth="1"/>
    <col min="12" max="16384" width="9" style="96"/>
  </cols>
  <sheetData>
    <row r="1" spans="1:14" ht="15.95" customHeight="1">
      <c r="A1" s="96" t="s">
        <v>679</v>
      </c>
    </row>
    <row r="2" spans="1:14" ht="15" customHeight="1">
      <c r="A2" s="167"/>
      <c r="B2" s="167"/>
      <c r="C2" s="167"/>
      <c r="D2" s="167"/>
      <c r="E2" s="167"/>
      <c r="F2" s="167"/>
      <c r="G2" s="167"/>
      <c r="H2" s="167"/>
      <c r="I2" s="167"/>
      <c r="J2" s="167"/>
      <c r="K2" s="167"/>
    </row>
    <row r="3" spans="1:14" s="95" customFormat="1" ht="24.95" customHeight="1">
      <c r="A3" s="1301" t="s">
        <v>678</v>
      </c>
      <c r="B3" s="1327"/>
      <c r="C3" s="1327"/>
      <c r="D3" s="1327"/>
      <c r="E3" s="1327"/>
      <c r="F3" s="1327"/>
      <c r="G3" s="1327"/>
      <c r="H3" s="1327"/>
      <c r="I3" s="1327"/>
      <c r="J3" s="1327"/>
      <c r="K3" s="1327"/>
    </row>
    <row r="4" spans="1:14" ht="15" customHeight="1" thickBot="1">
      <c r="A4" s="114"/>
      <c r="B4" s="175"/>
      <c r="C4" s="175"/>
      <c r="D4" s="175"/>
      <c r="E4" s="175"/>
      <c r="F4" s="175"/>
      <c r="G4" s="175"/>
      <c r="H4" s="175"/>
      <c r="I4" s="1309" t="s">
        <v>677</v>
      </c>
      <c r="J4" s="1309"/>
      <c r="K4" s="1309"/>
    </row>
    <row r="5" spans="1:14" ht="15" customHeight="1" thickTop="1">
      <c r="A5" s="1386"/>
      <c r="B5" s="1386"/>
      <c r="C5" s="1386"/>
      <c r="D5" s="192"/>
      <c r="E5" s="192"/>
      <c r="F5" s="192"/>
      <c r="G5" s="192"/>
      <c r="H5" s="192"/>
      <c r="I5" s="192"/>
      <c r="J5" s="192"/>
      <c r="K5" s="192"/>
    </row>
    <row r="6" spans="1:14" ht="25.5" customHeight="1">
      <c r="A6" s="322"/>
      <c r="B6" s="333" t="s">
        <v>676</v>
      </c>
      <c r="C6" s="138" t="s">
        <v>675</v>
      </c>
      <c r="D6" s="138" t="s">
        <v>674</v>
      </c>
      <c r="E6" s="332" t="s">
        <v>673</v>
      </c>
      <c r="F6" s="138" t="s">
        <v>672</v>
      </c>
      <c r="G6" s="138" t="s">
        <v>671</v>
      </c>
      <c r="H6" s="138" t="s">
        <v>670</v>
      </c>
      <c r="I6" s="138" t="s">
        <v>669</v>
      </c>
      <c r="J6" s="138" t="s">
        <v>668</v>
      </c>
      <c r="K6" s="137" t="s">
        <v>667</v>
      </c>
    </row>
    <row r="7" spans="1:14" ht="15" customHeight="1">
      <c r="A7" s="316" t="s">
        <v>496</v>
      </c>
      <c r="B7" s="156">
        <v>2475</v>
      </c>
      <c r="C7" s="330">
        <v>895</v>
      </c>
      <c r="D7" s="175">
        <v>331</v>
      </c>
      <c r="E7" s="175">
        <v>350</v>
      </c>
      <c r="F7" s="175">
        <v>42</v>
      </c>
      <c r="G7" s="175">
        <v>66</v>
      </c>
      <c r="H7" s="175">
        <v>40</v>
      </c>
      <c r="I7" s="175">
        <v>23</v>
      </c>
      <c r="J7" s="175">
        <v>192</v>
      </c>
      <c r="K7" s="282">
        <v>536</v>
      </c>
      <c r="L7" s="331"/>
      <c r="M7" s="325"/>
      <c r="N7" s="168"/>
    </row>
    <row r="8" spans="1:14" ht="15" customHeight="1">
      <c r="A8" s="316" t="s">
        <v>593</v>
      </c>
      <c r="B8" s="156">
        <v>2737</v>
      </c>
      <c r="C8" s="330">
        <v>1039</v>
      </c>
      <c r="D8" s="175">
        <v>330</v>
      </c>
      <c r="E8" s="175">
        <v>370</v>
      </c>
      <c r="F8" s="175">
        <v>47</v>
      </c>
      <c r="G8" s="175">
        <v>62</v>
      </c>
      <c r="H8" s="175">
        <v>41</v>
      </c>
      <c r="I8" s="175">
        <v>21</v>
      </c>
      <c r="J8" s="175">
        <v>238</v>
      </c>
      <c r="K8" s="282">
        <v>589</v>
      </c>
      <c r="M8" s="325"/>
      <c r="N8" s="168"/>
    </row>
    <row r="9" spans="1:14" ht="15" customHeight="1">
      <c r="A9" s="316" t="s">
        <v>365</v>
      </c>
      <c r="B9" s="156">
        <v>2984</v>
      </c>
      <c r="C9" s="330">
        <v>1140</v>
      </c>
      <c r="D9" s="175">
        <v>341</v>
      </c>
      <c r="E9" s="175">
        <v>393</v>
      </c>
      <c r="F9" s="175">
        <v>48</v>
      </c>
      <c r="G9" s="175">
        <v>73</v>
      </c>
      <c r="H9" s="175">
        <v>48</v>
      </c>
      <c r="I9" s="175">
        <v>22</v>
      </c>
      <c r="J9" s="175">
        <v>272</v>
      </c>
      <c r="K9" s="282">
        <v>647</v>
      </c>
      <c r="M9" s="325"/>
      <c r="N9" s="168"/>
    </row>
    <row r="10" spans="1:14" s="168" customFormat="1" ht="15" customHeight="1">
      <c r="A10" s="316" t="s">
        <v>363</v>
      </c>
      <c r="B10" s="156">
        <v>3101</v>
      </c>
      <c r="C10" s="330">
        <v>1155</v>
      </c>
      <c r="D10" s="175">
        <v>363</v>
      </c>
      <c r="E10" s="175">
        <v>388</v>
      </c>
      <c r="F10" s="175">
        <v>42</v>
      </c>
      <c r="G10" s="175">
        <v>73</v>
      </c>
      <c r="H10" s="175">
        <v>51</v>
      </c>
      <c r="I10" s="175">
        <v>23</v>
      </c>
      <c r="J10" s="175">
        <v>345</v>
      </c>
      <c r="K10" s="282">
        <v>661</v>
      </c>
      <c r="M10" s="325"/>
    </row>
    <row r="11" spans="1:14" ht="15" customHeight="1">
      <c r="A11" s="329" t="s">
        <v>362</v>
      </c>
      <c r="B11" s="306">
        <v>3190</v>
      </c>
      <c r="C11" s="328">
        <v>1206</v>
      </c>
      <c r="D11" s="327">
        <v>342</v>
      </c>
      <c r="E11" s="327">
        <v>390</v>
      </c>
      <c r="F11" s="327">
        <v>50</v>
      </c>
      <c r="G11" s="327">
        <v>75</v>
      </c>
      <c r="H11" s="327">
        <v>53</v>
      </c>
      <c r="I11" s="327">
        <v>24</v>
      </c>
      <c r="J11" s="327">
        <v>317</v>
      </c>
      <c r="K11" s="326">
        <v>733</v>
      </c>
      <c r="M11" s="325"/>
      <c r="N11" s="168"/>
    </row>
    <row r="12" spans="1:14" ht="15" customHeight="1">
      <c r="A12" s="1311"/>
      <c r="B12" s="1311"/>
      <c r="C12" s="1311"/>
      <c r="D12" s="1311"/>
      <c r="E12" s="1311"/>
      <c r="F12" s="1311"/>
      <c r="G12" s="1311"/>
      <c r="H12" s="1311"/>
      <c r="I12" s="1311"/>
      <c r="J12" s="1313" t="s">
        <v>666</v>
      </c>
      <c r="K12" s="1313"/>
    </row>
    <row r="13" spans="1:14" ht="15" customHeight="1">
      <c r="A13" s="135"/>
      <c r="B13" s="135"/>
      <c r="C13" s="135"/>
      <c r="D13" s="135"/>
      <c r="E13" s="135"/>
      <c r="F13" s="135"/>
      <c r="G13" s="135"/>
      <c r="H13" s="135"/>
      <c r="I13" s="135"/>
      <c r="J13" s="166"/>
      <c r="K13" s="166"/>
    </row>
    <row r="14" spans="1:14" s="95" customFormat="1" ht="24.95" customHeight="1">
      <c r="A14" s="1355" t="s">
        <v>665</v>
      </c>
      <c r="B14" s="1355"/>
      <c r="C14" s="1355"/>
      <c r="D14" s="1355"/>
      <c r="E14" s="1355"/>
      <c r="F14" s="1355"/>
      <c r="G14" s="1355"/>
      <c r="H14" s="1355"/>
      <c r="I14" s="1355"/>
      <c r="J14" s="1355"/>
      <c r="K14" s="324"/>
    </row>
    <row r="15" spans="1:14" s="94" customFormat="1" ht="15" customHeight="1">
      <c r="A15" s="1384" t="s">
        <v>664</v>
      </c>
      <c r="B15" s="1384"/>
      <c r="C15" s="1384"/>
      <c r="D15" s="323"/>
      <c r="H15" s="1385"/>
      <c r="I15" s="1385"/>
      <c r="J15" s="1385"/>
    </row>
    <row r="16" spans="1:14" s="94" customFormat="1" ht="15" customHeight="1" thickBot="1">
      <c r="A16" s="175"/>
      <c r="B16" s="175"/>
      <c r="C16" s="175"/>
      <c r="D16" s="322"/>
      <c r="E16" s="114"/>
      <c r="F16" s="114"/>
      <c r="G16" s="114"/>
      <c r="H16" s="166"/>
      <c r="I16" s="166"/>
      <c r="J16" s="166"/>
    </row>
    <row r="17" spans="1:10" ht="15" customHeight="1" thickTop="1">
      <c r="A17" s="1364" t="s">
        <v>409</v>
      </c>
      <c r="B17" s="1307" t="s">
        <v>663</v>
      </c>
      <c r="C17" s="1307"/>
      <c r="D17" s="1307"/>
      <c r="E17" s="1306" t="s">
        <v>662</v>
      </c>
      <c r="F17" s="1307"/>
      <c r="G17" s="1308"/>
      <c r="H17" s="1307" t="s">
        <v>661</v>
      </c>
      <c r="I17" s="1307"/>
      <c r="J17" s="1307"/>
    </row>
    <row r="18" spans="1:10" ht="15" customHeight="1">
      <c r="A18" s="1365"/>
      <c r="B18" s="1379" t="s">
        <v>655</v>
      </c>
      <c r="C18" s="1371" t="s">
        <v>654</v>
      </c>
      <c r="D18" s="1365" t="s">
        <v>637</v>
      </c>
      <c r="E18" s="1381" t="s">
        <v>656</v>
      </c>
      <c r="F18" s="1371" t="s">
        <v>654</v>
      </c>
      <c r="G18" s="1365" t="s">
        <v>637</v>
      </c>
      <c r="H18" s="1381" t="s">
        <v>655</v>
      </c>
      <c r="I18" s="1371" t="s">
        <v>654</v>
      </c>
      <c r="J18" s="1383" t="s">
        <v>637</v>
      </c>
    </row>
    <row r="19" spans="1:10" ht="15" customHeight="1">
      <c r="A19" s="1366"/>
      <c r="B19" s="1380"/>
      <c r="C19" s="1333"/>
      <c r="D19" s="1366"/>
      <c r="E19" s="1382"/>
      <c r="F19" s="1333"/>
      <c r="G19" s="1366"/>
      <c r="H19" s="1382"/>
      <c r="I19" s="1333"/>
      <c r="J19" s="1382"/>
    </row>
    <row r="20" spans="1:10" ht="15" customHeight="1">
      <c r="A20" s="316" t="s">
        <v>496</v>
      </c>
      <c r="B20" s="321">
        <v>2120</v>
      </c>
      <c r="C20" s="155">
        <v>1078</v>
      </c>
      <c r="D20" s="319">
        <v>1042</v>
      </c>
      <c r="E20" s="321">
        <v>1430</v>
      </c>
      <c r="F20" s="155">
        <v>763</v>
      </c>
      <c r="G20" s="155">
        <v>667</v>
      </c>
      <c r="H20" s="321">
        <v>690</v>
      </c>
      <c r="I20" s="155">
        <v>315</v>
      </c>
      <c r="J20" s="155">
        <v>375</v>
      </c>
    </row>
    <row r="21" spans="1:10" ht="15" customHeight="1">
      <c r="A21" s="315" t="s">
        <v>649</v>
      </c>
      <c r="B21" s="156">
        <v>2029</v>
      </c>
      <c r="C21" s="155">
        <v>1021</v>
      </c>
      <c r="D21" s="155">
        <v>1008</v>
      </c>
      <c r="E21" s="156">
        <v>1531</v>
      </c>
      <c r="F21" s="155">
        <v>819</v>
      </c>
      <c r="G21" s="319">
        <v>712</v>
      </c>
      <c r="H21" s="156">
        <v>498</v>
      </c>
      <c r="I21" s="155">
        <v>202</v>
      </c>
      <c r="J21" s="155">
        <v>296</v>
      </c>
    </row>
    <row r="22" spans="1:10" ht="15" customHeight="1">
      <c r="A22" s="315" t="s">
        <v>365</v>
      </c>
      <c r="B22" s="156">
        <v>2055</v>
      </c>
      <c r="C22" s="155">
        <v>1032</v>
      </c>
      <c r="D22" s="155">
        <v>1023</v>
      </c>
      <c r="E22" s="156">
        <v>1493</v>
      </c>
      <c r="F22" s="155">
        <v>803</v>
      </c>
      <c r="G22" s="319">
        <v>690</v>
      </c>
      <c r="H22" s="156">
        <v>562</v>
      </c>
      <c r="I22" s="155">
        <v>229</v>
      </c>
      <c r="J22" s="155">
        <v>333</v>
      </c>
    </row>
    <row r="23" spans="1:10" ht="15" customHeight="1">
      <c r="A23" s="316" t="s">
        <v>363</v>
      </c>
      <c r="B23" s="156">
        <v>2108</v>
      </c>
      <c r="C23" s="155">
        <v>1045</v>
      </c>
      <c r="D23" s="155">
        <v>1063</v>
      </c>
      <c r="E23" s="156">
        <v>1741</v>
      </c>
      <c r="F23" s="155">
        <v>940</v>
      </c>
      <c r="G23" s="319">
        <v>801</v>
      </c>
      <c r="H23" s="156">
        <v>367</v>
      </c>
      <c r="I23" s="155">
        <v>105</v>
      </c>
      <c r="J23" s="155">
        <v>262</v>
      </c>
    </row>
    <row r="24" spans="1:10" ht="15" customHeight="1">
      <c r="A24" s="313" t="s">
        <v>362</v>
      </c>
      <c r="B24" s="306">
        <v>2071</v>
      </c>
      <c r="C24" s="304">
        <v>1066</v>
      </c>
      <c r="D24" s="304">
        <v>1005</v>
      </c>
      <c r="E24" s="306">
        <v>1837</v>
      </c>
      <c r="F24" s="304">
        <v>994</v>
      </c>
      <c r="G24" s="318">
        <v>843</v>
      </c>
      <c r="H24" s="306">
        <v>234</v>
      </c>
      <c r="I24" s="304">
        <v>72</v>
      </c>
      <c r="J24" s="304">
        <v>162</v>
      </c>
    </row>
    <row r="25" spans="1:10" ht="15" customHeight="1">
      <c r="A25" s="114" t="s">
        <v>503</v>
      </c>
      <c r="B25" s="114"/>
      <c r="C25" s="114"/>
      <c r="D25" s="114"/>
      <c r="E25" s="114"/>
      <c r="F25" s="114"/>
      <c r="G25" s="114"/>
      <c r="H25" s="114"/>
      <c r="I25" s="114"/>
      <c r="J25" s="159" t="s">
        <v>592</v>
      </c>
    </row>
    <row r="26" spans="1:10" ht="15" customHeight="1">
      <c r="A26" s="167"/>
      <c r="B26" s="167"/>
      <c r="C26" s="167"/>
      <c r="D26" s="167"/>
      <c r="E26" s="167"/>
      <c r="F26" s="167"/>
      <c r="G26" s="167"/>
      <c r="H26" s="167"/>
      <c r="I26" s="167"/>
      <c r="J26" s="167"/>
    </row>
    <row r="27" spans="1:10" s="94" customFormat="1" ht="15" customHeight="1">
      <c r="A27" s="1384" t="s">
        <v>660</v>
      </c>
      <c r="B27" s="1384"/>
      <c r="C27" s="1384"/>
      <c r="H27" s="1385"/>
      <c r="I27" s="1385"/>
      <c r="J27" s="1385"/>
    </row>
    <row r="28" spans="1:10" s="94" customFormat="1" ht="15" customHeight="1" thickBot="1">
      <c r="A28" s="143"/>
      <c r="B28" s="143"/>
      <c r="C28" s="143"/>
      <c r="H28" s="320"/>
      <c r="I28" s="320"/>
      <c r="J28" s="320"/>
    </row>
    <row r="29" spans="1:10" ht="15" customHeight="1" thickTop="1">
      <c r="A29" s="1364" t="s">
        <v>409</v>
      </c>
      <c r="B29" s="1307" t="s">
        <v>659</v>
      </c>
      <c r="C29" s="1307"/>
      <c r="D29" s="1307"/>
      <c r="E29" s="1306" t="s">
        <v>658</v>
      </c>
      <c r="F29" s="1307"/>
      <c r="G29" s="1308"/>
      <c r="H29" s="1307" t="s">
        <v>657</v>
      </c>
      <c r="I29" s="1307"/>
      <c r="J29" s="1307"/>
    </row>
    <row r="30" spans="1:10" ht="15" customHeight="1">
      <c r="A30" s="1365"/>
      <c r="B30" s="1379" t="s">
        <v>655</v>
      </c>
      <c r="C30" s="1371" t="s">
        <v>654</v>
      </c>
      <c r="D30" s="1365" t="s">
        <v>637</v>
      </c>
      <c r="E30" s="1381" t="s">
        <v>656</v>
      </c>
      <c r="F30" s="1371" t="s">
        <v>654</v>
      </c>
      <c r="G30" s="1365" t="s">
        <v>637</v>
      </c>
      <c r="H30" s="1381" t="s">
        <v>655</v>
      </c>
      <c r="I30" s="1371" t="s">
        <v>654</v>
      </c>
      <c r="J30" s="1383" t="s">
        <v>637</v>
      </c>
    </row>
    <row r="31" spans="1:10" ht="15" customHeight="1">
      <c r="A31" s="1366"/>
      <c r="B31" s="1380"/>
      <c r="C31" s="1333"/>
      <c r="D31" s="1366"/>
      <c r="E31" s="1382"/>
      <c r="F31" s="1333"/>
      <c r="G31" s="1366"/>
      <c r="H31" s="1382"/>
      <c r="I31" s="1333"/>
      <c r="J31" s="1382"/>
    </row>
    <row r="32" spans="1:10" ht="15" customHeight="1">
      <c r="A32" s="316" t="s">
        <v>496</v>
      </c>
      <c r="B32" s="156">
        <v>12728</v>
      </c>
      <c r="C32" s="155">
        <v>6536</v>
      </c>
      <c r="D32" s="319">
        <v>6192</v>
      </c>
      <c r="E32" s="156">
        <v>8344</v>
      </c>
      <c r="F32" s="155">
        <v>4509</v>
      </c>
      <c r="G32" s="319">
        <v>3835</v>
      </c>
      <c r="H32" s="156">
        <v>4384</v>
      </c>
      <c r="I32" s="155">
        <v>2027</v>
      </c>
      <c r="J32" s="155">
        <v>2357</v>
      </c>
    </row>
    <row r="33" spans="1:10" ht="15" customHeight="1">
      <c r="A33" s="315" t="s">
        <v>649</v>
      </c>
      <c r="B33" s="156">
        <v>12797</v>
      </c>
      <c r="C33" s="155">
        <v>6609</v>
      </c>
      <c r="D33" s="319">
        <v>6188</v>
      </c>
      <c r="E33" s="156">
        <v>8353</v>
      </c>
      <c r="F33" s="155">
        <v>4419</v>
      </c>
      <c r="G33" s="319">
        <v>3934</v>
      </c>
      <c r="H33" s="156">
        <v>4444</v>
      </c>
      <c r="I33" s="155">
        <v>2190</v>
      </c>
      <c r="J33" s="155">
        <v>2254</v>
      </c>
    </row>
    <row r="34" spans="1:10" ht="15" customHeight="1">
      <c r="A34" s="316" t="s">
        <v>365</v>
      </c>
      <c r="B34" s="156">
        <v>12590</v>
      </c>
      <c r="C34" s="155">
        <v>6416</v>
      </c>
      <c r="D34" s="319">
        <v>6174</v>
      </c>
      <c r="E34" s="156">
        <v>8319</v>
      </c>
      <c r="F34" s="155">
        <v>4345</v>
      </c>
      <c r="G34" s="319">
        <v>3974</v>
      </c>
      <c r="H34" s="156">
        <v>4271</v>
      </c>
      <c r="I34" s="155">
        <v>2071</v>
      </c>
      <c r="J34" s="155">
        <v>2200</v>
      </c>
    </row>
    <row r="35" spans="1:10" ht="15" customHeight="1">
      <c r="A35" s="315" t="s">
        <v>363</v>
      </c>
      <c r="B35" s="156">
        <v>12518</v>
      </c>
      <c r="C35" s="155">
        <v>6432</v>
      </c>
      <c r="D35" s="319">
        <v>6086</v>
      </c>
      <c r="E35" s="156">
        <v>8682</v>
      </c>
      <c r="F35" s="155">
        <v>4498</v>
      </c>
      <c r="G35" s="319">
        <v>4184</v>
      </c>
      <c r="H35" s="156">
        <v>3836</v>
      </c>
      <c r="I35" s="155">
        <v>1934</v>
      </c>
      <c r="J35" s="155">
        <v>1902</v>
      </c>
    </row>
    <row r="36" spans="1:10" s="317" customFormat="1" ht="15" customHeight="1">
      <c r="A36" s="313" t="s">
        <v>362</v>
      </c>
      <c r="B36" s="306">
        <v>13650</v>
      </c>
      <c r="C36" s="304">
        <v>6866</v>
      </c>
      <c r="D36" s="318">
        <v>6784</v>
      </c>
      <c r="E36" s="306">
        <v>9995</v>
      </c>
      <c r="F36" s="304">
        <v>5182</v>
      </c>
      <c r="G36" s="318">
        <v>4813</v>
      </c>
      <c r="H36" s="306">
        <v>3655</v>
      </c>
      <c r="I36" s="304">
        <v>1684</v>
      </c>
      <c r="J36" s="304">
        <v>1971</v>
      </c>
    </row>
    <row r="37" spans="1:10" ht="15" customHeight="1">
      <c r="A37" s="114" t="s">
        <v>503</v>
      </c>
      <c r="B37" s="114"/>
      <c r="C37" s="114"/>
      <c r="D37" s="114"/>
      <c r="E37" s="114"/>
      <c r="F37" s="114"/>
      <c r="G37" s="114"/>
      <c r="H37" s="114"/>
      <c r="I37" s="114"/>
      <c r="J37" s="159" t="s">
        <v>592</v>
      </c>
    </row>
    <row r="38" spans="1:10" ht="15" customHeight="1">
      <c r="A38" s="159"/>
      <c r="B38" s="159"/>
      <c r="C38" s="159"/>
      <c r="D38" s="159"/>
      <c r="E38" s="159"/>
      <c r="F38" s="159"/>
      <c r="G38" s="159"/>
      <c r="H38" s="159"/>
      <c r="I38" s="159"/>
      <c r="J38" s="159"/>
    </row>
    <row r="39" spans="1:10" ht="15" customHeight="1">
      <c r="A39" s="143" t="s">
        <v>653</v>
      </c>
      <c r="B39" s="143"/>
      <c r="C39" s="143"/>
      <c r="D39" s="159"/>
      <c r="E39" s="159"/>
      <c r="F39" s="159"/>
      <c r="G39" s="159"/>
      <c r="H39" s="159"/>
      <c r="I39" s="159"/>
      <c r="J39" s="159"/>
    </row>
    <row r="40" spans="1:10" ht="15" customHeight="1" thickBot="1"/>
    <row r="41" spans="1:10" ht="15" customHeight="1" thickTop="1">
      <c r="A41" s="1364" t="s">
        <v>409</v>
      </c>
      <c r="B41" s="1372" t="s">
        <v>652</v>
      </c>
      <c r="C41" s="1373"/>
      <c r="D41" s="1373"/>
      <c r="E41" s="1372" t="s">
        <v>651</v>
      </c>
      <c r="F41" s="1373"/>
      <c r="G41" s="1376"/>
      <c r="H41" s="1378" t="s">
        <v>650</v>
      </c>
      <c r="I41" s="1373"/>
      <c r="J41" s="1373"/>
    </row>
    <row r="42" spans="1:10" ht="15" customHeight="1">
      <c r="A42" s="1366"/>
      <c r="B42" s="1374"/>
      <c r="C42" s="1375"/>
      <c r="D42" s="1375"/>
      <c r="E42" s="1374"/>
      <c r="F42" s="1375"/>
      <c r="G42" s="1377"/>
      <c r="H42" s="1375"/>
      <c r="I42" s="1375"/>
      <c r="J42" s="1375"/>
    </row>
    <row r="43" spans="1:10" ht="15" customHeight="1">
      <c r="A43" s="316" t="s">
        <v>497</v>
      </c>
      <c r="B43" s="314"/>
      <c r="C43" s="168"/>
      <c r="D43" s="155">
        <v>1011</v>
      </c>
      <c r="E43" s="168"/>
      <c r="F43" s="168"/>
      <c r="G43" s="155">
        <v>266</v>
      </c>
      <c r="H43" s="168"/>
      <c r="I43" s="168"/>
      <c r="J43" s="281">
        <v>1.62</v>
      </c>
    </row>
    <row r="44" spans="1:10" ht="15" customHeight="1">
      <c r="A44" s="316" t="s">
        <v>367</v>
      </c>
      <c r="B44" s="314"/>
      <c r="C44" s="168"/>
      <c r="D44" s="155">
        <v>1048</v>
      </c>
      <c r="E44" s="168"/>
      <c r="F44" s="168"/>
      <c r="G44" s="155">
        <v>272</v>
      </c>
      <c r="H44" s="168"/>
      <c r="I44" s="168"/>
      <c r="J44" s="281">
        <v>1.67</v>
      </c>
    </row>
    <row r="45" spans="1:10" ht="15" customHeight="1">
      <c r="A45" s="315" t="s">
        <v>649</v>
      </c>
      <c r="B45" s="314"/>
      <c r="C45" s="168"/>
      <c r="D45" s="155">
        <v>1057</v>
      </c>
      <c r="E45" s="168"/>
      <c r="F45" s="168"/>
      <c r="G45" s="155">
        <v>294</v>
      </c>
      <c r="H45" s="168"/>
      <c r="I45" s="168"/>
      <c r="J45" s="281">
        <v>1.59</v>
      </c>
    </row>
    <row r="46" spans="1:10" ht="15" customHeight="1">
      <c r="A46" s="315" t="s">
        <v>648</v>
      </c>
      <c r="B46" s="314"/>
      <c r="C46" s="168"/>
      <c r="D46" s="155">
        <v>941</v>
      </c>
      <c r="E46" s="168"/>
      <c r="F46" s="168"/>
      <c r="G46" s="155">
        <v>250</v>
      </c>
      <c r="H46" s="168"/>
      <c r="I46" s="168"/>
      <c r="J46" s="281">
        <v>1.55</v>
      </c>
    </row>
    <row r="47" spans="1:10" ht="15" customHeight="1">
      <c r="A47" s="313" t="s">
        <v>363</v>
      </c>
      <c r="B47" s="312"/>
      <c r="C47" s="311"/>
      <c r="D47" s="304">
        <v>983</v>
      </c>
      <c r="E47" s="311"/>
      <c r="F47" s="311"/>
      <c r="G47" s="304">
        <v>257</v>
      </c>
      <c r="H47" s="311"/>
      <c r="I47" s="311"/>
      <c r="J47" s="310">
        <v>1.56</v>
      </c>
    </row>
    <row r="48" spans="1:10" ht="15" customHeight="1">
      <c r="A48" s="114" t="s">
        <v>647</v>
      </c>
      <c r="B48" s="114"/>
      <c r="C48" s="114"/>
      <c r="D48" s="159"/>
      <c r="E48" s="114"/>
      <c r="F48" s="1317" t="s">
        <v>646</v>
      </c>
      <c r="G48" s="1317"/>
      <c r="H48" s="1317"/>
      <c r="I48" s="1317"/>
      <c r="J48" s="1317"/>
    </row>
    <row r="49" spans="1:1" ht="15" customHeight="1">
      <c r="A49" s="114"/>
    </row>
    <row r="50" spans="1:1" ht="15" customHeight="1"/>
    <row r="51" spans="1:1" ht="15" customHeight="1"/>
    <row r="52" spans="1:1" ht="15" customHeight="1"/>
    <row r="53" spans="1:1" ht="15" customHeight="1"/>
  </sheetData>
  <mergeCells count="41">
    <mergeCell ref="A14:J14"/>
    <mergeCell ref="A3:K3"/>
    <mergeCell ref="I4:K4"/>
    <mergeCell ref="A5:C5"/>
    <mergeCell ref="A12:I12"/>
    <mergeCell ref="J12:K12"/>
    <mergeCell ref="A27:C27"/>
    <mergeCell ref="H27:J27"/>
    <mergeCell ref="A15:C15"/>
    <mergeCell ref="H15:J15"/>
    <mergeCell ref="A17:A19"/>
    <mergeCell ref="B17:D17"/>
    <mergeCell ref="E17:G17"/>
    <mergeCell ref="H17:J17"/>
    <mergeCell ref="B18:B19"/>
    <mergeCell ref="C18:C19"/>
    <mergeCell ref="D18:D19"/>
    <mergeCell ref="E18:E19"/>
    <mergeCell ref="J30:J31"/>
    <mergeCell ref="F18:F19"/>
    <mergeCell ref="G18:G19"/>
    <mergeCell ref="H18:H19"/>
    <mergeCell ref="I18:I19"/>
    <mergeCell ref="J18:J19"/>
    <mergeCell ref="H30:H31"/>
    <mergeCell ref="F48:J48"/>
    <mergeCell ref="E29:G29"/>
    <mergeCell ref="A41:A42"/>
    <mergeCell ref="A29:A31"/>
    <mergeCell ref="B29:D29"/>
    <mergeCell ref="B41:D42"/>
    <mergeCell ref="E41:G42"/>
    <mergeCell ref="H41:J42"/>
    <mergeCell ref="H29:J29"/>
    <mergeCell ref="B30:B31"/>
    <mergeCell ref="C30:C31"/>
    <mergeCell ref="D30:D31"/>
    <mergeCell ref="E30:E31"/>
    <mergeCell ref="F30:F31"/>
    <mergeCell ref="G30:G31"/>
    <mergeCell ref="I30:I3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33676-3B22-4501-815B-4DC67980B4EE}">
  <sheetPr>
    <pageSetUpPr fitToPage="1"/>
  </sheetPr>
  <dimension ref="A1:BF147"/>
  <sheetViews>
    <sheetView view="pageBreakPreview" zoomScaleNormal="100" zoomScaleSheetLayoutView="100" workbookViewId="0">
      <selection activeCell="M56" sqref="M56"/>
    </sheetView>
  </sheetViews>
  <sheetFormatPr defaultRowHeight="13.5"/>
  <cols>
    <col min="1" max="1" width="4.5" style="334" customWidth="1"/>
    <col min="2" max="2" width="11" style="96" customWidth="1"/>
    <col min="3" max="3" width="8" style="96" customWidth="1"/>
    <col min="4" max="11" width="7.375" style="96" customWidth="1"/>
    <col min="12" max="12" width="7.25" style="105" customWidth="1"/>
    <col min="13" max="16384" width="9" style="96"/>
  </cols>
  <sheetData>
    <row r="1" spans="1:58" ht="15" customHeight="1">
      <c r="B1" s="406"/>
      <c r="C1" s="337"/>
      <c r="D1" s="337"/>
      <c r="E1" s="337"/>
      <c r="F1" s="337"/>
      <c r="G1" s="337"/>
      <c r="H1" s="337"/>
      <c r="I1" s="337"/>
      <c r="J1" s="337"/>
      <c r="K1" s="103"/>
      <c r="L1" s="406" t="s">
        <v>725</v>
      </c>
    </row>
    <row r="2" spans="1:58" s="105" customFormat="1" ht="15" customHeight="1">
      <c r="A2" s="134"/>
      <c r="B2" s="335"/>
      <c r="C2" s="335"/>
      <c r="D2" s="335"/>
      <c r="E2" s="335"/>
      <c r="F2" s="335"/>
      <c r="G2" s="335"/>
      <c r="H2" s="335"/>
      <c r="I2" s="335"/>
      <c r="J2" s="335"/>
      <c r="K2" s="335"/>
      <c r="L2" s="401"/>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c r="BB2" s="96"/>
      <c r="BC2" s="96"/>
      <c r="BD2" s="96"/>
      <c r="BE2" s="96"/>
      <c r="BF2" s="96"/>
    </row>
    <row r="3" spans="1:58" s="95" customFormat="1" ht="17.25" customHeight="1">
      <c r="A3" s="405" t="s">
        <v>724</v>
      </c>
      <c r="B3" s="404"/>
      <c r="C3" s="404"/>
      <c r="D3" s="403"/>
      <c r="E3" s="403"/>
      <c r="F3" s="403"/>
      <c r="G3" s="403"/>
      <c r="H3" s="403"/>
      <c r="I3" s="403"/>
      <c r="J3" s="403"/>
      <c r="K3" s="402"/>
      <c r="L3" s="402"/>
    </row>
    <row r="4" spans="1:58" s="105" customFormat="1" ht="15" customHeight="1">
      <c r="A4" s="134"/>
      <c r="B4" s="335"/>
      <c r="C4" s="335"/>
      <c r="D4" s="335"/>
      <c r="E4" s="335"/>
      <c r="F4" s="335"/>
      <c r="G4" s="335"/>
      <c r="H4" s="335"/>
      <c r="I4" s="335"/>
      <c r="J4" s="335"/>
      <c r="K4" s="335"/>
      <c r="L4" s="401"/>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c r="BB4" s="96"/>
      <c r="BC4" s="96"/>
      <c r="BD4" s="96"/>
      <c r="BE4" s="96"/>
      <c r="BF4" s="96"/>
    </row>
    <row r="5" spans="1:58" ht="15" customHeight="1" thickBot="1">
      <c r="A5" s="1390" t="s">
        <v>723</v>
      </c>
      <c r="B5" s="1390"/>
      <c r="C5" s="1390"/>
      <c r="D5" s="337"/>
      <c r="E5" s="337"/>
      <c r="F5" s="337"/>
      <c r="G5" s="337"/>
      <c r="H5" s="337"/>
      <c r="I5" s="337"/>
      <c r="J5" s="103"/>
      <c r="K5" s="103"/>
      <c r="L5" s="159"/>
    </row>
    <row r="6" spans="1:58" ht="31.5" customHeight="1" thickTop="1">
      <c r="A6" s="1391"/>
      <c r="B6" s="1392"/>
      <c r="C6" s="400" t="s">
        <v>701</v>
      </c>
      <c r="D6" s="400" t="s">
        <v>710</v>
      </c>
      <c r="E6" s="398" t="s">
        <v>709</v>
      </c>
      <c r="F6" s="399" t="s">
        <v>708</v>
      </c>
      <c r="G6" s="399" t="s">
        <v>707</v>
      </c>
      <c r="H6" s="399" t="s">
        <v>706</v>
      </c>
      <c r="I6" s="399" t="s">
        <v>705</v>
      </c>
      <c r="J6" s="399" t="s">
        <v>704</v>
      </c>
      <c r="K6" s="398" t="s">
        <v>703</v>
      </c>
      <c r="L6" s="397" t="s">
        <v>702</v>
      </c>
    </row>
    <row r="7" spans="1:58" ht="15" customHeight="1">
      <c r="A7" s="1393" t="s">
        <v>722</v>
      </c>
      <c r="B7" s="1394"/>
      <c r="C7" s="396">
        <v>3909</v>
      </c>
      <c r="D7" s="395" t="s">
        <v>364</v>
      </c>
      <c r="E7" s="394">
        <v>780</v>
      </c>
      <c r="F7" s="394">
        <v>121</v>
      </c>
      <c r="G7" s="394">
        <v>1040</v>
      </c>
      <c r="H7" s="394">
        <v>1434</v>
      </c>
      <c r="I7" s="394">
        <v>319</v>
      </c>
      <c r="J7" s="394">
        <v>82</v>
      </c>
      <c r="K7" s="394">
        <v>135</v>
      </c>
      <c r="L7" s="393">
        <v>-2</v>
      </c>
    </row>
    <row r="8" spans="1:58" ht="15" customHeight="1">
      <c r="A8" s="1393" t="s">
        <v>721</v>
      </c>
      <c r="B8" s="1394"/>
      <c r="C8" s="396">
        <v>4381</v>
      </c>
      <c r="D8" s="395" t="s">
        <v>361</v>
      </c>
      <c r="E8" s="394">
        <v>731</v>
      </c>
      <c r="F8" s="394">
        <v>160</v>
      </c>
      <c r="G8" s="394">
        <v>1138</v>
      </c>
      <c r="H8" s="394">
        <v>1464</v>
      </c>
      <c r="I8" s="394">
        <v>500</v>
      </c>
      <c r="J8" s="394">
        <v>155</v>
      </c>
      <c r="K8" s="394">
        <v>235</v>
      </c>
      <c r="L8" s="393">
        <v>-2</v>
      </c>
    </row>
    <row r="9" spans="1:58" ht="15" customHeight="1">
      <c r="A9" s="1393" t="s">
        <v>649</v>
      </c>
      <c r="B9" s="1394"/>
      <c r="C9" s="396">
        <v>4353</v>
      </c>
      <c r="D9" s="395" t="s">
        <v>361</v>
      </c>
      <c r="E9" s="394">
        <v>660</v>
      </c>
      <c r="F9" s="394">
        <v>192</v>
      </c>
      <c r="G9" s="394">
        <v>1342</v>
      </c>
      <c r="H9" s="394">
        <v>1393</v>
      </c>
      <c r="I9" s="394">
        <v>447</v>
      </c>
      <c r="J9" s="394">
        <v>141</v>
      </c>
      <c r="K9" s="394">
        <v>177</v>
      </c>
      <c r="L9" s="393">
        <v>1</v>
      </c>
    </row>
    <row r="10" spans="1:58" ht="15" customHeight="1">
      <c r="A10" s="1393" t="s">
        <v>720</v>
      </c>
      <c r="B10" s="1394"/>
      <c r="C10" s="347">
        <v>4067</v>
      </c>
      <c r="D10" s="392" t="s">
        <v>361</v>
      </c>
      <c r="E10" s="391">
        <v>679</v>
      </c>
      <c r="F10" s="391">
        <v>146</v>
      </c>
      <c r="G10" s="391">
        <v>1312</v>
      </c>
      <c r="H10" s="391">
        <v>1298</v>
      </c>
      <c r="I10" s="391">
        <v>336</v>
      </c>
      <c r="J10" s="391">
        <v>133</v>
      </c>
      <c r="K10" s="391">
        <v>165</v>
      </c>
      <c r="L10" s="390">
        <v>-2</v>
      </c>
    </row>
    <row r="11" spans="1:58" s="373" customFormat="1" ht="15" customHeight="1">
      <c r="A11" s="1387" t="s">
        <v>719</v>
      </c>
      <c r="B11" s="1388"/>
      <c r="C11" s="341">
        <f>C16-C31</f>
        <v>3889</v>
      </c>
      <c r="D11" s="389" t="s">
        <v>364</v>
      </c>
      <c r="E11" s="388">
        <f t="shared" ref="E11:K11" si="0">E16-E31</f>
        <v>768</v>
      </c>
      <c r="F11" s="388">
        <f t="shared" si="0"/>
        <v>60</v>
      </c>
      <c r="G11" s="388">
        <f t="shared" si="0"/>
        <v>1119</v>
      </c>
      <c r="H11" s="388">
        <f t="shared" si="0"/>
        <v>1352</v>
      </c>
      <c r="I11" s="388">
        <f t="shared" si="0"/>
        <v>295</v>
      </c>
      <c r="J11" s="388">
        <f t="shared" si="0"/>
        <v>108</v>
      </c>
      <c r="K11" s="388">
        <f t="shared" si="0"/>
        <v>186</v>
      </c>
      <c r="L11" s="388">
        <v>1</v>
      </c>
    </row>
    <row r="12" spans="1:58" s="373" customFormat="1" ht="15" customHeight="1">
      <c r="A12" s="387" t="s">
        <v>718</v>
      </c>
      <c r="B12" s="387"/>
      <c r="C12" s="387"/>
      <c r="D12" s="387"/>
      <c r="E12" s="386"/>
      <c r="F12" s="386"/>
      <c r="G12" s="386"/>
      <c r="H12" s="386"/>
      <c r="I12" s="386"/>
      <c r="J12" s="386"/>
      <c r="K12" s="386"/>
      <c r="L12" s="385"/>
      <c r="O12" s="384"/>
    </row>
    <row r="13" spans="1:58" s="380" customFormat="1" ht="15" customHeight="1">
      <c r="A13" s="383"/>
      <c r="B13" s="382"/>
      <c r="C13" s="378"/>
      <c r="D13" s="381"/>
      <c r="E13" s="378"/>
      <c r="F13" s="378"/>
      <c r="G13" s="378"/>
      <c r="H13" s="378"/>
      <c r="I13" s="378"/>
      <c r="J13" s="378"/>
      <c r="K13" s="378"/>
      <c r="L13" s="378"/>
    </row>
    <row r="14" spans="1:58" s="370" customFormat="1" ht="15" customHeight="1">
      <c r="A14" s="1389" t="s">
        <v>717</v>
      </c>
      <c r="B14" s="1389"/>
      <c r="C14" s="378"/>
      <c r="D14" s="379"/>
      <c r="E14" s="378"/>
      <c r="F14" s="378"/>
      <c r="G14" s="378"/>
      <c r="H14" s="378"/>
      <c r="I14" s="378"/>
      <c r="J14" s="378"/>
      <c r="K14" s="378"/>
      <c r="L14" s="378"/>
      <c r="M14" s="371"/>
      <c r="N14" s="371"/>
      <c r="O14" s="371"/>
      <c r="P14" s="371"/>
      <c r="Q14" s="371"/>
      <c r="R14" s="371"/>
      <c r="S14" s="371"/>
      <c r="T14" s="371"/>
      <c r="U14" s="371"/>
      <c r="V14" s="371"/>
      <c r="W14" s="371"/>
      <c r="X14" s="371"/>
      <c r="Y14" s="371"/>
      <c r="Z14" s="371"/>
      <c r="AA14" s="371"/>
      <c r="AB14" s="371"/>
      <c r="AC14" s="371"/>
      <c r="AD14" s="371"/>
      <c r="AE14" s="371"/>
      <c r="AF14" s="371"/>
      <c r="AG14" s="371"/>
      <c r="AH14" s="371"/>
    </row>
    <row r="15" spans="1:58" ht="31.5" customHeight="1">
      <c r="A15" s="377"/>
      <c r="B15" s="364" t="s">
        <v>711</v>
      </c>
      <c r="C15" s="365" t="s">
        <v>701</v>
      </c>
      <c r="D15" s="365" t="s">
        <v>710</v>
      </c>
      <c r="E15" s="362" t="s">
        <v>709</v>
      </c>
      <c r="F15" s="363" t="s">
        <v>708</v>
      </c>
      <c r="G15" s="363" t="s">
        <v>707</v>
      </c>
      <c r="H15" s="363" t="s">
        <v>706</v>
      </c>
      <c r="I15" s="363" t="s">
        <v>705</v>
      </c>
      <c r="J15" s="363" t="s">
        <v>704</v>
      </c>
      <c r="K15" s="362" t="s">
        <v>703</v>
      </c>
      <c r="L15" s="361" t="s">
        <v>702</v>
      </c>
    </row>
    <row r="16" spans="1:58" s="373" customFormat="1" ht="15" customHeight="1">
      <c r="A16" s="376"/>
      <c r="B16" s="375" t="s">
        <v>701</v>
      </c>
      <c r="C16" s="358">
        <v>11989</v>
      </c>
      <c r="D16" s="374" t="s">
        <v>364</v>
      </c>
      <c r="E16" s="357">
        <v>1622</v>
      </c>
      <c r="F16" s="357">
        <v>396</v>
      </c>
      <c r="G16" s="357">
        <v>4071</v>
      </c>
      <c r="H16" s="357">
        <v>3490</v>
      </c>
      <c r="I16" s="357">
        <v>1181</v>
      </c>
      <c r="J16" s="357">
        <v>545</v>
      </c>
      <c r="K16" s="357">
        <v>683</v>
      </c>
      <c r="L16" s="357">
        <v>1</v>
      </c>
    </row>
    <row r="17" spans="1:58" s="369" customFormat="1" ht="15" customHeight="1">
      <c r="A17" s="355" t="s">
        <v>700</v>
      </c>
      <c r="B17" s="372" t="s">
        <v>699</v>
      </c>
      <c r="C17" s="353">
        <v>1243</v>
      </c>
      <c r="D17" s="346">
        <f>C17/C16</f>
        <v>0.10367837184085411</v>
      </c>
      <c r="E17" s="345">
        <v>154</v>
      </c>
      <c r="F17" s="345">
        <v>39</v>
      </c>
      <c r="G17" s="345">
        <v>403</v>
      </c>
      <c r="H17" s="345">
        <v>306</v>
      </c>
      <c r="I17" s="345">
        <v>137</v>
      </c>
      <c r="J17" s="345">
        <v>86</v>
      </c>
      <c r="K17" s="345">
        <v>118</v>
      </c>
      <c r="L17" s="344" t="s">
        <v>364</v>
      </c>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0"/>
      <c r="AJ17" s="370"/>
      <c r="AK17" s="370"/>
      <c r="AL17" s="370"/>
      <c r="AM17" s="370"/>
      <c r="AN17" s="370"/>
      <c r="AO17" s="370"/>
      <c r="AP17" s="370"/>
      <c r="AQ17" s="370"/>
      <c r="AR17" s="370"/>
      <c r="AS17" s="370"/>
      <c r="AT17" s="370"/>
      <c r="AU17" s="370"/>
      <c r="AV17" s="370"/>
      <c r="AW17" s="370"/>
      <c r="AX17" s="370"/>
      <c r="AY17" s="370"/>
      <c r="AZ17" s="370"/>
      <c r="BA17" s="370"/>
      <c r="BB17" s="370"/>
      <c r="BC17" s="370"/>
      <c r="BD17" s="370"/>
      <c r="BE17" s="370"/>
      <c r="BF17" s="370"/>
    </row>
    <row r="18" spans="1:58" ht="15" customHeight="1">
      <c r="A18" s="349" t="s">
        <v>698</v>
      </c>
      <c r="B18" s="348" t="s">
        <v>697</v>
      </c>
      <c r="C18" s="347">
        <v>919</v>
      </c>
      <c r="D18" s="346">
        <f>C18/C16</f>
        <v>7.6653599132538164E-2</v>
      </c>
      <c r="E18" s="345">
        <v>110</v>
      </c>
      <c r="F18" s="345">
        <v>28</v>
      </c>
      <c r="G18" s="345">
        <v>297</v>
      </c>
      <c r="H18" s="345">
        <v>265</v>
      </c>
      <c r="I18" s="345">
        <v>100</v>
      </c>
      <c r="J18" s="345">
        <v>62</v>
      </c>
      <c r="K18" s="345">
        <v>57</v>
      </c>
      <c r="L18" s="344" t="s">
        <v>364</v>
      </c>
      <c r="M18" s="368"/>
    </row>
    <row r="19" spans="1:58" ht="15" customHeight="1">
      <c r="A19" s="349" t="s">
        <v>696</v>
      </c>
      <c r="B19" s="348" t="s">
        <v>689</v>
      </c>
      <c r="C19" s="347">
        <v>438</v>
      </c>
      <c r="D19" s="346">
        <f>C19/C16</f>
        <v>3.6533489031612312E-2</v>
      </c>
      <c r="E19" s="345">
        <v>71</v>
      </c>
      <c r="F19" s="345">
        <v>6</v>
      </c>
      <c r="G19" s="345">
        <v>128</v>
      </c>
      <c r="H19" s="345">
        <v>157</v>
      </c>
      <c r="I19" s="345">
        <v>37</v>
      </c>
      <c r="J19" s="345">
        <v>16</v>
      </c>
      <c r="K19" s="345">
        <v>23</v>
      </c>
      <c r="L19" s="344" t="s">
        <v>364</v>
      </c>
      <c r="M19" s="301"/>
    </row>
    <row r="20" spans="1:58" ht="15" customHeight="1">
      <c r="A20" s="349" t="s">
        <v>694</v>
      </c>
      <c r="B20" s="348" t="s">
        <v>693</v>
      </c>
      <c r="C20" s="347">
        <v>319</v>
      </c>
      <c r="D20" s="346">
        <f>C20/C16</f>
        <v>2.660772374676787E-2</v>
      </c>
      <c r="E20" s="345">
        <v>42</v>
      </c>
      <c r="F20" s="345">
        <v>8</v>
      </c>
      <c r="G20" s="345">
        <v>109</v>
      </c>
      <c r="H20" s="345">
        <v>110</v>
      </c>
      <c r="I20" s="345">
        <v>24</v>
      </c>
      <c r="J20" s="345">
        <v>13</v>
      </c>
      <c r="K20" s="345">
        <v>13</v>
      </c>
      <c r="L20" s="344" t="s">
        <v>364</v>
      </c>
    </row>
    <row r="21" spans="1:58" ht="15" customHeight="1">
      <c r="A21" s="349" t="s">
        <v>692</v>
      </c>
      <c r="B21" s="348" t="s">
        <v>695</v>
      </c>
      <c r="C21" s="347">
        <v>294</v>
      </c>
      <c r="D21" s="346">
        <f>C21/C16</f>
        <v>2.4522478939027443E-2</v>
      </c>
      <c r="E21" s="345">
        <v>21</v>
      </c>
      <c r="F21" s="345">
        <v>20</v>
      </c>
      <c r="G21" s="345">
        <v>109</v>
      </c>
      <c r="H21" s="345">
        <v>65</v>
      </c>
      <c r="I21" s="345">
        <v>31</v>
      </c>
      <c r="J21" s="345">
        <v>13</v>
      </c>
      <c r="K21" s="345">
        <v>35</v>
      </c>
      <c r="L21" s="344" t="s">
        <v>364</v>
      </c>
    </row>
    <row r="22" spans="1:58" ht="15" customHeight="1">
      <c r="A22" s="349" t="s">
        <v>690</v>
      </c>
      <c r="B22" s="348" t="s">
        <v>716</v>
      </c>
      <c r="C22" s="347">
        <v>262</v>
      </c>
      <c r="D22" s="346">
        <f>C22/C16</f>
        <v>2.1853365585119692E-2</v>
      </c>
      <c r="E22" s="345">
        <v>38</v>
      </c>
      <c r="F22" s="345">
        <v>5</v>
      </c>
      <c r="G22" s="345">
        <v>86</v>
      </c>
      <c r="H22" s="345">
        <v>94</v>
      </c>
      <c r="I22" s="345">
        <v>23</v>
      </c>
      <c r="J22" s="345">
        <v>7</v>
      </c>
      <c r="K22" s="345">
        <v>9</v>
      </c>
      <c r="L22" s="344" t="s">
        <v>364</v>
      </c>
    </row>
    <row r="23" spans="1:58" ht="15" customHeight="1">
      <c r="A23" s="349" t="s">
        <v>688</v>
      </c>
      <c r="B23" s="348" t="s">
        <v>715</v>
      </c>
      <c r="C23" s="347">
        <v>258</v>
      </c>
      <c r="D23" s="346">
        <f>C23/C16</f>
        <v>2.1519726415881225E-2</v>
      </c>
      <c r="E23" s="345">
        <v>55</v>
      </c>
      <c r="F23" s="345">
        <v>8</v>
      </c>
      <c r="G23" s="345">
        <v>49</v>
      </c>
      <c r="H23" s="345">
        <v>101</v>
      </c>
      <c r="I23" s="345">
        <v>25</v>
      </c>
      <c r="J23" s="345">
        <v>5</v>
      </c>
      <c r="K23" s="345">
        <v>15</v>
      </c>
      <c r="L23" s="344" t="s">
        <v>364</v>
      </c>
    </row>
    <row r="24" spans="1:58" ht="15" customHeight="1">
      <c r="A24" s="349" t="s">
        <v>686</v>
      </c>
      <c r="B24" s="348" t="s">
        <v>685</v>
      </c>
      <c r="C24" s="347">
        <v>248</v>
      </c>
      <c r="D24" s="346">
        <f>C24/C16</f>
        <v>2.0685628492785053E-2</v>
      </c>
      <c r="E24" s="345">
        <v>29</v>
      </c>
      <c r="F24" s="345">
        <v>6</v>
      </c>
      <c r="G24" s="345">
        <v>88</v>
      </c>
      <c r="H24" s="345">
        <v>77</v>
      </c>
      <c r="I24" s="345">
        <v>23</v>
      </c>
      <c r="J24" s="345">
        <v>13</v>
      </c>
      <c r="K24" s="345">
        <v>12</v>
      </c>
      <c r="L24" s="344" t="s">
        <v>364</v>
      </c>
    </row>
    <row r="25" spans="1:58" ht="15" customHeight="1">
      <c r="A25" s="349" t="s">
        <v>684</v>
      </c>
      <c r="B25" s="348" t="s">
        <v>714</v>
      </c>
      <c r="C25" s="347">
        <v>222</v>
      </c>
      <c r="D25" s="346">
        <f>C25/C16</f>
        <v>1.8516973892735007E-2</v>
      </c>
      <c r="E25" s="345">
        <v>44</v>
      </c>
      <c r="F25" s="345">
        <v>3</v>
      </c>
      <c r="G25" s="345">
        <v>60</v>
      </c>
      <c r="H25" s="345">
        <v>68</v>
      </c>
      <c r="I25" s="345">
        <v>29</v>
      </c>
      <c r="J25" s="345">
        <v>8</v>
      </c>
      <c r="K25" s="345">
        <v>10</v>
      </c>
      <c r="L25" s="344" t="s">
        <v>364</v>
      </c>
    </row>
    <row r="26" spans="1:58" ht="15" customHeight="1">
      <c r="A26" s="343" t="s">
        <v>682</v>
      </c>
      <c r="B26" s="342" t="s">
        <v>713</v>
      </c>
      <c r="C26" s="341">
        <v>213</v>
      </c>
      <c r="D26" s="340">
        <f>C26/C16</f>
        <v>1.7766285761948452E-2</v>
      </c>
      <c r="E26" s="339">
        <v>31</v>
      </c>
      <c r="F26" s="339">
        <v>3</v>
      </c>
      <c r="G26" s="339">
        <v>61</v>
      </c>
      <c r="H26" s="339">
        <v>79</v>
      </c>
      <c r="I26" s="339">
        <v>13</v>
      </c>
      <c r="J26" s="339">
        <v>5</v>
      </c>
      <c r="K26" s="339">
        <v>21</v>
      </c>
      <c r="L26" s="338" t="s">
        <v>364</v>
      </c>
    </row>
    <row r="27" spans="1:58" s="105" customFormat="1" ht="15" customHeight="1">
      <c r="A27" s="134"/>
      <c r="B27" s="335"/>
      <c r="C27" s="335"/>
      <c r="D27" s="335"/>
      <c r="E27" s="335"/>
      <c r="F27" s="335"/>
      <c r="G27" s="335"/>
      <c r="H27" s="335"/>
      <c r="I27" s="335"/>
      <c r="J27" s="335"/>
      <c r="K27" s="335"/>
      <c r="L27" s="367"/>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row>
    <row r="28" spans="1:58" s="105" customFormat="1" ht="15" customHeight="1">
      <c r="A28" s="134"/>
      <c r="B28" s="335"/>
      <c r="C28" s="335"/>
      <c r="D28" s="335"/>
      <c r="E28" s="335"/>
      <c r="F28" s="335"/>
      <c r="G28" s="335"/>
      <c r="H28" s="335"/>
      <c r="I28" s="335"/>
      <c r="J28" s="335"/>
      <c r="K28" s="335"/>
      <c r="L28" s="367"/>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row>
    <row r="29" spans="1:58" s="105" customFormat="1" ht="15" customHeight="1">
      <c r="A29" s="1389" t="s">
        <v>712</v>
      </c>
      <c r="B29" s="1389"/>
      <c r="C29" s="335"/>
      <c r="D29" s="335"/>
      <c r="E29" s="335"/>
      <c r="F29" s="335"/>
      <c r="G29" s="335"/>
      <c r="H29" s="335"/>
      <c r="I29" s="335"/>
      <c r="J29" s="335"/>
      <c r="K29" s="335"/>
      <c r="L29" s="367"/>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row>
    <row r="30" spans="1:58" s="105" customFormat="1" ht="30.75" customHeight="1">
      <c r="A30" s="366"/>
      <c r="B30" s="365" t="s">
        <v>711</v>
      </c>
      <c r="C30" s="365" t="s">
        <v>701</v>
      </c>
      <c r="D30" s="364" t="s">
        <v>710</v>
      </c>
      <c r="E30" s="362" t="s">
        <v>709</v>
      </c>
      <c r="F30" s="363" t="s">
        <v>708</v>
      </c>
      <c r="G30" s="363" t="s">
        <v>707</v>
      </c>
      <c r="H30" s="363" t="s">
        <v>706</v>
      </c>
      <c r="I30" s="363" t="s">
        <v>705</v>
      </c>
      <c r="J30" s="363" t="s">
        <v>704</v>
      </c>
      <c r="K30" s="362" t="s">
        <v>703</v>
      </c>
      <c r="L30" s="361" t="s">
        <v>702</v>
      </c>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row>
    <row r="31" spans="1:58" s="105" customFormat="1" ht="15" customHeight="1">
      <c r="A31" s="360"/>
      <c r="B31" s="359" t="s">
        <v>701</v>
      </c>
      <c r="C31" s="358">
        <v>8100</v>
      </c>
      <c r="D31" s="356" t="s">
        <v>364</v>
      </c>
      <c r="E31" s="357">
        <v>854</v>
      </c>
      <c r="F31" s="357">
        <v>336</v>
      </c>
      <c r="G31" s="357">
        <v>2952</v>
      </c>
      <c r="H31" s="357">
        <v>2138</v>
      </c>
      <c r="I31" s="357">
        <v>886</v>
      </c>
      <c r="J31" s="357">
        <v>437</v>
      </c>
      <c r="K31" s="357">
        <v>497</v>
      </c>
      <c r="L31" s="356" t="s">
        <v>364</v>
      </c>
      <c r="N31" s="96"/>
      <c r="O31" s="96"/>
      <c r="P31" s="96"/>
      <c r="Q31" s="96"/>
      <c r="R31" s="96"/>
      <c r="S31" s="96"/>
      <c r="T31" s="96"/>
      <c r="U31" s="96"/>
      <c r="V31" s="96"/>
      <c r="W31" s="96"/>
      <c r="X31" s="96"/>
      <c r="Y31" s="96"/>
      <c r="Z31" s="96"/>
      <c r="AA31" s="96"/>
      <c r="AB31" s="96"/>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96"/>
      <c r="BE31" s="96"/>
      <c r="BF31" s="96"/>
    </row>
    <row r="32" spans="1:58" s="105" customFormat="1" ht="15" customHeight="1">
      <c r="A32" s="355" t="s">
        <v>700</v>
      </c>
      <c r="B32" s="354" t="s">
        <v>699</v>
      </c>
      <c r="C32" s="353">
        <v>1327</v>
      </c>
      <c r="D32" s="352">
        <f>C32/C31</f>
        <v>0.16382716049382717</v>
      </c>
      <c r="E32" s="351">
        <v>158</v>
      </c>
      <c r="F32" s="351">
        <v>61</v>
      </c>
      <c r="G32" s="351">
        <v>394</v>
      </c>
      <c r="H32" s="351">
        <v>359</v>
      </c>
      <c r="I32" s="351">
        <v>150</v>
      </c>
      <c r="J32" s="351">
        <v>89</v>
      </c>
      <c r="K32" s="351">
        <v>116</v>
      </c>
      <c r="L32" s="344" t="s">
        <v>364</v>
      </c>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96"/>
      <c r="BE32" s="96"/>
      <c r="BF32" s="96"/>
    </row>
    <row r="33" spans="1:58" s="105" customFormat="1" ht="15" customHeight="1">
      <c r="A33" s="349" t="s">
        <v>698</v>
      </c>
      <c r="B33" s="350" t="s">
        <v>697</v>
      </c>
      <c r="C33" s="347">
        <v>605</v>
      </c>
      <c r="D33" s="346">
        <f>C33/C31</f>
        <v>7.4691358024691359E-2</v>
      </c>
      <c r="E33" s="345">
        <v>55</v>
      </c>
      <c r="F33" s="345">
        <v>28</v>
      </c>
      <c r="G33" s="345">
        <v>224</v>
      </c>
      <c r="H33" s="345">
        <v>145</v>
      </c>
      <c r="I33" s="345">
        <v>73</v>
      </c>
      <c r="J33" s="345">
        <v>34</v>
      </c>
      <c r="K33" s="345">
        <v>46</v>
      </c>
      <c r="L33" s="344" t="s">
        <v>364</v>
      </c>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row>
    <row r="34" spans="1:58" s="105" customFormat="1" ht="15" customHeight="1">
      <c r="A34" s="349" t="s">
        <v>696</v>
      </c>
      <c r="B34" s="350" t="s">
        <v>695</v>
      </c>
      <c r="C34" s="347">
        <v>384</v>
      </c>
      <c r="D34" s="346">
        <f>C34/C31</f>
        <v>4.7407407407407405E-2</v>
      </c>
      <c r="E34" s="345">
        <v>48</v>
      </c>
      <c r="F34" s="345">
        <v>18</v>
      </c>
      <c r="G34" s="345">
        <v>122</v>
      </c>
      <c r="H34" s="345">
        <v>75</v>
      </c>
      <c r="I34" s="345">
        <v>50</v>
      </c>
      <c r="J34" s="345">
        <v>35</v>
      </c>
      <c r="K34" s="345">
        <v>36</v>
      </c>
      <c r="L34" s="344" t="s">
        <v>364</v>
      </c>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row>
    <row r="35" spans="1:58" s="105" customFormat="1" ht="15" customHeight="1">
      <c r="A35" s="349" t="s">
        <v>694</v>
      </c>
      <c r="B35" s="350" t="s">
        <v>693</v>
      </c>
      <c r="C35" s="347">
        <v>173</v>
      </c>
      <c r="D35" s="346">
        <f>C35/C31</f>
        <v>2.1358024691358026E-2</v>
      </c>
      <c r="E35" s="345">
        <v>16</v>
      </c>
      <c r="F35" s="345">
        <v>1</v>
      </c>
      <c r="G35" s="345">
        <v>80</v>
      </c>
      <c r="H35" s="345">
        <v>38</v>
      </c>
      <c r="I35" s="345">
        <v>16</v>
      </c>
      <c r="J35" s="345">
        <v>9</v>
      </c>
      <c r="K35" s="345">
        <v>13</v>
      </c>
      <c r="L35" s="344" t="s">
        <v>364</v>
      </c>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row>
    <row r="36" spans="1:58" s="105" customFormat="1" ht="15" customHeight="1">
      <c r="A36" s="349" t="s">
        <v>692</v>
      </c>
      <c r="B36" s="350" t="s">
        <v>691</v>
      </c>
      <c r="C36" s="347">
        <v>157</v>
      </c>
      <c r="D36" s="346">
        <f>C36/C31</f>
        <v>1.9382716049382714E-2</v>
      </c>
      <c r="E36" s="345">
        <v>19</v>
      </c>
      <c r="F36" s="345">
        <v>7</v>
      </c>
      <c r="G36" s="345">
        <v>51</v>
      </c>
      <c r="H36" s="345">
        <v>49</v>
      </c>
      <c r="I36" s="345">
        <v>17</v>
      </c>
      <c r="J36" s="345">
        <v>7</v>
      </c>
      <c r="K36" s="345">
        <v>7</v>
      </c>
      <c r="L36" s="344" t="s">
        <v>364</v>
      </c>
      <c r="N36" s="96"/>
      <c r="O36" s="96"/>
      <c r="P36" s="96"/>
      <c r="Q36" s="96"/>
      <c r="R36" s="96"/>
      <c r="S36" s="96"/>
      <c r="T36" s="96"/>
      <c r="U36" s="96"/>
      <c r="V36" s="96"/>
      <c r="W36" s="96"/>
      <c r="X36" s="96"/>
      <c r="Y36" s="96"/>
      <c r="Z36" s="96"/>
      <c r="AA36" s="96"/>
      <c r="AB36" s="96"/>
      <c r="AC36" s="96"/>
      <c r="AD36" s="96"/>
      <c r="AE36" s="96"/>
      <c r="AF36" s="96"/>
      <c r="AG36" s="96"/>
      <c r="AH36" s="96"/>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row>
    <row r="37" spans="1:58" s="105" customFormat="1" ht="15" customHeight="1">
      <c r="A37" s="349" t="s">
        <v>690</v>
      </c>
      <c r="B37" s="350" t="s">
        <v>689</v>
      </c>
      <c r="C37" s="347">
        <v>153</v>
      </c>
      <c r="D37" s="346">
        <f>C37/C31</f>
        <v>1.8888888888888889E-2</v>
      </c>
      <c r="E37" s="345">
        <v>4</v>
      </c>
      <c r="F37" s="345">
        <v>3</v>
      </c>
      <c r="G37" s="345">
        <v>75</v>
      </c>
      <c r="H37" s="345">
        <v>39</v>
      </c>
      <c r="I37" s="345">
        <v>18</v>
      </c>
      <c r="J37" s="345">
        <v>8</v>
      </c>
      <c r="K37" s="345">
        <v>6</v>
      </c>
      <c r="L37" s="344" t="s">
        <v>364</v>
      </c>
      <c r="N37" s="96"/>
      <c r="O37" s="96"/>
      <c r="P37" s="96"/>
      <c r="Q37" s="96"/>
      <c r="R37" s="96"/>
      <c r="S37" s="96"/>
      <c r="T37" s="96"/>
      <c r="U37" s="96"/>
      <c r="V37" s="96"/>
      <c r="W37" s="96"/>
      <c r="X37" s="96"/>
      <c r="Y37" s="96"/>
      <c r="Z37" s="96"/>
      <c r="AA37" s="96"/>
      <c r="AB37" s="96"/>
      <c r="AC37" s="96"/>
      <c r="AD37" s="96"/>
      <c r="AE37" s="96"/>
      <c r="AF37" s="96"/>
      <c r="AG37" s="96"/>
      <c r="AH37" s="96"/>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row>
    <row r="38" spans="1:58" s="105" customFormat="1" ht="15" customHeight="1">
      <c r="A38" s="349" t="s">
        <v>688</v>
      </c>
      <c r="B38" s="350" t="s">
        <v>687</v>
      </c>
      <c r="C38" s="347">
        <v>144</v>
      </c>
      <c r="D38" s="346">
        <f>C38/C31</f>
        <v>1.7777777777777778E-2</v>
      </c>
      <c r="E38" s="345">
        <v>23</v>
      </c>
      <c r="F38" s="345">
        <v>1</v>
      </c>
      <c r="G38" s="345">
        <v>52</v>
      </c>
      <c r="H38" s="345">
        <v>47</v>
      </c>
      <c r="I38" s="345">
        <v>10</v>
      </c>
      <c r="J38" s="345">
        <v>6</v>
      </c>
      <c r="K38" s="345">
        <v>5</v>
      </c>
      <c r="L38" s="344" t="s">
        <v>364</v>
      </c>
      <c r="N38" s="96"/>
      <c r="O38" s="96"/>
      <c r="P38" s="96"/>
      <c r="Q38" s="96"/>
      <c r="R38" s="96"/>
      <c r="S38" s="96"/>
      <c r="T38" s="96"/>
      <c r="U38" s="96"/>
      <c r="V38" s="96"/>
      <c r="W38" s="96"/>
      <c r="X38" s="96"/>
      <c r="Y38" s="96"/>
      <c r="Z38" s="96"/>
      <c r="AA38" s="96"/>
      <c r="AB38" s="96"/>
      <c r="AC38" s="96"/>
      <c r="AD38" s="96"/>
      <c r="AE38" s="96"/>
      <c r="AF38" s="96"/>
      <c r="AG38" s="96"/>
      <c r="AH38" s="96"/>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row>
    <row r="39" spans="1:58" s="105" customFormat="1" ht="15" customHeight="1">
      <c r="A39" s="349" t="s">
        <v>686</v>
      </c>
      <c r="B39" s="350" t="s">
        <v>685</v>
      </c>
      <c r="C39" s="347">
        <v>141</v>
      </c>
      <c r="D39" s="346">
        <f>C39/C31</f>
        <v>1.7407407407407406E-2</v>
      </c>
      <c r="E39" s="345">
        <v>12</v>
      </c>
      <c r="F39" s="345">
        <v>12</v>
      </c>
      <c r="G39" s="345">
        <v>52</v>
      </c>
      <c r="H39" s="345">
        <v>43</v>
      </c>
      <c r="I39" s="345">
        <v>11</v>
      </c>
      <c r="J39" s="345">
        <v>6</v>
      </c>
      <c r="K39" s="345">
        <v>5</v>
      </c>
      <c r="L39" s="344" t="s">
        <v>364</v>
      </c>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row>
    <row r="40" spans="1:58" s="105" customFormat="1" ht="15" customHeight="1">
      <c r="A40" s="349" t="s">
        <v>684</v>
      </c>
      <c r="B40" s="348" t="s">
        <v>683</v>
      </c>
      <c r="C40" s="347">
        <v>132</v>
      </c>
      <c r="D40" s="346">
        <f>C40/C31</f>
        <v>1.6296296296296295E-2</v>
      </c>
      <c r="E40" s="345">
        <v>16</v>
      </c>
      <c r="F40" s="345">
        <v>5</v>
      </c>
      <c r="G40" s="345">
        <v>39</v>
      </c>
      <c r="H40" s="345">
        <v>37</v>
      </c>
      <c r="I40" s="345">
        <v>18</v>
      </c>
      <c r="J40" s="345">
        <v>7</v>
      </c>
      <c r="K40" s="345">
        <v>10</v>
      </c>
      <c r="L40" s="344" t="s">
        <v>364</v>
      </c>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row>
    <row r="41" spans="1:58" s="105" customFormat="1" ht="15" customHeight="1">
      <c r="A41" s="343" t="s">
        <v>682</v>
      </c>
      <c r="B41" s="342" t="s">
        <v>681</v>
      </c>
      <c r="C41" s="341">
        <v>127</v>
      </c>
      <c r="D41" s="340">
        <f>C41/C31</f>
        <v>1.5679012345679012E-2</v>
      </c>
      <c r="E41" s="339">
        <v>8</v>
      </c>
      <c r="F41" s="339">
        <v>4</v>
      </c>
      <c r="G41" s="339">
        <v>51</v>
      </c>
      <c r="H41" s="339">
        <v>41</v>
      </c>
      <c r="I41" s="339">
        <v>13</v>
      </c>
      <c r="J41" s="339">
        <v>7</v>
      </c>
      <c r="K41" s="339">
        <v>3</v>
      </c>
      <c r="L41" s="338" t="s">
        <v>364</v>
      </c>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row>
    <row r="42" spans="1:58" s="105" customFormat="1" ht="15" customHeight="1">
      <c r="A42" s="134"/>
      <c r="B42" s="335"/>
      <c r="C42" s="335"/>
      <c r="D42" s="335"/>
      <c r="E42" s="335"/>
      <c r="F42" s="335"/>
      <c r="G42" s="335"/>
      <c r="H42" s="335"/>
      <c r="I42" s="337"/>
      <c r="J42" s="103"/>
      <c r="K42" s="103"/>
      <c r="L42" s="159" t="s">
        <v>680</v>
      </c>
      <c r="M42" s="159"/>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row>
    <row r="43" spans="1:58" s="105" customFormat="1" ht="15" customHeight="1">
      <c r="A43" s="134"/>
      <c r="B43" s="335"/>
      <c r="C43" s="335"/>
      <c r="D43" s="335"/>
      <c r="E43" s="335"/>
      <c r="F43" s="335"/>
      <c r="G43" s="335"/>
      <c r="H43" s="335"/>
      <c r="I43" s="335"/>
      <c r="J43" s="335"/>
      <c r="K43" s="335"/>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row>
    <row r="44" spans="1:58" s="105" customFormat="1" ht="15" customHeight="1">
      <c r="A44" s="134"/>
      <c r="B44" s="335"/>
      <c r="C44" s="335"/>
      <c r="D44" s="335"/>
      <c r="E44" s="335"/>
      <c r="F44" s="335"/>
      <c r="G44" s="335"/>
      <c r="H44" s="335"/>
      <c r="I44" s="335"/>
      <c r="J44" s="335"/>
      <c r="K44" s="335"/>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row>
    <row r="45" spans="1:58" s="105" customFormat="1" ht="15" customHeight="1">
      <c r="A45" s="134"/>
      <c r="B45" s="335"/>
      <c r="C45" s="335"/>
      <c r="D45" s="335"/>
      <c r="E45" s="335"/>
      <c r="F45" s="335"/>
      <c r="G45" s="335"/>
      <c r="H45" s="335"/>
      <c r="I45" s="335"/>
      <c r="J45" s="335"/>
      <c r="K45" s="335"/>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row>
    <row r="46" spans="1:58" s="105" customFormat="1" ht="15" customHeight="1">
      <c r="A46" s="134"/>
      <c r="B46" s="335"/>
      <c r="C46" s="335"/>
      <c r="D46" s="335"/>
      <c r="E46" s="335"/>
      <c r="F46" s="335"/>
      <c r="G46" s="335"/>
      <c r="H46" s="335"/>
      <c r="I46" s="335"/>
      <c r="J46" s="335"/>
      <c r="K46" s="335"/>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row>
    <row r="47" spans="1:58" s="105" customFormat="1" ht="15" customHeight="1">
      <c r="A47" s="134"/>
      <c r="B47" s="335"/>
      <c r="C47" s="335"/>
      <c r="D47" s="335"/>
      <c r="E47" s="335"/>
      <c r="F47" s="335"/>
      <c r="G47" s="335"/>
      <c r="H47" s="335"/>
      <c r="I47" s="335"/>
      <c r="J47" s="335"/>
      <c r="K47" s="335"/>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row>
    <row r="48" spans="1:58" s="105" customFormat="1" ht="15" customHeight="1">
      <c r="A48" s="134"/>
      <c r="B48" s="335"/>
      <c r="C48" s="335"/>
      <c r="D48" s="335"/>
      <c r="E48" s="335"/>
      <c r="F48" s="335"/>
      <c r="G48" s="335"/>
      <c r="H48" s="335"/>
      <c r="I48" s="335"/>
      <c r="J48" s="335"/>
      <c r="K48" s="335"/>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row>
    <row r="49" spans="1:58" s="105" customFormat="1" ht="15" customHeight="1">
      <c r="A49" s="134"/>
      <c r="B49" s="335"/>
      <c r="C49" s="335"/>
      <c r="D49" s="335"/>
      <c r="E49" s="335"/>
      <c r="F49" s="335"/>
      <c r="G49" s="335"/>
      <c r="H49" s="335"/>
      <c r="I49" s="335"/>
      <c r="J49" s="335"/>
      <c r="K49" s="335"/>
      <c r="M49" s="96"/>
      <c r="N49" s="96"/>
      <c r="O49" s="96"/>
      <c r="P49" s="96"/>
      <c r="Q49" s="96"/>
      <c r="R49" s="96"/>
      <c r="S49" s="96"/>
      <c r="T49" s="96"/>
      <c r="U49" s="96"/>
      <c r="V49" s="96"/>
      <c r="W49" s="96"/>
      <c r="X49" s="96"/>
      <c r="Y49" s="96"/>
      <c r="Z49" s="96"/>
      <c r="AA49" s="96"/>
      <c r="AB49" s="96"/>
      <c r="AC49" s="96"/>
      <c r="AD49" s="96"/>
      <c r="AE49" s="96"/>
      <c r="AF49" s="96"/>
      <c r="AG49" s="96"/>
      <c r="AH49" s="96"/>
      <c r="AI49" s="96"/>
      <c r="AJ49" s="96"/>
      <c r="AK49" s="96"/>
      <c r="AL49" s="96"/>
      <c r="AM49" s="96"/>
      <c r="AN49" s="96"/>
      <c r="AO49" s="96"/>
      <c r="AP49" s="96"/>
      <c r="AQ49" s="96"/>
      <c r="AR49" s="96"/>
      <c r="AS49" s="96"/>
      <c r="AT49" s="96"/>
      <c r="AU49" s="96"/>
      <c r="AV49" s="96"/>
      <c r="AW49" s="96"/>
      <c r="AX49" s="96"/>
      <c r="AY49" s="96"/>
      <c r="AZ49" s="96"/>
      <c r="BA49" s="96"/>
      <c r="BB49" s="96"/>
      <c r="BC49" s="96"/>
      <c r="BD49" s="96"/>
      <c r="BE49" s="96"/>
      <c r="BF49" s="96"/>
    </row>
    <row r="50" spans="1:58" s="105" customFormat="1" ht="15" customHeight="1">
      <c r="A50" s="336"/>
      <c r="B50" s="335"/>
      <c r="C50" s="335"/>
      <c r="D50" s="335"/>
      <c r="E50" s="335"/>
      <c r="F50" s="335"/>
      <c r="G50" s="335"/>
      <c r="H50" s="335"/>
      <c r="I50" s="335"/>
      <c r="J50" s="335"/>
      <c r="K50" s="335"/>
      <c r="M50" s="96"/>
      <c r="N50" s="96"/>
      <c r="O50" s="96"/>
      <c r="P50" s="96"/>
      <c r="Q50" s="96"/>
      <c r="R50" s="96"/>
      <c r="S50" s="96"/>
      <c r="T50" s="96"/>
      <c r="U50" s="96"/>
      <c r="V50" s="96"/>
      <c r="W50" s="96"/>
      <c r="X50" s="96"/>
      <c r="Y50" s="96"/>
      <c r="Z50" s="96"/>
      <c r="AA50" s="96"/>
      <c r="AB50" s="96"/>
      <c r="AC50" s="96"/>
      <c r="AD50" s="96"/>
      <c r="AE50" s="96"/>
      <c r="AF50" s="96"/>
      <c r="AG50" s="96"/>
      <c r="AH50" s="96"/>
      <c r="AI50" s="96"/>
      <c r="AJ50" s="96"/>
      <c r="AK50" s="96"/>
      <c r="AL50" s="96"/>
      <c r="AM50" s="96"/>
      <c r="AN50" s="96"/>
      <c r="AO50" s="96"/>
      <c r="AP50" s="96"/>
      <c r="AQ50" s="96"/>
      <c r="AR50" s="96"/>
      <c r="AS50" s="96"/>
      <c r="AT50" s="96"/>
      <c r="AU50" s="96"/>
      <c r="AV50" s="96"/>
      <c r="AW50" s="96"/>
      <c r="AX50" s="96"/>
      <c r="AY50" s="96"/>
      <c r="AZ50" s="96"/>
      <c r="BA50" s="96"/>
      <c r="BB50" s="96"/>
      <c r="BC50" s="96"/>
      <c r="BD50" s="96"/>
      <c r="BE50" s="96"/>
      <c r="BF50" s="96"/>
    </row>
    <row r="51" spans="1:58" s="105" customFormat="1" ht="15" customHeight="1">
      <c r="A51" s="134"/>
      <c r="B51" s="335"/>
      <c r="C51" s="335"/>
      <c r="D51" s="335"/>
      <c r="E51" s="335"/>
      <c r="F51" s="335"/>
      <c r="G51" s="335"/>
      <c r="H51" s="335"/>
      <c r="I51" s="335"/>
      <c r="J51" s="335"/>
      <c r="K51" s="335"/>
      <c r="M51" s="96"/>
      <c r="N51" s="96"/>
      <c r="O51" s="96"/>
      <c r="P51" s="96"/>
      <c r="Q51" s="96"/>
      <c r="R51" s="96"/>
      <c r="S51" s="96"/>
      <c r="T51" s="96"/>
      <c r="U51" s="96"/>
      <c r="V51" s="96"/>
      <c r="W51" s="96"/>
      <c r="X51" s="96"/>
      <c r="Y51" s="96"/>
      <c r="Z51" s="96"/>
      <c r="AA51" s="96"/>
      <c r="AB51" s="96"/>
      <c r="AC51" s="96"/>
      <c r="AD51" s="96"/>
      <c r="AE51" s="96"/>
      <c r="AF51" s="96"/>
      <c r="AG51" s="96"/>
      <c r="AH51" s="96"/>
      <c r="AI51" s="96"/>
      <c r="AJ51" s="96"/>
      <c r="AK51" s="96"/>
      <c r="AL51" s="96"/>
      <c r="AM51" s="96"/>
      <c r="AN51" s="96"/>
      <c r="AO51" s="96"/>
      <c r="AP51" s="96"/>
      <c r="AQ51" s="96"/>
      <c r="AR51" s="96"/>
      <c r="AS51" s="96"/>
      <c r="AT51" s="96"/>
      <c r="AU51" s="96"/>
      <c r="AV51" s="96"/>
      <c r="AW51" s="96"/>
      <c r="AX51" s="96"/>
      <c r="AY51" s="96"/>
      <c r="AZ51" s="96"/>
      <c r="BA51" s="96"/>
      <c r="BB51" s="96"/>
      <c r="BC51" s="96"/>
      <c r="BD51" s="96"/>
      <c r="BE51" s="96"/>
      <c r="BF51" s="96"/>
    </row>
    <row r="52" spans="1:58" s="105" customFormat="1" ht="15" customHeight="1">
      <c r="A52" s="134"/>
      <c r="B52" s="335"/>
      <c r="C52" s="335"/>
      <c r="D52" s="335"/>
      <c r="E52" s="335"/>
      <c r="F52" s="335"/>
      <c r="G52" s="335"/>
      <c r="H52" s="335"/>
      <c r="I52" s="335"/>
      <c r="J52" s="335"/>
      <c r="K52" s="335"/>
      <c r="M52" s="96"/>
      <c r="N52" s="96"/>
      <c r="O52" s="96"/>
      <c r="P52" s="96"/>
      <c r="Q52" s="96"/>
      <c r="R52" s="96"/>
      <c r="S52" s="96"/>
      <c r="T52" s="96"/>
      <c r="U52" s="96"/>
      <c r="V52" s="96"/>
      <c r="W52" s="96"/>
      <c r="X52" s="96"/>
      <c r="Y52" s="96"/>
      <c r="Z52" s="96"/>
      <c r="AA52" s="96"/>
      <c r="AB52" s="96"/>
      <c r="AC52" s="96"/>
      <c r="AD52" s="96"/>
      <c r="AE52" s="96"/>
      <c r="AF52" s="96"/>
      <c r="AG52" s="96"/>
      <c r="AH52" s="96"/>
      <c r="AI52" s="96"/>
      <c r="AJ52" s="96"/>
      <c r="AK52" s="96"/>
      <c r="AL52" s="96"/>
      <c r="AM52" s="96"/>
      <c r="AN52" s="96"/>
      <c r="AO52" s="96"/>
      <c r="AP52" s="96"/>
      <c r="AQ52" s="96"/>
      <c r="AR52" s="96"/>
      <c r="AS52" s="96"/>
      <c r="AT52" s="96"/>
      <c r="AU52" s="96"/>
      <c r="AV52" s="96"/>
      <c r="AW52" s="96"/>
      <c r="AX52" s="96"/>
      <c r="AY52" s="96"/>
      <c r="AZ52" s="96"/>
      <c r="BA52" s="96"/>
      <c r="BB52" s="96"/>
      <c r="BC52" s="96"/>
      <c r="BD52" s="96"/>
      <c r="BE52" s="96"/>
      <c r="BF52" s="96"/>
    </row>
    <row r="53" spans="1:58" s="105" customFormat="1" ht="15" customHeight="1">
      <c r="A53" s="134"/>
      <c r="B53" s="335"/>
      <c r="C53" s="335"/>
      <c r="D53" s="335"/>
      <c r="E53" s="335"/>
      <c r="F53" s="335"/>
      <c r="G53" s="335"/>
      <c r="H53" s="335"/>
      <c r="I53" s="335"/>
      <c r="J53" s="335"/>
      <c r="K53" s="335"/>
      <c r="M53" s="96"/>
      <c r="N53" s="96"/>
      <c r="O53" s="96"/>
      <c r="P53" s="96"/>
      <c r="Q53" s="96"/>
      <c r="R53" s="96"/>
      <c r="S53" s="96"/>
      <c r="T53" s="96"/>
      <c r="U53" s="96"/>
      <c r="V53" s="96"/>
      <c r="W53" s="96"/>
      <c r="X53" s="96"/>
      <c r="Y53" s="96"/>
      <c r="Z53" s="96"/>
      <c r="AA53" s="96"/>
      <c r="AB53" s="96"/>
      <c r="AC53" s="96"/>
      <c r="AD53" s="96"/>
      <c r="AE53" s="96"/>
      <c r="AF53" s="96"/>
      <c r="AG53" s="96"/>
      <c r="AH53" s="96"/>
      <c r="AI53" s="96"/>
      <c r="AJ53" s="96"/>
      <c r="AK53" s="96"/>
      <c r="AL53" s="96"/>
      <c r="AM53" s="96"/>
      <c r="AN53" s="96"/>
      <c r="AO53" s="96"/>
      <c r="AP53" s="96"/>
      <c r="AQ53" s="96"/>
      <c r="AR53" s="96"/>
      <c r="AS53" s="96"/>
      <c r="AT53" s="96"/>
      <c r="AU53" s="96"/>
      <c r="AV53" s="96"/>
      <c r="AW53" s="96"/>
      <c r="AX53" s="96"/>
      <c r="AY53" s="96"/>
      <c r="AZ53" s="96"/>
      <c r="BA53" s="96"/>
      <c r="BB53" s="96"/>
      <c r="BC53" s="96"/>
      <c r="BD53" s="96"/>
      <c r="BE53" s="96"/>
      <c r="BF53" s="96"/>
    </row>
    <row r="54" spans="1:58" s="105" customFormat="1" ht="15" customHeight="1">
      <c r="A54" s="334"/>
      <c r="B54" s="96"/>
      <c r="C54" s="96"/>
      <c r="D54" s="96"/>
      <c r="E54" s="96"/>
      <c r="F54" s="96"/>
      <c r="G54" s="96"/>
      <c r="H54" s="96"/>
      <c r="I54" s="96"/>
      <c r="J54" s="96"/>
      <c r="K54" s="96"/>
      <c r="M54" s="96"/>
      <c r="N54" s="96"/>
      <c r="O54" s="96"/>
      <c r="P54" s="96"/>
      <c r="Q54" s="96"/>
      <c r="R54" s="96"/>
      <c r="S54" s="96"/>
      <c r="T54" s="96"/>
      <c r="U54" s="96"/>
      <c r="V54" s="96"/>
      <c r="W54" s="96"/>
      <c r="X54" s="96"/>
      <c r="Y54" s="96"/>
      <c r="Z54" s="96"/>
      <c r="AA54" s="96"/>
      <c r="AB54" s="96"/>
      <c r="AC54" s="96"/>
      <c r="AD54" s="96"/>
      <c r="AE54" s="96"/>
      <c r="AF54" s="96"/>
      <c r="AG54" s="96"/>
      <c r="AH54" s="96"/>
      <c r="AI54" s="96"/>
      <c r="AJ54" s="96"/>
      <c r="AK54" s="96"/>
      <c r="AL54" s="96"/>
      <c r="AM54" s="96"/>
      <c r="AN54" s="96"/>
      <c r="AO54" s="96"/>
      <c r="AP54" s="96"/>
      <c r="AQ54" s="96"/>
      <c r="AR54" s="96"/>
      <c r="AS54" s="96"/>
      <c r="AT54" s="96"/>
      <c r="AU54" s="96"/>
      <c r="AV54" s="96"/>
      <c r="AW54" s="96"/>
      <c r="AX54" s="96"/>
      <c r="AY54" s="96"/>
      <c r="AZ54" s="96"/>
      <c r="BA54" s="96"/>
      <c r="BB54" s="96"/>
      <c r="BC54" s="96"/>
      <c r="BD54" s="96"/>
      <c r="BE54" s="96"/>
      <c r="BF54" s="96"/>
    </row>
    <row r="55" spans="1:58" s="105" customFormat="1" ht="15" customHeight="1">
      <c r="A55" s="334"/>
      <c r="B55" s="96"/>
      <c r="C55" s="96"/>
      <c r="D55" s="96"/>
      <c r="E55" s="96"/>
      <c r="F55" s="96"/>
      <c r="G55" s="96"/>
      <c r="H55" s="96"/>
      <c r="I55" s="96"/>
      <c r="J55" s="96"/>
      <c r="K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6"/>
      <c r="AL55" s="96"/>
      <c r="AM55" s="96"/>
      <c r="AN55" s="96"/>
      <c r="AO55" s="96"/>
      <c r="AP55" s="96"/>
      <c r="AQ55" s="96"/>
      <c r="AR55" s="96"/>
      <c r="AS55" s="96"/>
      <c r="AT55" s="96"/>
      <c r="AU55" s="96"/>
      <c r="AV55" s="96"/>
      <c r="AW55" s="96"/>
      <c r="AX55" s="96"/>
      <c r="AY55" s="96"/>
      <c r="AZ55" s="96"/>
      <c r="BA55" s="96"/>
      <c r="BB55" s="96"/>
      <c r="BC55" s="96"/>
      <c r="BD55" s="96"/>
      <c r="BE55" s="96"/>
      <c r="BF55" s="96"/>
    </row>
    <row r="56" spans="1:58" s="105" customFormat="1" ht="15" customHeight="1">
      <c r="A56" s="334"/>
      <c r="B56" s="96"/>
      <c r="C56" s="96"/>
      <c r="D56" s="96"/>
      <c r="E56" s="96"/>
      <c r="F56" s="96"/>
      <c r="G56" s="96"/>
      <c r="H56" s="96"/>
      <c r="I56" s="96"/>
      <c r="J56" s="96"/>
      <c r="K56" s="96"/>
      <c r="M56" s="96"/>
      <c r="N56" s="96"/>
      <c r="O56" s="96"/>
      <c r="P56" s="96"/>
      <c r="Q56" s="96"/>
      <c r="R56" s="96"/>
      <c r="S56" s="96"/>
      <c r="T56" s="96"/>
      <c r="U56" s="96"/>
      <c r="V56" s="96"/>
      <c r="W56" s="96"/>
      <c r="X56" s="96"/>
      <c r="Y56" s="96"/>
      <c r="Z56" s="96"/>
      <c r="AA56" s="96"/>
      <c r="AB56" s="96"/>
      <c r="AC56" s="96"/>
      <c r="AD56" s="96"/>
      <c r="AE56" s="96"/>
      <c r="AF56" s="96"/>
      <c r="AG56" s="96"/>
      <c r="AH56" s="96"/>
      <c r="AI56" s="96"/>
      <c r="AJ56" s="96"/>
      <c r="AK56" s="96"/>
      <c r="AL56" s="96"/>
      <c r="AM56" s="96"/>
      <c r="AN56" s="96"/>
      <c r="AO56" s="96"/>
      <c r="AP56" s="96"/>
      <c r="AQ56" s="96"/>
      <c r="AR56" s="96"/>
      <c r="AS56" s="96"/>
      <c r="AT56" s="96"/>
      <c r="AU56" s="96"/>
      <c r="AV56" s="96"/>
      <c r="AW56" s="96"/>
      <c r="AX56" s="96"/>
      <c r="AY56" s="96"/>
      <c r="AZ56" s="96"/>
      <c r="BA56" s="96"/>
      <c r="BB56" s="96"/>
      <c r="BC56" s="96"/>
      <c r="BD56" s="96"/>
      <c r="BE56" s="96"/>
      <c r="BF56" s="96"/>
    </row>
    <row r="57" spans="1:58" s="105" customFormat="1" ht="15" customHeight="1">
      <c r="A57" s="334"/>
      <c r="B57" s="96"/>
      <c r="C57" s="96"/>
      <c r="D57" s="96"/>
      <c r="E57" s="96"/>
      <c r="F57" s="96"/>
      <c r="G57" s="96"/>
      <c r="H57" s="96"/>
      <c r="I57" s="96"/>
      <c r="J57" s="96"/>
      <c r="K57" s="96"/>
      <c r="M57" s="96"/>
      <c r="N57" s="96"/>
      <c r="O57" s="96"/>
      <c r="P57" s="96"/>
      <c r="Q57" s="96"/>
      <c r="R57" s="96"/>
      <c r="S57" s="96"/>
      <c r="T57" s="96"/>
      <c r="U57" s="96"/>
      <c r="V57" s="96"/>
      <c r="W57" s="96"/>
      <c r="X57" s="96"/>
      <c r="Y57" s="96"/>
      <c r="Z57" s="96"/>
      <c r="AA57" s="96"/>
      <c r="AB57" s="96"/>
      <c r="AC57" s="96"/>
      <c r="AD57" s="96"/>
      <c r="AE57" s="96"/>
      <c r="AF57" s="96"/>
      <c r="AG57" s="96"/>
      <c r="AH57" s="96"/>
      <c r="AI57" s="96"/>
      <c r="AJ57" s="96"/>
      <c r="AK57" s="96"/>
      <c r="AL57" s="96"/>
      <c r="AM57" s="96"/>
      <c r="AN57" s="96"/>
      <c r="AO57" s="96"/>
      <c r="AP57" s="96"/>
      <c r="AQ57" s="96"/>
      <c r="AR57" s="96"/>
      <c r="AS57" s="96"/>
      <c r="AT57" s="96"/>
      <c r="AU57" s="96"/>
      <c r="AV57" s="96"/>
      <c r="AW57" s="96"/>
      <c r="AX57" s="96"/>
      <c r="AY57" s="96"/>
      <c r="AZ57" s="96"/>
      <c r="BA57" s="96"/>
      <c r="BB57" s="96"/>
      <c r="BC57" s="96"/>
      <c r="BD57" s="96"/>
      <c r="BE57" s="96"/>
      <c r="BF57" s="96"/>
    </row>
    <row r="58" spans="1:58" s="105" customFormat="1" ht="15" customHeight="1">
      <c r="A58" s="334"/>
      <c r="B58" s="96"/>
      <c r="C58" s="96"/>
      <c r="D58" s="96"/>
      <c r="E58" s="96"/>
      <c r="F58" s="96"/>
      <c r="G58" s="96"/>
      <c r="H58" s="96"/>
      <c r="I58" s="96"/>
      <c r="J58" s="96"/>
      <c r="K58" s="96"/>
      <c r="M58" s="96"/>
      <c r="N58" s="96"/>
      <c r="O58" s="96"/>
      <c r="P58" s="96"/>
      <c r="Q58" s="96"/>
      <c r="R58" s="96"/>
      <c r="S58" s="96"/>
      <c r="T58" s="96"/>
      <c r="U58" s="96"/>
      <c r="V58" s="96"/>
      <c r="W58" s="96"/>
      <c r="X58" s="96"/>
      <c r="Y58" s="96"/>
      <c r="Z58" s="96"/>
      <c r="AA58" s="96"/>
      <c r="AB58" s="96"/>
      <c r="AC58" s="96"/>
      <c r="AD58" s="96"/>
      <c r="AE58" s="96"/>
      <c r="AF58" s="96"/>
      <c r="AG58" s="96"/>
      <c r="AH58" s="96"/>
      <c r="AI58" s="96"/>
      <c r="AJ58" s="96"/>
      <c r="AK58" s="96"/>
      <c r="AL58" s="96"/>
      <c r="AM58" s="96"/>
      <c r="AN58" s="96"/>
      <c r="AO58" s="96"/>
      <c r="AP58" s="96"/>
      <c r="AQ58" s="96"/>
      <c r="AR58" s="96"/>
      <c r="AS58" s="96"/>
      <c r="AT58" s="96"/>
      <c r="AU58" s="96"/>
      <c r="AV58" s="96"/>
      <c r="AW58" s="96"/>
      <c r="AX58" s="96"/>
      <c r="AY58" s="96"/>
      <c r="AZ58" s="96"/>
      <c r="BA58" s="96"/>
      <c r="BB58" s="96"/>
      <c r="BC58" s="96"/>
      <c r="BD58" s="96"/>
      <c r="BE58" s="96"/>
      <c r="BF58" s="96"/>
    </row>
    <row r="59" spans="1:58" s="105" customFormat="1" ht="15" customHeight="1">
      <c r="A59" s="334"/>
      <c r="B59" s="96"/>
      <c r="C59" s="96"/>
      <c r="D59" s="96"/>
      <c r="E59" s="96"/>
      <c r="F59" s="96"/>
      <c r="G59" s="96"/>
      <c r="H59" s="96"/>
      <c r="I59" s="96"/>
      <c r="J59" s="96"/>
      <c r="K59" s="96"/>
      <c r="M59" s="96"/>
      <c r="N59" s="96"/>
      <c r="O59" s="96"/>
      <c r="P59" s="96"/>
      <c r="Q59" s="96"/>
      <c r="R59" s="96"/>
      <c r="S59" s="96"/>
      <c r="T59" s="96"/>
      <c r="U59" s="96"/>
      <c r="V59" s="96"/>
      <c r="W59" s="96"/>
      <c r="X59" s="96"/>
      <c r="Y59" s="96"/>
      <c r="Z59" s="96"/>
      <c r="AA59" s="96"/>
      <c r="AB59" s="96"/>
      <c r="AC59" s="96"/>
      <c r="AD59" s="96"/>
      <c r="AE59" s="96"/>
      <c r="AF59" s="96"/>
      <c r="AG59" s="96"/>
      <c r="AH59" s="96"/>
      <c r="AI59" s="96"/>
      <c r="AJ59" s="96"/>
      <c r="AK59" s="96"/>
      <c r="AL59" s="96"/>
      <c r="AM59" s="96"/>
      <c r="AN59" s="96"/>
      <c r="AO59" s="96"/>
      <c r="AP59" s="96"/>
      <c r="AQ59" s="96"/>
      <c r="AR59" s="96"/>
      <c r="AS59" s="96"/>
      <c r="AT59" s="96"/>
      <c r="AU59" s="96"/>
      <c r="AV59" s="96"/>
      <c r="AW59" s="96"/>
      <c r="AX59" s="96"/>
      <c r="AY59" s="96"/>
      <c r="AZ59" s="96"/>
      <c r="BA59" s="96"/>
      <c r="BB59" s="96"/>
      <c r="BC59" s="96"/>
      <c r="BD59" s="96"/>
      <c r="BE59" s="96"/>
      <c r="BF59" s="96"/>
    </row>
    <row r="60" spans="1:58" s="105" customFormat="1" ht="15" customHeight="1">
      <c r="A60" s="334"/>
      <c r="B60" s="96"/>
      <c r="C60" s="96"/>
      <c r="D60" s="96"/>
      <c r="E60" s="96"/>
      <c r="F60" s="96"/>
      <c r="G60" s="96"/>
      <c r="H60" s="96"/>
      <c r="I60" s="96"/>
      <c r="J60" s="96"/>
      <c r="K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6"/>
      <c r="AL60" s="96"/>
      <c r="AM60" s="96"/>
      <c r="AN60" s="96"/>
      <c r="AO60" s="96"/>
      <c r="AP60" s="96"/>
      <c r="AQ60" s="96"/>
      <c r="AR60" s="96"/>
      <c r="AS60" s="96"/>
      <c r="AT60" s="96"/>
      <c r="AU60" s="96"/>
      <c r="AV60" s="96"/>
      <c r="AW60" s="96"/>
      <c r="AX60" s="96"/>
      <c r="AY60" s="96"/>
      <c r="AZ60" s="96"/>
      <c r="BA60" s="96"/>
      <c r="BB60" s="96"/>
      <c r="BC60" s="96"/>
      <c r="BD60" s="96"/>
      <c r="BE60" s="96"/>
      <c r="BF60" s="96"/>
    </row>
    <row r="61" spans="1:58" s="105" customFormat="1" ht="15" customHeight="1">
      <c r="A61" s="334"/>
      <c r="B61" s="96"/>
      <c r="C61" s="96"/>
      <c r="D61" s="96"/>
      <c r="E61" s="96"/>
      <c r="F61" s="96"/>
      <c r="G61" s="96"/>
      <c r="H61" s="96"/>
      <c r="I61" s="96"/>
      <c r="J61" s="96"/>
      <c r="K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row>
    <row r="62" spans="1:58" s="105" customFormat="1" ht="15" customHeight="1">
      <c r="A62" s="334"/>
      <c r="B62" s="96"/>
      <c r="C62" s="96"/>
      <c r="D62" s="96"/>
      <c r="E62" s="96"/>
      <c r="F62" s="96"/>
      <c r="G62" s="96"/>
      <c r="H62" s="96"/>
      <c r="I62" s="96"/>
      <c r="J62" s="96"/>
      <c r="K62" s="96"/>
      <c r="M62" s="96"/>
      <c r="N62" s="96"/>
      <c r="O62" s="96"/>
      <c r="P62" s="96"/>
      <c r="Q62" s="96"/>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row>
    <row r="63" spans="1:58" s="105" customFormat="1" ht="15" customHeight="1">
      <c r="A63" s="334"/>
      <c r="B63" s="96"/>
      <c r="C63" s="96"/>
      <c r="D63" s="96"/>
      <c r="E63" s="96"/>
      <c r="F63" s="96"/>
      <c r="G63" s="96"/>
      <c r="H63" s="96"/>
      <c r="I63" s="96"/>
      <c r="J63" s="96"/>
      <c r="K63" s="96"/>
      <c r="M63" s="96"/>
      <c r="N63" s="96"/>
      <c r="O63" s="96"/>
      <c r="P63" s="96"/>
      <c r="Q63" s="96"/>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row>
    <row r="65" spans="1:58" s="105" customFormat="1">
      <c r="A65" s="334"/>
      <c r="B65" s="96"/>
      <c r="C65" s="96"/>
      <c r="D65" s="96"/>
      <c r="E65" s="96"/>
      <c r="F65" s="96"/>
      <c r="G65" s="96"/>
      <c r="H65" s="96"/>
      <c r="I65" s="168"/>
      <c r="J65" s="96"/>
      <c r="K65" s="96"/>
      <c r="M65" s="96"/>
      <c r="N65" s="96"/>
      <c r="O65" s="96"/>
      <c r="P65" s="96"/>
      <c r="Q65" s="96"/>
      <c r="R65" s="96"/>
      <c r="S65" s="96"/>
      <c r="T65" s="96"/>
      <c r="U65" s="96"/>
      <c r="V65" s="96"/>
      <c r="W65" s="96"/>
      <c r="X65" s="96"/>
      <c r="Y65" s="96"/>
      <c r="Z65" s="96"/>
      <c r="AA65" s="96"/>
      <c r="AB65" s="96"/>
      <c r="AC65" s="96"/>
      <c r="AD65" s="96"/>
      <c r="AE65" s="96"/>
      <c r="AF65" s="96"/>
      <c r="AG65" s="96"/>
      <c r="AH65" s="96"/>
      <c r="AI65" s="96"/>
      <c r="AJ65" s="96"/>
      <c r="AK65" s="96"/>
      <c r="AL65" s="96"/>
      <c r="AM65" s="96"/>
      <c r="AN65" s="96"/>
      <c r="AO65" s="96"/>
      <c r="AP65" s="96"/>
      <c r="AQ65" s="96"/>
      <c r="AR65" s="96"/>
      <c r="AS65" s="96"/>
      <c r="AT65" s="96"/>
      <c r="AU65" s="96"/>
      <c r="AV65" s="96"/>
      <c r="AW65" s="96"/>
      <c r="AX65" s="96"/>
      <c r="AY65" s="96"/>
      <c r="AZ65" s="96"/>
      <c r="BA65" s="96"/>
      <c r="BB65" s="96"/>
      <c r="BC65" s="96"/>
      <c r="BD65" s="96"/>
      <c r="BE65" s="96"/>
      <c r="BF65" s="96"/>
    </row>
    <row r="66" spans="1:58" s="105" customFormat="1">
      <c r="A66" s="334"/>
      <c r="B66" s="96"/>
      <c r="C66" s="96"/>
      <c r="D66" s="96"/>
      <c r="E66" s="96"/>
      <c r="F66" s="96"/>
      <c r="G66" s="96"/>
      <c r="H66" s="96"/>
      <c r="I66" s="168"/>
      <c r="J66" s="96"/>
      <c r="K66" s="96"/>
      <c r="M66" s="96"/>
      <c r="N66" s="96"/>
      <c r="O66" s="96"/>
      <c r="P66" s="96"/>
      <c r="Q66" s="96"/>
      <c r="R66" s="96"/>
      <c r="S66" s="96"/>
      <c r="T66" s="96"/>
      <c r="U66" s="96"/>
      <c r="V66" s="96"/>
      <c r="W66" s="96"/>
      <c r="X66" s="96"/>
      <c r="Y66" s="96"/>
      <c r="Z66" s="96"/>
      <c r="AA66" s="96"/>
      <c r="AB66" s="96"/>
      <c r="AC66" s="96"/>
      <c r="AD66" s="96"/>
      <c r="AE66" s="96"/>
      <c r="AF66" s="96"/>
      <c r="AG66" s="96"/>
      <c r="AH66" s="96"/>
      <c r="AI66" s="96"/>
      <c r="AJ66" s="96"/>
      <c r="AK66" s="96"/>
      <c r="AL66" s="96"/>
      <c r="AM66" s="96"/>
      <c r="AN66" s="96"/>
      <c r="AO66" s="96"/>
      <c r="AP66" s="96"/>
      <c r="AQ66" s="96"/>
      <c r="AR66" s="96"/>
      <c r="AS66" s="96"/>
      <c r="AT66" s="96"/>
      <c r="AU66" s="96"/>
      <c r="AV66" s="96"/>
      <c r="AW66" s="96"/>
      <c r="AX66" s="96"/>
      <c r="AY66" s="96"/>
      <c r="AZ66" s="96"/>
      <c r="BA66" s="96"/>
      <c r="BB66" s="96"/>
      <c r="BC66" s="96"/>
      <c r="BD66" s="96"/>
      <c r="BE66" s="96"/>
      <c r="BF66" s="96"/>
    </row>
    <row r="67" spans="1:58" s="105" customFormat="1">
      <c r="A67" s="334"/>
      <c r="B67" s="96"/>
      <c r="C67" s="96"/>
      <c r="D67" s="96"/>
      <c r="E67" s="96"/>
      <c r="F67" s="96"/>
      <c r="G67" s="96"/>
      <c r="H67" s="96"/>
      <c r="I67" s="168"/>
      <c r="J67" s="96"/>
      <c r="K67" s="96"/>
      <c r="M67" s="96"/>
      <c r="N67" s="96"/>
      <c r="O67" s="96"/>
      <c r="P67" s="96"/>
      <c r="Q67" s="96"/>
      <c r="R67" s="96"/>
      <c r="S67" s="96"/>
      <c r="T67" s="96"/>
      <c r="U67" s="96"/>
      <c r="V67" s="96"/>
      <c r="W67" s="96"/>
      <c r="X67" s="96"/>
      <c r="Y67" s="96"/>
      <c r="Z67" s="96"/>
      <c r="AA67" s="96"/>
      <c r="AB67" s="96"/>
      <c r="AC67" s="96"/>
      <c r="AD67" s="96"/>
      <c r="AE67" s="96"/>
      <c r="AF67" s="96"/>
      <c r="AG67" s="96"/>
      <c r="AH67" s="96"/>
      <c r="AI67" s="96"/>
      <c r="AJ67" s="96"/>
      <c r="AK67" s="96"/>
      <c r="AL67" s="96"/>
      <c r="AM67" s="96"/>
      <c r="AN67" s="96"/>
      <c r="AO67" s="96"/>
      <c r="AP67" s="96"/>
      <c r="AQ67" s="96"/>
      <c r="AR67" s="96"/>
      <c r="AS67" s="96"/>
      <c r="AT67" s="96"/>
      <c r="AU67" s="96"/>
      <c r="AV67" s="96"/>
      <c r="AW67" s="96"/>
      <c r="AX67" s="96"/>
      <c r="AY67" s="96"/>
      <c r="AZ67" s="96"/>
      <c r="BA67" s="96"/>
      <c r="BB67" s="96"/>
      <c r="BC67" s="96"/>
      <c r="BD67" s="96"/>
      <c r="BE67" s="96"/>
      <c r="BF67" s="96"/>
    </row>
    <row r="68" spans="1:58" s="105" customFormat="1">
      <c r="A68" s="334"/>
      <c r="B68" s="96"/>
      <c r="C68" s="96"/>
      <c r="D68" s="96"/>
      <c r="E68" s="96"/>
      <c r="F68" s="96"/>
      <c r="G68" s="96"/>
      <c r="H68" s="96"/>
      <c r="I68" s="168"/>
      <c r="J68" s="96"/>
      <c r="K68" s="96"/>
      <c r="M68" s="96"/>
      <c r="N68" s="96"/>
      <c r="O68" s="96"/>
      <c r="P68" s="96"/>
      <c r="Q68" s="96"/>
      <c r="R68" s="96"/>
      <c r="S68" s="96"/>
      <c r="T68" s="96"/>
      <c r="U68" s="96"/>
      <c r="V68" s="96"/>
      <c r="W68" s="96"/>
      <c r="X68" s="96"/>
      <c r="Y68" s="96"/>
      <c r="Z68" s="96"/>
      <c r="AA68" s="96"/>
      <c r="AB68" s="96"/>
      <c r="AC68" s="96"/>
      <c r="AD68" s="96"/>
      <c r="AE68" s="96"/>
      <c r="AF68" s="96"/>
      <c r="AG68" s="96"/>
      <c r="AH68" s="96"/>
      <c r="AI68" s="96"/>
      <c r="AJ68" s="96"/>
      <c r="AK68" s="96"/>
      <c r="AL68" s="96"/>
      <c r="AM68" s="96"/>
      <c r="AN68" s="96"/>
      <c r="AO68" s="96"/>
      <c r="AP68" s="96"/>
      <c r="AQ68" s="96"/>
      <c r="AR68" s="96"/>
      <c r="AS68" s="96"/>
      <c r="AT68" s="96"/>
      <c r="AU68" s="96"/>
      <c r="AV68" s="96"/>
      <c r="AW68" s="96"/>
      <c r="AX68" s="96"/>
      <c r="AY68" s="96"/>
      <c r="AZ68" s="96"/>
      <c r="BA68" s="96"/>
      <c r="BB68" s="96"/>
      <c r="BC68" s="96"/>
      <c r="BD68" s="96"/>
      <c r="BE68" s="96"/>
      <c r="BF68" s="96"/>
    </row>
    <row r="69" spans="1:58">
      <c r="I69" s="168"/>
    </row>
    <row r="70" spans="1:58">
      <c r="I70" s="168"/>
    </row>
    <row r="71" spans="1:58">
      <c r="I71" s="168"/>
    </row>
    <row r="72" spans="1:58">
      <c r="I72" s="168"/>
    </row>
    <row r="73" spans="1:58">
      <c r="I73" s="168"/>
    </row>
    <row r="74" spans="1:58">
      <c r="I74" s="168"/>
    </row>
    <row r="75" spans="1:58">
      <c r="I75" s="168"/>
    </row>
    <row r="76" spans="1:58">
      <c r="J76" s="168"/>
    </row>
    <row r="77" spans="1:58">
      <c r="J77" s="168"/>
    </row>
    <row r="78" spans="1:58">
      <c r="J78" s="168"/>
    </row>
    <row r="79" spans="1:58">
      <c r="J79" s="168"/>
    </row>
    <row r="80" spans="1:58">
      <c r="J80" s="168"/>
    </row>
    <row r="81" spans="10:10">
      <c r="J81" s="168"/>
    </row>
    <row r="82" spans="10:10">
      <c r="J82" s="168"/>
    </row>
    <row r="83" spans="10:10">
      <c r="J83" s="168"/>
    </row>
    <row r="84" spans="10:10">
      <c r="J84" s="168"/>
    </row>
    <row r="85" spans="10:10">
      <c r="J85" s="168"/>
    </row>
    <row r="86" spans="10:10">
      <c r="J86" s="168"/>
    </row>
    <row r="87" spans="10:10">
      <c r="J87" s="168"/>
    </row>
    <row r="88" spans="10:10">
      <c r="J88" s="168"/>
    </row>
    <row r="89" spans="10:10">
      <c r="J89" s="168"/>
    </row>
    <row r="90" spans="10:10">
      <c r="J90" s="168"/>
    </row>
    <row r="91" spans="10:10">
      <c r="J91" s="168"/>
    </row>
    <row r="92" spans="10:10">
      <c r="J92" s="168"/>
    </row>
    <row r="93" spans="10:10">
      <c r="J93" s="168"/>
    </row>
    <row r="94" spans="10:10">
      <c r="J94" s="168"/>
    </row>
    <row r="95" spans="10:10">
      <c r="J95" s="168"/>
    </row>
    <row r="96" spans="10:10">
      <c r="J96" s="168"/>
    </row>
    <row r="97" spans="10:10">
      <c r="J97" s="168"/>
    </row>
    <row r="98" spans="10:10">
      <c r="J98" s="168"/>
    </row>
    <row r="99" spans="10:10">
      <c r="J99" s="168"/>
    </row>
    <row r="100" spans="10:10">
      <c r="J100" s="168"/>
    </row>
    <row r="101" spans="10:10">
      <c r="J101" s="168"/>
    </row>
    <row r="102" spans="10:10">
      <c r="J102" s="168"/>
    </row>
    <row r="103" spans="10:10">
      <c r="J103" s="168"/>
    </row>
    <row r="104" spans="10:10">
      <c r="J104" s="168"/>
    </row>
    <row r="105" spans="10:10">
      <c r="J105" s="168"/>
    </row>
    <row r="106" spans="10:10">
      <c r="J106" s="168"/>
    </row>
    <row r="107" spans="10:10">
      <c r="J107" s="168"/>
    </row>
    <row r="108" spans="10:10">
      <c r="J108" s="168"/>
    </row>
    <row r="109" spans="10:10">
      <c r="J109" s="168"/>
    </row>
    <row r="110" spans="10:10">
      <c r="J110" s="168"/>
    </row>
    <row r="111" spans="10:10">
      <c r="J111" s="168"/>
    </row>
    <row r="112" spans="10:10">
      <c r="J112" s="168"/>
    </row>
    <row r="113" spans="10:10">
      <c r="J113" s="168"/>
    </row>
    <row r="114" spans="10:10">
      <c r="J114" s="168"/>
    </row>
    <row r="115" spans="10:10">
      <c r="J115" s="168"/>
    </row>
    <row r="116" spans="10:10">
      <c r="J116" s="168"/>
    </row>
    <row r="117" spans="10:10">
      <c r="J117" s="168"/>
    </row>
    <row r="118" spans="10:10">
      <c r="J118" s="168"/>
    </row>
    <row r="119" spans="10:10">
      <c r="J119" s="168"/>
    </row>
    <row r="120" spans="10:10">
      <c r="J120" s="168"/>
    </row>
    <row r="121" spans="10:10">
      <c r="J121" s="168"/>
    </row>
    <row r="122" spans="10:10">
      <c r="J122" s="168"/>
    </row>
    <row r="123" spans="10:10">
      <c r="J123" s="168"/>
    </row>
    <row r="124" spans="10:10">
      <c r="J124" s="168"/>
    </row>
    <row r="125" spans="10:10">
      <c r="J125" s="168"/>
    </row>
    <row r="126" spans="10:10">
      <c r="J126" s="168"/>
    </row>
    <row r="127" spans="10:10">
      <c r="J127" s="168"/>
    </row>
    <row r="128" spans="10:10">
      <c r="J128" s="168"/>
    </row>
    <row r="129" spans="10:10">
      <c r="J129" s="168"/>
    </row>
    <row r="130" spans="10:10">
      <c r="J130" s="168"/>
    </row>
    <row r="131" spans="10:10">
      <c r="J131" s="168"/>
    </row>
    <row r="132" spans="10:10">
      <c r="J132" s="168"/>
    </row>
    <row r="133" spans="10:10">
      <c r="J133" s="168"/>
    </row>
    <row r="134" spans="10:10">
      <c r="J134" s="168"/>
    </row>
    <row r="135" spans="10:10">
      <c r="J135" s="168"/>
    </row>
    <row r="136" spans="10:10">
      <c r="J136" s="168"/>
    </row>
    <row r="137" spans="10:10">
      <c r="J137" s="168"/>
    </row>
    <row r="138" spans="10:10">
      <c r="J138" s="168"/>
    </row>
    <row r="139" spans="10:10">
      <c r="J139" s="168"/>
    </row>
    <row r="140" spans="10:10">
      <c r="J140" s="168"/>
    </row>
    <row r="141" spans="10:10">
      <c r="J141" s="168"/>
    </row>
    <row r="142" spans="10:10">
      <c r="J142" s="168"/>
    </row>
    <row r="143" spans="10:10">
      <c r="J143" s="168"/>
    </row>
    <row r="144" spans="10:10">
      <c r="J144" s="168"/>
    </row>
    <row r="145" spans="10:10">
      <c r="J145" s="168"/>
    </row>
    <row r="146" spans="10:10">
      <c r="J146" s="168"/>
    </row>
    <row r="147" spans="10:10">
      <c r="J147" s="168"/>
    </row>
  </sheetData>
  <mergeCells count="9">
    <mergeCell ref="A11:B11"/>
    <mergeCell ref="A14:B14"/>
    <mergeCell ref="A29:B29"/>
    <mergeCell ref="A5:C5"/>
    <mergeCell ref="A6:B6"/>
    <mergeCell ref="A7:B7"/>
    <mergeCell ref="A8:B8"/>
    <mergeCell ref="A9:B9"/>
    <mergeCell ref="A10:B10"/>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5A592-9CFF-4DCD-AFFE-151684C7C2EB}">
  <sheetPr>
    <pageSetUpPr fitToPage="1"/>
  </sheetPr>
  <dimension ref="A1:P52"/>
  <sheetViews>
    <sheetView view="pageBreakPreview" topLeftCell="A10" zoomScaleNormal="100" zoomScaleSheetLayoutView="100" workbookViewId="0">
      <selection activeCell="M56" sqref="M56"/>
    </sheetView>
  </sheetViews>
  <sheetFormatPr defaultRowHeight="18.75"/>
  <cols>
    <col min="1" max="1" width="12.625" style="278" customWidth="1"/>
    <col min="2" max="5" width="6.125" style="96" customWidth="1"/>
    <col min="6" max="6" width="6.125" style="408" customWidth="1"/>
    <col min="7" max="7" width="1.625" style="407" customWidth="1"/>
    <col min="8" max="8" width="12.625" style="278" customWidth="1"/>
    <col min="9" max="12" width="6.125" style="96" customWidth="1"/>
    <col min="13" max="13" width="6.125" style="407" customWidth="1"/>
    <col min="14" max="14" width="4.625" style="96" customWidth="1"/>
    <col min="15" max="16" width="5.625" style="278" customWidth="1"/>
    <col min="17" max="16384" width="9" style="96"/>
  </cols>
  <sheetData>
    <row r="1" spans="1:16" ht="13.5">
      <c r="A1" s="1395" t="s">
        <v>805</v>
      </c>
      <c r="B1" s="1395"/>
      <c r="C1" s="1395"/>
      <c r="D1" s="1395"/>
      <c r="E1" s="1395"/>
      <c r="F1" s="1395"/>
      <c r="G1" s="1395"/>
      <c r="H1" s="1395"/>
      <c r="I1" s="1395"/>
      <c r="J1" s="1395"/>
      <c r="K1" s="1395"/>
      <c r="L1" s="1395"/>
      <c r="M1" s="1395"/>
    </row>
    <row r="2" spans="1:16" ht="12.2" customHeight="1">
      <c r="A2" s="96"/>
      <c r="B2" s="168"/>
      <c r="C2" s="168"/>
      <c r="D2" s="168"/>
      <c r="E2" s="168"/>
      <c r="F2" s="300"/>
      <c r="G2" s="438"/>
      <c r="H2" s="299"/>
      <c r="I2" s="168"/>
      <c r="J2" s="168"/>
      <c r="K2" s="168"/>
      <c r="L2" s="168"/>
      <c r="M2" s="438"/>
    </row>
    <row r="3" spans="1:16" s="95" customFormat="1" ht="24.95" customHeight="1">
      <c r="A3" s="1355" t="s">
        <v>804</v>
      </c>
      <c r="B3" s="1355"/>
      <c r="C3" s="1355"/>
      <c r="D3" s="1355"/>
      <c r="E3" s="1355"/>
      <c r="F3" s="1355"/>
      <c r="G3" s="1355"/>
      <c r="H3" s="1355"/>
      <c r="I3" s="1355"/>
      <c r="J3" s="1355"/>
      <c r="K3" s="1355"/>
      <c r="L3" s="1355"/>
      <c r="M3" s="1355"/>
      <c r="O3" s="437"/>
      <c r="P3" s="437"/>
    </row>
    <row r="4" spans="1:16" s="97" customFormat="1" ht="12.6" customHeight="1" thickBot="1">
      <c r="A4" s="296"/>
      <c r="B4" s="295"/>
      <c r="C4" s="295"/>
      <c r="D4" s="295"/>
      <c r="E4" s="295"/>
      <c r="F4" s="297"/>
      <c r="G4" s="436"/>
      <c r="H4" s="296"/>
      <c r="I4" s="295"/>
      <c r="J4" s="1309" t="s">
        <v>803</v>
      </c>
      <c r="K4" s="1309"/>
      <c r="L4" s="1309"/>
      <c r="M4" s="1309"/>
      <c r="O4" s="410"/>
      <c r="P4" s="410"/>
    </row>
    <row r="5" spans="1:16" s="97" customFormat="1" ht="12.6" customHeight="1" thickTop="1">
      <c r="A5" s="432" t="s">
        <v>802</v>
      </c>
      <c r="B5" s="431" t="s">
        <v>641</v>
      </c>
      <c r="C5" s="431" t="s">
        <v>800</v>
      </c>
      <c r="D5" s="431" t="s">
        <v>799</v>
      </c>
      <c r="E5" s="435" t="s">
        <v>701</v>
      </c>
      <c r="F5" s="434" t="s">
        <v>798</v>
      </c>
      <c r="G5" s="433"/>
      <c r="H5" s="432" t="s">
        <v>802</v>
      </c>
      <c r="I5" s="431" t="s">
        <v>801</v>
      </c>
      <c r="J5" s="431" t="s">
        <v>800</v>
      </c>
      <c r="K5" s="431" t="s">
        <v>799</v>
      </c>
      <c r="L5" s="431" t="s">
        <v>701</v>
      </c>
      <c r="M5" s="430" t="s">
        <v>798</v>
      </c>
      <c r="O5" s="410"/>
      <c r="P5" s="410"/>
    </row>
    <row r="6" spans="1:16" s="261" customFormat="1" ht="12.6" customHeight="1">
      <c r="A6" s="429" t="s">
        <v>797</v>
      </c>
      <c r="B6" s="428">
        <v>546</v>
      </c>
      <c r="C6" s="427">
        <v>593</v>
      </c>
      <c r="D6" s="427">
        <v>576</v>
      </c>
      <c r="E6" s="428">
        <v>1169</v>
      </c>
      <c r="F6" s="281">
        <v>2.14</v>
      </c>
      <c r="G6" s="421"/>
      <c r="H6" s="429" t="s">
        <v>796</v>
      </c>
      <c r="I6" s="428">
        <v>879</v>
      </c>
      <c r="J6" s="427">
        <v>775</v>
      </c>
      <c r="K6" s="427">
        <v>836</v>
      </c>
      <c r="L6" s="321">
        <v>1611</v>
      </c>
      <c r="M6" s="426">
        <v>1.83</v>
      </c>
      <c r="O6" s="425"/>
      <c r="P6" s="425"/>
    </row>
    <row r="7" spans="1:16" s="261" customFormat="1" ht="12.6" customHeight="1">
      <c r="A7" s="283" t="s">
        <v>795</v>
      </c>
      <c r="B7" s="420">
        <v>166</v>
      </c>
      <c r="C7" s="282">
        <v>178</v>
      </c>
      <c r="D7" s="282">
        <v>181</v>
      </c>
      <c r="E7" s="420">
        <v>359</v>
      </c>
      <c r="F7" s="281">
        <v>2.16</v>
      </c>
      <c r="G7" s="421"/>
      <c r="H7" s="283" t="s">
        <v>794</v>
      </c>
      <c r="I7" s="420">
        <v>591</v>
      </c>
      <c r="J7" s="282">
        <v>568</v>
      </c>
      <c r="K7" s="282">
        <v>528</v>
      </c>
      <c r="L7" s="156">
        <v>1096</v>
      </c>
      <c r="M7" s="281">
        <v>1.85</v>
      </c>
      <c r="O7" s="413"/>
      <c r="P7" s="413"/>
    </row>
    <row r="8" spans="1:16" s="261" customFormat="1" ht="12.6" customHeight="1">
      <c r="A8" s="283" t="s">
        <v>793</v>
      </c>
      <c r="B8" s="420">
        <v>312</v>
      </c>
      <c r="C8" s="282">
        <v>320</v>
      </c>
      <c r="D8" s="282">
        <v>318</v>
      </c>
      <c r="E8" s="420">
        <v>638</v>
      </c>
      <c r="F8" s="281">
        <v>2.04</v>
      </c>
      <c r="G8" s="421"/>
      <c r="H8" s="283" t="s">
        <v>792</v>
      </c>
      <c r="I8" s="420">
        <v>1583</v>
      </c>
      <c r="J8" s="282">
        <v>1556</v>
      </c>
      <c r="K8" s="282">
        <v>1504</v>
      </c>
      <c r="L8" s="156">
        <v>3060</v>
      </c>
      <c r="M8" s="281">
        <v>1.93</v>
      </c>
      <c r="O8" s="413"/>
      <c r="P8" s="413"/>
    </row>
    <row r="9" spans="1:16" s="261" customFormat="1" ht="12.6" customHeight="1">
      <c r="A9" s="283" t="s">
        <v>791</v>
      </c>
      <c r="B9" s="420">
        <v>132</v>
      </c>
      <c r="C9" s="282">
        <v>107</v>
      </c>
      <c r="D9" s="282">
        <v>140</v>
      </c>
      <c r="E9" s="420">
        <v>247</v>
      </c>
      <c r="F9" s="281">
        <v>1.87</v>
      </c>
      <c r="G9" s="421"/>
      <c r="H9" s="283" t="s">
        <v>790</v>
      </c>
      <c r="I9" s="420">
        <v>1175</v>
      </c>
      <c r="J9" s="282">
        <v>1327</v>
      </c>
      <c r="K9" s="282">
        <v>1311</v>
      </c>
      <c r="L9" s="156">
        <v>2638</v>
      </c>
      <c r="M9" s="281">
        <v>2.25</v>
      </c>
      <c r="O9" s="413"/>
      <c r="P9" s="413"/>
    </row>
    <row r="10" spans="1:16" s="261" customFormat="1" ht="12.6" customHeight="1">
      <c r="A10" s="283" t="s">
        <v>789</v>
      </c>
      <c r="B10" s="420">
        <v>210</v>
      </c>
      <c r="C10" s="282">
        <v>220</v>
      </c>
      <c r="D10" s="282">
        <v>213</v>
      </c>
      <c r="E10" s="420">
        <v>433</v>
      </c>
      <c r="F10" s="281">
        <v>2.06</v>
      </c>
      <c r="G10" s="421"/>
      <c r="H10" s="283" t="s">
        <v>788</v>
      </c>
      <c r="I10" s="420">
        <v>1183</v>
      </c>
      <c r="J10" s="282">
        <v>1275</v>
      </c>
      <c r="K10" s="282">
        <v>1293</v>
      </c>
      <c r="L10" s="156">
        <v>2568</v>
      </c>
      <c r="M10" s="281">
        <v>2.17</v>
      </c>
      <c r="O10" s="413"/>
      <c r="P10" s="413"/>
    </row>
    <row r="11" spans="1:16" s="261" customFormat="1" ht="12.6" customHeight="1">
      <c r="A11" s="283" t="s">
        <v>787</v>
      </c>
      <c r="B11" s="420">
        <v>150</v>
      </c>
      <c r="C11" s="282">
        <v>163</v>
      </c>
      <c r="D11" s="282">
        <v>185</v>
      </c>
      <c r="E11" s="420">
        <v>348</v>
      </c>
      <c r="F11" s="281">
        <v>2.3199999999999998</v>
      </c>
      <c r="G11" s="421"/>
      <c r="H11" s="283" t="s">
        <v>786</v>
      </c>
      <c r="I11" s="420">
        <v>228</v>
      </c>
      <c r="J11" s="282">
        <v>240</v>
      </c>
      <c r="K11" s="282">
        <v>261</v>
      </c>
      <c r="L11" s="156">
        <v>501</v>
      </c>
      <c r="M11" s="281">
        <v>2.2000000000000002</v>
      </c>
      <c r="O11" s="413"/>
      <c r="P11" s="413"/>
    </row>
    <row r="12" spans="1:16" s="261" customFormat="1" ht="12.6" customHeight="1">
      <c r="A12" s="283" t="s">
        <v>785</v>
      </c>
      <c r="B12" s="420">
        <v>162</v>
      </c>
      <c r="C12" s="282">
        <v>189</v>
      </c>
      <c r="D12" s="282">
        <v>155</v>
      </c>
      <c r="E12" s="420">
        <v>344</v>
      </c>
      <c r="F12" s="281">
        <v>2.12</v>
      </c>
      <c r="G12" s="421"/>
      <c r="H12" s="283" t="s">
        <v>784</v>
      </c>
      <c r="I12" s="420">
        <v>494</v>
      </c>
      <c r="J12" s="282">
        <v>605</v>
      </c>
      <c r="K12" s="282">
        <v>616</v>
      </c>
      <c r="L12" s="156">
        <v>1221</v>
      </c>
      <c r="M12" s="281">
        <v>2.4700000000000002</v>
      </c>
      <c r="O12" s="413"/>
      <c r="P12" s="413"/>
    </row>
    <row r="13" spans="1:16" s="261" customFormat="1" ht="12.6" customHeight="1">
      <c r="A13" s="283" t="s">
        <v>783</v>
      </c>
      <c r="B13" s="420">
        <v>151</v>
      </c>
      <c r="C13" s="282">
        <v>172</v>
      </c>
      <c r="D13" s="282">
        <v>191</v>
      </c>
      <c r="E13" s="420">
        <v>363</v>
      </c>
      <c r="F13" s="281">
        <v>2.4</v>
      </c>
      <c r="G13" s="421"/>
      <c r="H13" s="283" t="s">
        <v>782</v>
      </c>
      <c r="I13" s="420">
        <v>194</v>
      </c>
      <c r="J13" s="282">
        <v>191</v>
      </c>
      <c r="K13" s="282">
        <v>213</v>
      </c>
      <c r="L13" s="156">
        <v>404</v>
      </c>
      <c r="M13" s="281">
        <v>2.08</v>
      </c>
      <c r="O13" s="413"/>
      <c r="P13" s="413"/>
    </row>
    <row r="14" spans="1:16" s="261" customFormat="1" ht="12.6" customHeight="1">
      <c r="A14" s="283" t="s">
        <v>781</v>
      </c>
      <c r="B14" s="420">
        <v>424</v>
      </c>
      <c r="C14" s="282">
        <v>493</v>
      </c>
      <c r="D14" s="282">
        <v>521</v>
      </c>
      <c r="E14" s="420">
        <v>1014</v>
      </c>
      <c r="F14" s="281">
        <v>2.39</v>
      </c>
      <c r="G14" s="421"/>
      <c r="H14" s="283" t="s">
        <v>780</v>
      </c>
      <c r="I14" s="420">
        <v>820</v>
      </c>
      <c r="J14" s="282">
        <v>911</v>
      </c>
      <c r="K14" s="282">
        <v>976</v>
      </c>
      <c r="L14" s="156">
        <v>1887</v>
      </c>
      <c r="M14" s="281">
        <v>2.2999999999999998</v>
      </c>
      <c r="O14" s="413"/>
      <c r="P14" s="413"/>
    </row>
    <row r="15" spans="1:16" s="261" customFormat="1" ht="12.6" customHeight="1">
      <c r="A15" s="283" t="s">
        <v>779</v>
      </c>
      <c r="B15" s="420">
        <v>177</v>
      </c>
      <c r="C15" s="282">
        <v>160</v>
      </c>
      <c r="D15" s="282">
        <v>200</v>
      </c>
      <c r="E15" s="420">
        <v>360</v>
      </c>
      <c r="F15" s="281">
        <v>2.0299999999999998</v>
      </c>
      <c r="G15" s="421"/>
      <c r="H15" s="424" t="s">
        <v>778</v>
      </c>
      <c r="I15" s="420">
        <v>708</v>
      </c>
      <c r="J15" s="282">
        <v>802</v>
      </c>
      <c r="K15" s="282">
        <v>844</v>
      </c>
      <c r="L15" s="156">
        <v>1646</v>
      </c>
      <c r="M15" s="281">
        <v>2.3199999999999998</v>
      </c>
      <c r="O15" s="413"/>
      <c r="P15" s="413"/>
    </row>
    <row r="16" spans="1:16" s="261" customFormat="1" ht="12.6" customHeight="1">
      <c r="A16" s="283" t="s">
        <v>777</v>
      </c>
      <c r="B16" s="420">
        <v>52</v>
      </c>
      <c r="C16" s="282">
        <v>64</v>
      </c>
      <c r="D16" s="282">
        <v>55</v>
      </c>
      <c r="E16" s="420">
        <v>119</v>
      </c>
      <c r="F16" s="281">
        <v>2.29</v>
      </c>
      <c r="G16" s="421"/>
      <c r="H16" s="424" t="s">
        <v>776</v>
      </c>
      <c r="I16" s="420">
        <v>175</v>
      </c>
      <c r="J16" s="282">
        <v>195</v>
      </c>
      <c r="K16" s="282">
        <v>204</v>
      </c>
      <c r="L16" s="156">
        <v>399</v>
      </c>
      <c r="M16" s="281">
        <v>2.2799999999999998</v>
      </c>
      <c r="O16" s="413"/>
      <c r="P16" s="413"/>
    </row>
    <row r="17" spans="1:16" s="261" customFormat="1" ht="12.6" customHeight="1">
      <c r="A17" s="283" t="s">
        <v>775</v>
      </c>
      <c r="B17" s="420">
        <v>805</v>
      </c>
      <c r="C17" s="282">
        <v>913</v>
      </c>
      <c r="D17" s="282">
        <v>936</v>
      </c>
      <c r="E17" s="420">
        <v>1849</v>
      </c>
      <c r="F17" s="281">
        <v>2.2999999999999998</v>
      </c>
      <c r="G17" s="421"/>
      <c r="H17" s="424" t="s">
        <v>774</v>
      </c>
      <c r="I17" s="420">
        <v>394</v>
      </c>
      <c r="J17" s="282">
        <v>406</v>
      </c>
      <c r="K17" s="282">
        <v>440</v>
      </c>
      <c r="L17" s="156">
        <v>846</v>
      </c>
      <c r="M17" s="281">
        <v>2.15</v>
      </c>
      <c r="O17" s="413"/>
      <c r="P17" s="413"/>
    </row>
    <row r="18" spans="1:16" s="261" customFormat="1" ht="12.6" customHeight="1">
      <c r="A18" s="283" t="s">
        <v>773</v>
      </c>
      <c r="B18" s="420">
        <v>466</v>
      </c>
      <c r="C18" s="282">
        <v>485</v>
      </c>
      <c r="D18" s="282">
        <v>551</v>
      </c>
      <c r="E18" s="420">
        <v>1036</v>
      </c>
      <c r="F18" s="281">
        <v>2.2200000000000002</v>
      </c>
      <c r="G18" s="421"/>
      <c r="H18" s="424" t="s">
        <v>772</v>
      </c>
      <c r="I18" s="420">
        <v>522</v>
      </c>
      <c r="J18" s="282">
        <v>606</v>
      </c>
      <c r="K18" s="282">
        <v>625</v>
      </c>
      <c r="L18" s="156">
        <v>1231</v>
      </c>
      <c r="M18" s="281">
        <v>2.36</v>
      </c>
      <c r="O18" s="413"/>
      <c r="P18" s="413"/>
    </row>
    <row r="19" spans="1:16" s="261" customFormat="1" ht="12.6" customHeight="1">
      <c r="A19" s="283" t="s">
        <v>771</v>
      </c>
      <c r="B19" s="420">
        <v>741</v>
      </c>
      <c r="C19" s="282">
        <v>821</v>
      </c>
      <c r="D19" s="282">
        <v>841</v>
      </c>
      <c r="E19" s="420">
        <v>1662</v>
      </c>
      <c r="F19" s="281">
        <v>2.2400000000000002</v>
      </c>
      <c r="G19" s="421"/>
      <c r="H19" s="424" t="s">
        <v>770</v>
      </c>
      <c r="I19" s="420">
        <v>29</v>
      </c>
      <c r="J19" s="282">
        <v>32</v>
      </c>
      <c r="K19" s="282">
        <v>31</v>
      </c>
      <c r="L19" s="156">
        <v>63</v>
      </c>
      <c r="M19" s="281">
        <v>2.17</v>
      </c>
      <c r="O19" s="413"/>
      <c r="P19" s="413"/>
    </row>
    <row r="20" spans="1:16" s="261" customFormat="1" ht="12.6" customHeight="1">
      <c r="A20" s="283" t="s">
        <v>769</v>
      </c>
      <c r="B20" s="420">
        <v>525</v>
      </c>
      <c r="C20" s="282">
        <v>572</v>
      </c>
      <c r="D20" s="282">
        <v>571</v>
      </c>
      <c r="E20" s="420">
        <v>1143</v>
      </c>
      <c r="F20" s="281">
        <v>2.1800000000000002</v>
      </c>
      <c r="G20" s="421"/>
      <c r="H20" s="424" t="s">
        <v>768</v>
      </c>
      <c r="I20" s="420">
        <v>7</v>
      </c>
      <c r="J20" s="282">
        <v>5</v>
      </c>
      <c r="K20" s="282">
        <v>6</v>
      </c>
      <c r="L20" s="156">
        <v>11</v>
      </c>
      <c r="M20" s="281">
        <v>1.57</v>
      </c>
      <c r="O20" s="413"/>
      <c r="P20" s="413"/>
    </row>
    <row r="21" spans="1:16" s="261" customFormat="1" ht="12.6" customHeight="1">
      <c r="A21" s="283" t="s">
        <v>767</v>
      </c>
      <c r="B21" s="420">
        <v>193</v>
      </c>
      <c r="C21" s="282">
        <v>225</v>
      </c>
      <c r="D21" s="282">
        <v>239</v>
      </c>
      <c r="E21" s="420">
        <v>464</v>
      </c>
      <c r="F21" s="281">
        <v>2.4</v>
      </c>
      <c r="G21" s="421"/>
      <c r="H21" s="424" t="s">
        <v>766</v>
      </c>
      <c r="I21" s="420">
        <v>1310</v>
      </c>
      <c r="J21" s="282">
        <v>1278</v>
      </c>
      <c r="K21" s="282">
        <v>1331</v>
      </c>
      <c r="L21" s="156">
        <v>2609</v>
      </c>
      <c r="M21" s="281">
        <v>1.99</v>
      </c>
      <c r="O21" s="413"/>
      <c r="P21" s="413"/>
    </row>
    <row r="22" spans="1:16" s="261" customFormat="1" ht="12.6" customHeight="1">
      <c r="A22" s="283" t="s">
        <v>765</v>
      </c>
      <c r="B22" s="420">
        <v>358</v>
      </c>
      <c r="C22" s="282">
        <v>362</v>
      </c>
      <c r="D22" s="282">
        <v>349</v>
      </c>
      <c r="E22" s="420">
        <v>711</v>
      </c>
      <c r="F22" s="281">
        <v>1.99</v>
      </c>
      <c r="G22" s="421"/>
      <c r="H22" s="424" t="s">
        <v>764</v>
      </c>
      <c r="I22" s="420">
        <v>6302</v>
      </c>
      <c r="J22" s="282">
        <v>6943</v>
      </c>
      <c r="K22" s="282">
        <v>6796</v>
      </c>
      <c r="L22" s="156">
        <v>13739</v>
      </c>
      <c r="M22" s="281">
        <v>2.1800000000000002</v>
      </c>
      <c r="O22" s="413"/>
      <c r="P22" s="413"/>
    </row>
    <row r="23" spans="1:16" s="261" customFormat="1" ht="12.6" customHeight="1">
      <c r="A23" s="283" t="s">
        <v>763</v>
      </c>
      <c r="B23" s="420">
        <v>95</v>
      </c>
      <c r="C23" s="282">
        <v>143</v>
      </c>
      <c r="D23" s="282">
        <v>116</v>
      </c>
      <c r="E23" s="420">
        <v>259</v>
      </c>
      <c r="F23" s="281">
        <v>2.73</v>
      </c>
      <c r="G23" s="421"/>
      <c r="H23" s="283" t="s">
        <v>762</v>
      </c>
      <c r="I23" s="420">
        <v>534</v>
      </c>
      <c r="J23" s="282">
        <v>602</v>
      </c>
      <c r="K23" s="282">
        <v>597</v>
      </c>
      <c r="L23" s="156">
        <v>1199</v>
      </c>
      <c r="M23" s="281">
        <v>2.25</v>
      </c>
      <c r="O23" s="413"/>
      <c r="P23" s="413"/>
    </row>
    <row r="24" spans="1:16" s="261" customFormat="1" ht="12.6" customHeight="1">
      <c r="A24" s="423" t="s">
        <v>761</v>
      </c>
      <c r="B24" s="420">
        <v>517</v>
      </c>
      <c r="C24" s="282">
        <v>607</v>
      </c>
      <c r="D24" s="282">
        <v>609</v>
      </c>
      <c r="E24" s="420">
        <v>1216</v>
      </c>
      <c r="F24" s="281">
        <v>2.35</v>
      </c>
      <c r="G24" s="421"/>
      <c r="H24" s="283" t="s">
        <v>760</v>
      </c>
      <c r="I24" s="420">
        <v>482</v>
      </c>
      <c r="J24" s="282">
        <v>526</v>
      </c>
      <c r="K24" s="282">
        <v>493</v>
      </c>
      <c r="L24" s="156">
        <v>1019</v>
      </c>
      <c r="M24" s="281">
        <v>2.11</v>
      </c>
      <c r="O24" s="413"/>
      <c r="P24" s="413"/>
    </row>
    <row r="25" spans="1:16" s="261" customFormat="1" ht="12.6" customHeight="1">
      <c r="A25" s="423" t="s">
        <v>759</v>
      </c>
      <c r="B25" s="420">
        <v>582</v>
      </c>
      <c r="C25" s="282">
        <v>756</v>
      </c>
      <c r="D25" s="282">
        <v>795</v>
      </c>
      <c r="E25" s="420">
        <v>1551</v>
      </c>
      <c r="F25" s="281">
        <v>2.66</v>
      </c>
      <c r="G25" s="421"/>
      <c r="H25" s="283" t="s">
        <v>758</v>
      </c>
      <c r="I25" s="420">
        <v>115</v>
      </c>
      <c r="J25" s="282">
        <v>156</v>
      </c>
      <c r="K25" s="282">
        <v>146</v>
      </c>
      <c r="L25" s="156">
        <v>302</v>
      </c>
      <c r="M25" s="281">
        <v>2.63</v>
      </c>
      <c r="O25" s="413"/>
      <c r="P25" s="413"/>
    </row>
    <row r="26" spans="1:16" s="261" customFormat="1" ht="12.6" customHeight="1">
      <c r="A26" s="423" t="s">
        <v>757</v>
      </c>
      <c r="B26" s="420">
        <v>255</v>
      </c>
      <c r="C26" s="282">
        <v>386</v>
      </c>
      <c r="D26" s="282">
        <v>372</v>
      </c>
      <c r="E26" s="420">
        <v>758</v>
      </c>
      <c r="F26" s="281">
        <v>2.97</v>
      </c>
      <c r="G26" s="421"/>
      <c r="H26" s="283" t="s">
        <v>756</v>
      </c>
      <c r="I26" s="420">
        <v>335</v>
      </c>
      <c r="J26" s="282">
        <v>338</v>
      </c>
      <c r="K26" s="282">
        <v>347</v>
      </c>
      <c r="L26" s="156">
        <v>685</v>
      </c>
      <c r="M26" s="281">
        <v>2.04</v>
      </c>
      <c r="O26" s="413"/>
      <c r="P26" s="413"/>
    </row>
    <row r="27" spans="1:16" s="261" customFormat="1" ht="12.6" customHeight="1">
      <c r="A27" s="423" t="s">
        <v>755</v>
      </c>
      <c r="B27" s="420">
        <v>287</v>
      </c>
      <c r="C27" s="282">
        <v>433</v>
      </c>
      <c r="D27" s="282">
        <v>418</v>
      </c>
      <c r="E27" s="420">
        <v>851</v>
      </c>
      <c r="F27" s="281">
        <v>2.97</v>
      </c>
      <c r="G27" s="421"/>
      <c r="H27" s="283" t="s">
        <v>754</v>
      </c>
      <c r="I27" s="420">
        <v>527</v>
      </c>
      <c r="J27" s="282">
        <v>541</v>
      </c>
      <c r="K27" s="282">
        <v>556</v>
      </c>
      <c r="L27" s="156">
        <v>1097</v>
      </c>
      <c r="M27" s="281">
        <v>2.08</v>
      </c>
      <c r="O27" s="413"/>
      <c r="P27" s="413"/>
    </row>
    <row r="28" spans="1:16" s="261" customFormat="1" ht="12.6" customHeight="1">
      <c r="A28" s="423" t="s">
        <v>753</v>
      </c>
      <c r="B28" s="420">
        <v>138</v>
      </c>
      <c r="C28" s="282">
        <v>170</v>
      </c>
      <c r="D28" s="282">
        <v>160</v>
      </c>
      <c r="E28" s="420">
        <v>330</v>
      </c>
      <c r="F28" s="281">
        <v>2.39</v>
      </c>
      <c r="G28" s="421"/>
      <c r="H28" s="283" t="s">
        <v>752</v>
      </c>
      <c r="I28" s="420">
        <v>516</v>
      </c>
      <c r="J28" s="282">
        <v>595</v>
      </c>
      <c r="K28" s="282">
        <v>630</v>
      </c>
      <c r="L28" s="156">
        <v>1225</v>
      </c>
      <c r="M28" s="281">
        <v>2.37</v>
      </c>
      <c r="O28" s="413"/>
      <c r="P28" s="413"/>
    </row>
    <row r="29" spans="1:16" s="261" customFormat="1" ht="12.6" customHeight="1">
      <c r="A29" s="283" t="s">
        <v>751</v>
      </c>
      <c r="B29" s="420">
        <v>1289</v>
      </c>
      <c r="C29" s="282">
        <v>1414</v>
      </c>
      <c r="D29" s="282">
        <v>1487</v>
      </c>
      <c r="E29" s="420">
        <v>2901</v>
      </c>
      <c r="F29" s="281">
        <v>2.25</v>
      </c>
      <c r="G29" s="421"/>
      <c r="H29" s="283" t="s">
        <v>750</v>
      </c>
      <c r="I29" s="420">
        <v>201</v>
      </c>
      <c r="J29" s="282">
        <v>212</v>
      </c>
      <c r="K29" s="282">
        <v>237</v>
      </c>
      <c r="L29" s="156">
        <v>449</v>
      </c>
      <c r="M29" s="281">
        <v>2.23</v>
      </c>
      <c r="O29" s="413"/>
      <c r="P29" s="413"/>
    </row>
    <row r="30" spans="1:16" s="261" customFormat="1" ht="12.6" customHeight="1">
      <c r="A30" s="283" t="s">
        <v>749</v>
      </c>
      <c r="B30" s="420">
        <v>478</v>
      </c>
      <c r="C30" s="282">
        <v>671</v>
      </c>
      <c r="D30" s="282">
        <v>650</v>
      </c>
      <c r="E30" s="420">
        <v>1321</v>
      </c>
      <c r="F30" s="281">
        <v>2.76</v>
      </c>
      <c r="G30" s="421"/>
      <c r="H30" s="283" t="s">
        <v>748</v>
      </c>
      <c r="I30" s="420">
        <v>68</v>
      </c>
      <c r="J30" s="282">
        <v>74</v>
      </c>
      <c r="K30" s="282">
        <v>76</v>
      </c>
      <c r="L30" s="156">
        <v>150</v>
      </c>
      <c r="M30" s="281">
        <v>2.2000000000000002</v>
      </c>
      <c r="O30" s="413"/>
      <c r="P30" s="413"/>
    </row>
    <row r="31" spans="1:16" s="261" customFormat="1" ht="12.6" customHeight="1">
      <c r="A31" s="283" t="s">
        <v>747</v>
      </c>
      <c r="B31" s="420">
        <v>353</v>
      </c>
      <c r="C31" s="282">
        <v>470</v>
      </c>
      <c r="D31" s="282">
        <v>467</v>
      </c>
      <c r="E31" s="420">
        <v>937</v>
      </c>
      <c r="F31" s="281">
        <v>2.65</v>
      </c>
      <c r="G31" s="421"/>
      <c r="H31" s="283" t="s">
        <v>746</v>
      </c>
      <c r="I31" s="420">
        <v>100</v>
      </c>
      <c r="J31" s="282">
        <v>128</v>
      </c>
      <c r="K31" s="282">
        <v>118</v>
      </c>
      <c r="L31" s="156">
        <v>246</v>
      </c>
      <c r="M31" s="281">
        <v>2.46</v>
      </c>
      <c r="O31" s="413"/>
      <c r="P31" s="413"/>
    </row>
    <row r="32" spans="1:16" s="261" customFormat="1" ht="12.6" customHeight="1">
      <c r="A32" s="283" t="s">
        <v>745</v>
      </c>
      <c r="B32" s="420">
        <v>384</v>
      </c>
      <c r="C32" s="282">
        <v>502</v>
      </c>
      <c r="D32" s="282">
        <v>512</v>
      </c>
      <c r="E32" s="420">
        <v>1014</v>
      </c>
      <c r="F32" s="281">
        <v>2.64</v>
      </c>
      <c r="G32" s="421"/>
      <c r="H32" s="283" t="s">
        <v>744</v>
      </c>
      <c r="I32" s="420">
        <v>8</v>
      </c>
      <c r="J32" s="282">
        <v>9</v>
      </c>
      <c r="K32" s="282">
        <v>7</v>
      </c>
      <c r="L32" s="156">
        <v>16</v>
      </c>
      <c r="M32" s="281">
        <v>2</v>
      </c>
      <c r="O32" s="413"/>
      <c r="P32" s="413"/>
    </row>
    <row r="33" spans="1:16" s="261" customFormat="1" ht="12.6" customHeight="1">
      <c r="A33" s="422" t="s">
        <v>743</v>
      </c>
      <c r="B33" s="420">
        <v>2787</v>
      </c>
      <c r="C33" s="282">
        <v>3002</v>
      </c>
      <c r="D33" s="282">
        <v>3083</v>
      </c>
      <c r="E33" s="420">
        <v>6085</v>
      </c>
      <c r="F33" s="281">
        <v>2.1800000000000002</v>
      </c>
      <c r="G33" s="421"/>
      <c r="H33" s="283" t="s">
        <v>742</v>
      </c>
      <c r="I33" s="420">
        <v>100</v>
      </c>
      <c r="J33" s="282">
        <v>98</v>
      </c>
      <c r="K33" s="282">
        <v>105</v>
      </c>
      <c r="L33" s="156">
        <v>203</v>
      </c>
      <c r="M33" s="281">
        <v>2.0299999999999998</v>
      </c>
      <c r="O33" s="413"/>
      <c r="P33" s="413"/>
    </row>
    <row r="34" spans="1:16" s="261" customFormat="1" ht="12.6" customHeight="1">
      <c r="A34" s="422" t="s">
        <v>741</v>
      </c>
      <c r="B34" s="420">
        <v>118</v>
      </c>
      <c r="C34" s="282">
        <v>109</v>
      </c>
      <c r="D34" s="282">
        <v>111</v>
      </c>
      <c r="E34" s="420">
        <v>220</v>
      </c>
      <c r="F34" s="281">
        <v>1.86</v>
      </c>
      <c r="G34" s="421"/>
      <c r="H34" s="283" t="s">
        <v>740</v>
      </c>
      <c r="I34" s="420">
        <v>30</v>
      </c>
      <c r="J34" s="282">
        <v>26</v>
      </c>
      <c r="K34" s="282">
        <v>33</v>
      </c>
      <c r="L34" s="156">
        <v>59</v>
      </c>
      <c r="M34" s="281">
        <v>1.97</v>
      </c>
      <c r="O34" s="413"/>
      <c r="P34" s="413"/>
    </row>
    <row r="35" spans="1:16" s="261" customFormat="1" ht="12.6" customHeight="1">
      <c r="A35" s="422" t="s">
        <v>739</v>
      </c>
      <c r="B35" s="420">
        <v>148</v>
      </c>
      <c r="C35" s="282">
        <v>192</v>
      </c>
      <c r="D35" s="282">
        <v>208</v>
      </c>
      <c r="E35" s="420">
        <v>400</v>
      </c>
      <c r="F35" s="281">
        <v>2.7</v>
      </c>
      <c r="G35" s="421"/>
      <c r="H35" s="283" t="s">
        <v>738</v>
      </c>
      <c r="I35" s="420">
        <v>18</v>
      </c>
      <c r="J35" s="282">
        <v>17</v>
      </c>
      <c r="K35" s="282">
        <v>17</v>
      </c>
      <c r="L35" s="156">
        <v>34</v>
      </c>
      <c r="M35" s="281">
        <v>1.89</v>
      </c>
      <c r="O35" s="413"/>
      <c r="P35" s="413"/>
    </row>
    <row r="36" spans="1:16" s="261" customFormat="1" ht="12.6" customHeight="1">
      <c r="A36" s="283" t="s">
        <v>737</v>
      </c>
      <c r="B36" s="420">
        <v>376</v>
      </c>
      <c r="C36" s="282">
        <v>355</v>
      </c>
      <c r="D36" s="282">
        <v>385</v>
      </c>
      <c r="E36" s="420">
        <v>740</v>
      </c>
      <c r="F36" s="281">
        <v>0.98</v>
      </c>
      <c r="G36" s="421"/>
      <c r="H36" s="283" t="s">
        <v>736</v>
      </c>
      <c r="I36" s="420">
        <v>36</v>
      </c>
      <c r="J36" s="282">
        <v>42</v>
      </c>
      <c r="K36" s="282">
        <v>45</v>
      </c>
      <c r="L36" s="156">
        <v>87</v>
      </c>
      <c r="M36" s="281">
        <v>2.42</v>
      </c>
    </row>
    <row r="37" spans="1:16" s="261" customFormat="1" ht="12.6" customHeight="1">
      <c r="A37" s="422" t="s">
        <v>735</v>
      </c>
      <c r="B37" s="420">
        <v>2202</v>
      </c>
      <c r="C37" s="282">
        <v>3090</v>
      </c>
      <c r="D37" s="282">
        <v>3321</v>
      </c>
      <c r="E37" s="420">
        <v>6311</v>
      </c>
      <c r="F37" s="281">
        <v>2.87</v>
      </c>
      <c r="G37" s="421"/>
      <c r="H37" s="283" t="s">
        <v>734</v>
      </c>
      <c r="I37" s="420">
        <v>114</v>
      </c>
      <c r="J37" s="282">
        <v>126</v>
      </c>
      <c r="K37" s="282">
        <v>105</v>
      </c>
      <c r="L37" s="156">
        <v>231</v>
      </c>
      <c r="M37" s="281">
        <v>2.0299999999999998</v>
      </c>
      <c r="O37" s="413"/>
      <c r="P37" s="413"/>
    </row>
    <row r="38" spans="1:16" s="261" customFormat="1" ht="12.6" customHeight="1">
      <c r="A38" s="283" t="s">
        <v>733</v>
      </c>
      <c r="B38" s="420">
        <v>1226</v>
      </c>
      <c r="C38" s="282">
        <v>1161</v>
      </c>
      <c r="D38" s="282">
        <v>1119</v>
      </c>
      <c r="E38" s="420">
        <v>2280</v>
      </c>
      <c r="F38" s="281">
        <v>1.86</v>
      </c>
      <c r="G38" s="421"/>
      <c r="H38" s="283" t="s">
        <v>732</v>
      </c>
      <c r="I38" s="420">
        <v>57</v>
      </c>
      <c r="J38" s="282">
        <v>66</v>
      </c>
      <c r="K38" s="282">
        <v>72</v>
      </c>
      <c r="L38" s="156">
        <v>138</v>
      </c>
      <c r="M38" s="281">
        <v>2.2000000000000002</v>
      </c>
      <c r="O38" s="413"/>
      <c r="P38" s="413"/>
    </row>
    <row r="39" spans="1:16" s="261" customFormat="1" ht="12.6" customHeight="1">
      <c r="A39" s="283" t="s">
        <v>731</v>
      </c>
      <c r="B39" s="420">
        <v>1493</v>
      </c>
      <c r="C39" s="282">
        <v>1395</v>
      </c>
      <c r="D39" s="282">
        <v>1277</v>
      </c>
      <c r="E39" s="420">
        <v>2672</v>
      </c>
      <c r="F39" s="281">
        <v>1.79</v>
      </c>
      <c r="G39" s="421"/>
      <c r="H39" s="283" t="s">
        <v>730</v>
      </c>
      <c r="I39" s="420">
        <v>570</v>
      </c>
      <c r="J39" s="282">
        <v>607</v>
      </c>
      <c r="K39" s="282">
        <v>677</v>
      </c>
      <c r="L39" s="156">
        <v>1284</v>
      </c>
      <c r="M39" s="281">
        <v>2.25</v>
      </c>
      <c r="O39" s="413"/>
      <c r="P39" s="413"/>
    </row>
    <row r="40" spans="1:16" s="261" customFormat="1" ht="12.6" customHeight="1">
      <c r="A40" s="418" t="s">
        <v>729</v>
      </c>
      <c r="B40" s="417">
        <v>986</v>
      </c>
      <c r="C40" s="416">
        <v>886</v>
      </c>
      <c r="D40" s="416">
        <v>888</v>
      </c>
      <c r="E40" s="417">
        <v>1774</v>
      </c>
      <c r="F40" s="414">
        <v>1.8</v>
      </c>
      <c r="G40" s="419"/>
      <c r="H40" s="418" t="s">
        <v>728</v>
      </c>
      <c r="I40" s="417">
        <v>967</v>
      </c>
      <c r="J40" s="416">
        <v>1023</v>
      </c>
      <c r="K40" s="416">
        <v>1096</v>
      </c>
      <c r="L40" s="415">
        <v>2119</v>
      </c>
      <c r="M40" s="414">
        <v>2.19</v>
      </c>
      <c r="O40" s="413"/>
      <c r="P40" s="413"/>
    </row>
    <row r="41" spans="1:16" s="97" customFormat="1" ht="12.6" customHeight="1">
      <c r="A41" s="280"/>
      <c r="B41" s="271"/>
      <c r="C41" s="271"/>
      <c r="D41" s="271"/>
      <c r="E41" s="271"/>
      <c r="F41" s="279"/>
      <c r="G41" s="412"/>
      <c r="H41" s="278"/>
      <c r="I41" s="271"/>
      <c r="J41" s="271"/>
      <c r="K41" s="271"/>
      <c r="L41" s="271"/>
      <c r="M41" s="277" t="s">
        <v>727</v>
      </c>
      <c r="O41" s="410"/>
      <c r="P41" s="410"/>
    </row>
    <row r="42" spans="1:16" ht="12.2" customHeight="1"/>
    <row r="43" spans="1:16">
      <c r="B43" s="301"/>
      <c r="C43" s="301"/>
      <c r="I43" s="411"/>
      <c r="J43" s="411"/>
      <c r="K43" s="411"/>
      <c r="L43" s="411"/>
    </row>
    <row r="44" spans="1:16" ht="9.9499999999999993" customHeight="1">
      <c r="A44" s="410" t="s">
        <v>726</v>
      </c>
      <c r="D44" s="301"/>
      <c r="E44" s="301"/>
      <c r="L44" s="301"/>
    </row>
    <row r="45" spans="1:16" ht="9.9499999999999993" customHeight="1"/>
    <row r="46" spans="1:16" ht="9.9499999999999993" customHeight="1">
      <c r="E46" s="301"/>
      <c r="L46" s="301"/>
    </row>
    <row r="47" spans="1:16" ht="9.9499999999999993" customHeight="1">
      <c r="A47" s="409"/>
    </row>
    <row r="48" spans="1:16" ht="9.9499999999999993" customHeight="1">
      <c r="L48" s="301"/>
    </row>
    <row r="49" spans="2:5" ht="9.9499999999999993" customHeight="1"/>
    <row r="50" spans="2:5">
      <c r="B50" s="301"/>
      <c r="E50" s="301"/>
    </row>
    <row r="51" spans="2:5">
      <c r="B51" s="301"/>
      <c r="E51" s="301"/>
    </row>
    <row r="52" spans="2:5">
      <c r="B52" s="301"/>
      <c r="E52" s="301"/>
    </row>
  </sheetData>
  <mergeCells count="3">
    <mergeCell ref="A1:M1"/>
    <mergeCell ref="A3:M3"/>
    <mergeCell ref="J4:M4"/>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1E9B50-4B0F-4F94-81FF-F16362229AED}">
  <sheetPr>
    <pageSetUpPr fitToPage="1"/>
  </sheetPr>
  <dimension ref="A1:Q51"/>
  <sheetViews>
    <sheetView view="pageBreakPreview" topLeftCell="A4" zoomScaleNormal="100" zoomScaleSheetLayoutView="100" workbookViewId="0">
      <selection activeCell="M56" sqref="M56"/>
    </sheetView>
  </sheetViews>
  <sheetFormatPr defaultRowHeight="18.75"/>
  <cols>
    <col min="1" max="1" width="12.625" style="278" customWidth="1"/>
    <col min="2" max="5" width="6.125" style="96" customWidth="1"/>
    <col min="6" max="6" width="6.125" style="408" customWidth="1"/>
    <col min="7" max="7" width="1.625" style="407" customWidth="1"/>
    <col min="8" max="8" width="12.625" style="278" customWidth="1"/>
    <col min="9" max="12" width="6.125" style="96" customWidth="1"/>
    <col min="13" max="13" width="6.125" style="407" customWidth="1"/>
    <col min="14" max="14" width="4.625" style="96" customWidth="1"/>
    <col min="15" max="16" width="5.625" style="278" customWidth="1"/>
    <col min="17" max="16384" width="9" style="96"/>
  </cols>
  <sheetData>
    <row r="1" spans="1:16" ht="13.5">
      <c r="A1" s="1396" t="s">
        <v>875</v>
      </c>
      <c r="B1" s="1396"/>
      <c r="C1" s="1396"/>
      <c r="D1" s="1396"/>
      <c r="E1" s="1396"/>
      <c r="F1" s="1396"/>
      <c r="G1" s="1396"/>
      <c r="H1" s="1396"/>
      <c r="I1" s="1396"/>
      <c r="J1" s="1396"/>
      <c r="K1" s="1396"/>
      <c r="L1" s="1396"/>
      <c r="M1" s="1396"/>
    </row>
    <row r="2" spans="1:16" ht="12.2" customHeight="1">
      <c r="A2" s="96"/>
      <c r="B2" s="168"/>
      <c r="C2" s="168"/>
      <c r="D2" s="168"/>
      <c r="E2" s="168"/>
      <c r="F2" s="300"/>
      <c r="G2" s="438"/>
      <c r="H2" s="299"/>
      <c r="I2" s="168"/>
      <c r="J2" s="168"/>
      <c r="K2" s="168"/>
      <c r="L2" s="168"/>
      <c r="M2" s="438"/>
    </row>
    <row r="3" spans="1:16" s="95" customFormat="1" ht="24.95" customHeight="1">
      <c r="A3" s="1355" t="s">
        <v>804</v>
      </c>
      <c r="B3" s="1355"/>
      <c r="C3" s="1355"/>
      <c r="D3" s="1355"/>
      <c r="E3" s="1355"/>
      <c r="F3" s="1355"/>
      <c r="G3" s="1355"/>
      <c r="H3" s="1355"/>
      <c r="I3" s="1355"/>
      <c r="J3" s="1355"/>
      <c r="K3" s="1355"/>
      <c r="L3" s="1355"/>
      <c r="M3" s="1327"/>
      <c r="O3" s="437"/>
      <c r="P3" s="437"/>
    </row>
    <row r="4" spans="1:16" s="97" customFormat="1" ht="12.6" customHeight="1" thickBot="1">
      <c r="A4" s="296" t="s">
        <v>874</v>
      </c>
      <c r="B4" s="295"/>
      <c r="C4" s="295"/>
      <c r="D4" s="295"/>
      <c r="E4" s="295"/>
      <c r="F4" s="297"/>
      <c r="G4" s="436"/>
      <c r="H4" s="296"/>
      <c r="I4" s="295"/>
      <c r="J4" s="1313" t="s">
        <v>803</v>
      </c>
      <c r="K4" s="1313"/>
      <c r="L4" s="1313"/>
      <c r="M4" s="1397"/>
      <c r="O4" s="410"/>
      <c r="P4" s="410"/>
    </row>
    <row r="5" spans="1:16" s="97" customFormat="1" ht="12.6" customHeight="1" thickTop="1">
      <c r="A5" s="432" t="s">
        <v>802</v>
      </c>
      <c r="B5" s="431" t="s">
        <v>641</v>
      </c>
      <c r="C5" s="431" t="s">
        <v>800</v>
      </c>
      <c r="D5" s="431" t="s">
        <v>799</v>
      </c>
      <c r="E5" s="431" t="s">
        <v>701</v>
      </c>
      <c r="F5" s="430" t="s">
        <v>798</v>
      </c>
      <c r="G5" s="433"/>
      <c r="H5" s="432" t="s">
        <v>802</v>
      </c>
      <c r="I5" s="431" t="s">
        <v>873</v>
      </c>
      <c r="J5" s="431" t="s">
        <v>800</v>
      </c>
      <c r="K5" s="431" t="s">
        <v>799</v>
      </c>
      <c r="L5" s="435" t="s">
        <v>701</v>
      </c>
      <c r="M5" s="434" t="s">
        <v>798</v>
      </c>
      <c r="O5" s="410"/>
      <c r="P5" s="410"/>
    </row>
    <row r="6" spans="1:16" s="261" customFormat="1" ht="12.6" customHeight="1">
      <c r="A6" s="429" t="s">
        <v>872</v>
      </c>
      <c r="B6" s="428">
        <v>78</v>
      </c>
      <c r="C6" s="427">
        <v>90</v>
      </c>
      <c r="D6" s="427">
        <v>103</v>
      </c>
      <c r="E6" s="428">
        <v>193</v>
      </c>
      <c r="F6" s="426">
        <v>2.4700000000000002</v>
      </c>
      <c r="G6" s="421"/>
      <c r="H6" s="429" t="s">
        <v>871</v>
      </c>
      <c r="I6" s="428">
        <v>506</v>
      </c>
      <c r="J6" s="427">
        <v>572</v>
      </c>
      <c r="K6" s="427">
        <v>576</v>
      </c>
      <c r="L6" s="321">
        <v>1148</v>
      </c>
      <c r="M6" s="426">
        <v>2.27</v>
      </c>
      <c r="O6" s="425"/>
      <c r="P6" s="425"/>
    </row>
    <row r="7" spans="1:16" s="261" customFormat="1" ht="12.6" customHeight="1">
      <c r="A7" s="283" t="s">
        <v>870</v>
      </c>
      <c r="B7" s="420">
        <v>391</v>
      </c>
      <c r="C7" s="282">
        <v>423</v>
      </c>
      <c r="D7" s="282">
        <v>477</v>
      </c>
      <c r="E7" s="420">
        <v>900</v>
      </c>
      <c r="F7" s="281">
        <v>2.2999999999999998</v>
      </c>
      <c r="G7" s="421"/>
      <c r="H7" s="283" t="s">
        <v>869</v>
      </c>
      <c r="I7" s="420">
        <v>175</v>
      </c>
      <c r="J7" s="282">
        <v>185</v>
      </c>
      <c r="K7" s="282">
        <v>184</v>
      </c>
      <c r="L7" s="156">
        <v>369</v>
      </c>
      <c r="M7" s="281">
        <v>2.11</v>
      </c>
      <c r="O7" s="413"/>
      <c r="P7" s="413"/>
    </row>
    <row r="8" spans="1:16" s="261" customFormat="1" ht="12.6" customHeight="1">
      <c r="A8" s="283" t="s">
        <v>868</v>
      </c>
      <c r="B8" s="420">
        <v>749</v>
      </c>
      <c r="C8" s="282">
        <v>742</v>
      </c>
      <c r="D8" s="282">
        <v>806</v>
      </c>
      <c r="E8" s="420">
        <v>1548</v>
      </c>
      <c r="F8" s="281">
        <v>2.0699999999999998</v>
      </c>
      <c r="G8" s="421"/>
      <c r="H8" s="283" t="s">
        <v>867</v>
      </c>
      <c r="I8" s="420">
        <v>1881</v>
      </c>
      <c r="J8" s="282">
        <v>2134</v>
      </c>
      <c r="K8" s="282">
        <v>2121</v>
      </c>
      <c r="L8" s="156">
        <v>4255</v>
      </c>
      <c r="M8" s="281">
        <v>2.2599999999999998</v>
      </c>
      <c r="O8" s="413"/>
      <c r="P8" s="413"/>
    </row>
    <row r="9" spans="1:16" s="261" customFormat="1" ht="12.6" customHeight="1">
      <c r="A9" s="424" t="s">
        <v>866</v>
      </c>
      <c r="B9" s="420">
        <v>495</v>
      </c>
      <c r="C9" s="282">
        <v>490</v>
      </c>
      <c r="D9" s="282">
        <v>538</v>
      </c>
      <c r="E9" s="420">
        <v>1028</v>
      </c>
      <c r="F9" s="281">
        <v>2.08</v>
      </c>
      <c r="G9" s="421"/>
      <c r="H9" s="283" t="s">
        <v>865</v>
      </c>
      <c r="I9" s="420">
        <v>1082</v>
      </c>
      <c r="J9" s="282">
        <v>1138</v>
      </c>
      <c r="K9" s="282">
        <v>1177</v>
      </c>
      <c r="L9" s="156">
        <v>2315</v>
      </c>
      <c r="M9" s="281">
        <v>2.13</v>
      </c>
      <c r="O9" s="413"/>
      <c r="P9" s="413"/>
    </row>
    <row r="10" spans="1:16" s="261" customFormat="1" ht="12.6" customHeight="1">
      <c r="A10" s="424" t="s">
        <v>864</v>
      </c>
      <c r="B10" s="420">
        <v>440</v>
      </c>
      <c r="C10" s="282">
        <v>419</v>
      </c>
      <c r="D10" s="282">
        <v>468</v>
      </c>
      <c r="E10" s="420">
        <v>887</v>
      </c>
      <c r="F10" s="281">
        <v>2.02</v>
      </c>
      <c r="G10" s="421"/>
      <c r="H10" s="283" t="s">
        <v>863</v>
      </c>
      <c r="I10" s="420">
        <v>374</v>
      </c>
      <c r="J10" s="282">
        <v>394</v>
      </c>
      <c r="K10" s="282">
        <v>460</v>
      </c>
      <c r="L10" s="156">
        <v>854</v>
      </c>
      <c r="M10" s="281">
        <v>2.2799999999999998</v>
      </c>
      <c r="O10" s="413"/>
      <c r="P10" s="413"/>
    </row>
    <row r="11" spans="1:16" s="261" customFormat="1" ht="12.6" customHeight="1">
      <c r="A11" s="424" t="s">
        <v>862</v>
      </c>
      <c r="B11" s="420">
        <v>903</v>
      </c>
      <c r="C11" s="282">
        <v>899</v>
      </c>
      <c r="D11" s="282">
        <v>968</v>
      </c>
      <c r="E11" s="420">
        <v>1867</v>
      </c>
      <c r="F11" s="281">
        <v>2.06</v>
      </c>
      <c r="G11" s="421"/>
      <c r="H11" s="283" t="s">
        <v>861</v>
      </c>
      <c r="I11" s="420">
        <v>770</v>
      </c>
      <c r="J11" s="282">
        <v>859</v>
      </c>
      <c r="K11" s="282">
        <v>886</v>
      </c>
      <c r="L11" s="156">
        <v>1745</v>
      </c>
      <c r="M11" s="281">
        <v>2.27</v>
      </c>
      <c r="O11" s="413"/>
      <c r="P11" s="413"/>
    </row>
    <row r="12" spans="1:16" s="261" customFormat="1" ht="12.6" customHeight="1">
      <c r="A12" s="424" t="s">
        <v>860</v>
      </c>
      <c r="B12" s="420">
        <v>628</v>
      </c>
      <c r="C12" s="282">
        <v>586</v>
      </c>
      <c r="D12" s="282">
        <v>659</v>
      </c>
      <c r="E12" s="420">
        <v>1245</v>
      </c>
      <c r="F12" s="281">
        <v>1.98</v>
      </c>
      <c r="G12" s="421"/>
      <c r="H12" s="283" t="s">
        <v>859</v>
      </c>
      <c r="I12" s="420">
        <v>1830</v>
      </c>
      <c r="J12" s="282">
        <v>1973</v>
      </c>
      <c r="K12" s="282">
        <v>2037</v>
      </c>
      <c r="L12" s="156">
        <v>4010</v>
      </c>
      <c r="M12" s="281">
        <v>2.19</v>
      </c>
      <c r="O12" s="413"/>
      <c r="P12" s="413"/>
    </row>
    <row r="13" spans="1:16" s="261" customFormat="1" ht="12.6" customHeight="1">
      <c r="A13" s="424" t="s">
        <v>858</v>
      </c>
      <c r="B13" s="420">
        <v>369</v>
      </c>
      <c r="C13" s="282">
        <v>347</v>
      </c>
      <c r="D13" s="282">
        <v>397</v>
      </c>
      <c r="E13" s="420">
        <v>744</v>
      </c>
      <c r="F13" s="281">
        <v>2.02</v>
      </c>
      <c r="G13" s="421"/>
      <c r="H13" s="283" t="s">
        <v>857</v>
      </c>
      <c r="I13" s="420">
        <v>1245</v>
      </c>
      <c r="J13" s="282">
        <v>1181</v>
      </c>
      <c r="K13" s="282">
        <v>1335</v>
      </c>
      <c r="L13" s="156">
        <v>2516</v>
      </c>
      <c r="M13" s="281">
        <v>2.0299999999999998</v>
      </c>
      <c r="O13" s="413"/>
      <c r="P13" s="413"/>
    </row>
    <row r="14" spans="1:16" s="261" customFormat="1" ht="12.6" customHeight="1">
      <c r="A14" s="424" t="s">
        <v>856</v>
      </c>
      <c r="B14" s="420">
        <v>450</v>
      </c>
      <c r="C14" s="282">
        <v>402</v>
      </c>
      <c r="D14" s="282">
        <v>489</v>
      </c>
      <c r="E14" s="420">
        <v>891</v>
      </c>
      <c r="F14" s="281">
        <v>1.98</v>
      </c>
      <c r="G14" s="421"/>
      <c r="H14" s="424" t="s">
        <v>855</v>
      </c>
      <c r="I14" s="420">
        <v>1282</v>
      </c>
      <c r="J14" s="282">
        <v>1391</v>
      </c>
      <c r="K14" s="282">
        <v>1437</v>
      </c>
      <c r="L14" s="156">
        <v>2828</v>
      </c>
      <c r="M14" s="281">
        <v>2.21</v>
      </c>
      <c r="O14" s="413"/>
      <c r="P14" s="413"/>
    </row>
    <row r="15" spans="1:16" s="261" customFormat="1" ht="12.6" customHeight="1">
      <c r="A15" s="424" t="s">
        <v>854</v>
      </c>
      <c r="B15" s="420">
        <v>516</v>
      </c>
      <c r="C15" s="282">
        <v>541</v>
      </c>
      <c r="D15" s="282">
        <v>616</v>
      </c>
      <c r="E15" s="420">
        <v>1157</v>
      </c>
      <c r="F15" s="281">
        <v>2.2400000000000002</v>
      </c>
      <c r="G15" s="421"/>
      <c r="H15" s="424" t="s">
        <v>853</v>
      </c>
      <c r="I15" s="420">
        <v>1543</v>
      </c>
      <c r="J15" s="282">
        <v>1730</v>
      </c>
      <c r="K15" s="282">
        <v>1763</v>
      </c>
      <c r="L15" s="156">
        <v>3493</v>
      </c>
      <c r="M15" s="281">
        <v>2.2599999999999998</v>
      </c>
      <c r="O15" s="413"/>
      <c r="P15" s="413"/>
    </row>
    <row r="16" spans="1:16" s="261" customFormat="1" ht="12.6" customHeight="1">
      <c r="A16" s="424" t="s">
        <v>852</v>
      </c>
      <c r="B16" s="420">
        <v>454</v>
      </c>
      <c r="C16" s="282">
        <v>476</v>
      </c>
      <c r="D16" s="282">
        <v>518</v>
      </c>
      <c r="E16" s="420">
        <v>994</v>
      </c>
      <c r="F16" s="281">
        <v>2.19</v>
      </c>
      <c r="G16" s="421"/>
      <c r="H16" s="424" t="s">
        <v>851</v>
      </c>
      <c r="I16" s="420">
        <v>352</v>
      </c>
      <c r="J16" s="282">
        <v>444</v>
      </c>
      <c r="K16" s="282">
        <v>432</v>
      </c>
      <c r="L16" s="156">
        <v>876</v>
      </c>
      <c r="M16" s="281">
        <v>0.49</v>
      </c>
      <c r="O16" s="413"/>
      <c r="P16" s="413"/>
    </row>
    <row r="17" spans="1:16" s="261" customFormat="1" ht="12.6" customHeight="1">
      <c r="A17" s="283" t="s">
        <v>850</v>
      </c>
      <c r="B17" s="420">
        <v>706</v>
      </c>
      <c r="C17" s="282">
        <v>702</v>
      </c>
      <c r="D17" s="282">
        <v>774</v>
      </c>
      <c r="E17" s="420">
        <v>1476</v>
      </c>
      <c r="F17" s="281">
        <v>2.09</v>
      </c>
      <c r="G17" s="421"/>
      <c r="H17" s="424" t="s">
        <v>849</v>
      </c>
      <c r="I17" s="420">
        <v>1069</v>
      </c>
      <c r="J17" s="282">
        <v>1203</v>
      </c>
      <c r="K17" s="282">
        <v>1188</v>
      </c>
      <c r="L17" s="156">
        <v>2391</v>
      </c>
      <c r="M17" s="281">
        <v>2.2400000000000002</v>
      </c>
      <c r="O17" s="413"/>
      <c r="P17" s="413"/>
    </row>
    <row r="18" spans="1:16" s="261" customFormat="1" ht="12.6" customHeight="1">
      <c r="A18" s="283" t="s">
        <v>848</v>
      </c>
      <c r="B18" s="420">
        <v>1103</v>
      </c>
      <c r="C18" s="282">
        <v>1160</v>
      </c>
      <c r="D18" s="282">
        <v>1239</v>
      </c>
      <c r="E18" s="420">
        <v>2399</v>
      </c>
      <c r="F18" s="281">
        <v>2.17</v>
      </c>
      <c r="G18" s="421"/>
      <c r="H18" s="424" t="s">
        <v>847</v>
      </c>
      <c r="I18" s="420">
        <v>593</v>
      </c>
      <c r="J18" s="282">
        <v>525</v>
      </c>
      <c r="K18" s="282">
        <v>481</v>
      </c>
      <c r="L18" s="156">
        <v>1006</v>
      </c>
      <c r="M18" s="281">
        <v>1.7</v>
      </c>
      <c r="O18" s="413"/>
      <c r="P18" s="413"/>
    </row>
    <row r="19" spans="1:16" s="261" customFormat="1" ht="12.6" customHeight="1">
      <c r="A19" s="283" t="s">
        <v>846</v>
      </c>
      <c r="B19" s="420">
        <v>1915</v>
      </c>
      <c r="C19" s="282">
        <v>1971</v>
      </c>
      <c r="D19" s="282">
        <v>2081</v>
      </c>
      <c r="E19" s="420">
        <v>4052</v>
      </c>
      <c r="F19" s="281">
        <v>2.12</v>
      </c>
      <c r="G19" s="421"/>
      <c r="H19" s="424" t="s">
        <v>845</v>
      </c>
      <c r="I19" s="420">
        <v>580</v>
      </c>
      <c r="J19" s="282">
        <v>551</v>
      </c>
      <c r="K19" s="282">
        <v>636</v>
      </c>
      <c r="L19" s="156">
        <v>1187</v>
      </c>
      <c r="M19" s="281">
        <v>2.0499999999999998</v>
      </c>
      <c r="O19" s="413"/>
      <c r="P19" s="413"/>
    </row>
    <row r="20" spans="1:16" s="261" customFormat="1" ht="12.6" customHeight="1">
      <c r="A20" s="283" t="s">
        <v>844</v>
      </c>
      <c r="B20" s="420">
        <v>647</v>
      </c>
      <c r="C20" s="282">
        <v>640</v>
      </c>
      <c r="D20" s="282">
        <v>672</v>
      </c>
      <c r="E20" s="420">
        <v>1312</v>
      </c>
      <c r="F20" s="281">
        <v>2.0299999999999998</v>
      </c>
      <c r="G20" s="421"/>
      <c r="H20" s="424" t="s">
        <v>843</v>
      </c>
      <c r="I20" s="420">
        <v>354</v>
      </c>
      <c r="J20" s="282">
        <v>394</v>
      </c>
      <c r="K20" s="282">
        <v>366</v>
      </c>
      <c r="L20" s="156">
        <v>760</v>
      </c>
      <c r="M20" s="281">
        <v>2.15</v>
      </c>
      <c r="O20" s="413"/>
      <c r="P20" s="413"/>
    </row>
    <row r="21" spans="1:16" s="261" customFormat="1" ht="12.6" customHeight="1">
      <c r="A21" s="283" t="s">
        <v>842</v>
      </c>
      <c r="B21" s="420">
        <v>585</v>
      </c>
      <c r="C21" s="282">
        <v>755</v>
      </c>
      <c r="D21" s="282">
        <v>767</v>
      </c>
      <c r="E21" s="420">
        <v>1522</v>
      </c>
      <c r="F21" s="281">
        <v>2.6</v>
      </c>
      <c r="G21" s="421"/>
      <c r="H21" s="424" t="s">
        <v>841</v>
      </c>
      <c r="I21" s="420">
        <v>470</v>
      </c>
      <c r="J21" s="282">
        <v>443</v>
      </c>
      <c r="K21" s="282">
        <v>532</v>
      </c>
      <c r="L21" s="156">
        <v>975</v>
      </c>
      <c r="M21" s="281">
        <v>2.0699999999999998</v>
      </c>
      <c r="O21" s="413"/>
      <c r="P21" s="413"/>
    </row>
    <row r="22" spans="1:16" s="261" customFormat="1" ht="12.6" customHeight="1">
      <c r="A22" s="283" t="s">
        <v>840</v>
      </c>
      <c r="B22" s="420">
        <v>1404</v>
      </c>
      <c r="C22" s="282">
        <v>1593</v>
      </c>
      <c r="D22" s="282">
        <v>1633</v>
      </c>
      <c r="E22" s="420">
        <v>3226</v>
      </c>
      <c r="F22" s="281">
        <v>2.2999999999999998</v>
      </c>
      <c r="G22" s="421"/>
      <c r="H22" s="283" t="s">
        <v>839</v>
      </c>
      <c r="I22" s="420">
        <v>1145</v>
      </c>
      <c r="J22" s="282">
        <v>1339</v>
      </c>
      <c r="K22" s="282">
        <v>1368</v>
      </c>
      <c r="L22" s="156">
        <v>2707</v>
      </c>
      <c r="M22" s="281">
        <v>2.36</v>
      </c>
      <c r="O22" s="413"/>
      <c r="P22" s="413"/>
    </row>
    <row r="23" spans="1:16" s="261" customFormat="1" ht="12.6" customHeight="1">
      <c r="A23" s="283" t="s">
        <v>838</v>
      </c>
      <c r="B23" s="420">
        <v>1111</v>
      </c>
      <c r="C23" s="282">
        <v>1093</v>
      </c>
      <c r="D23" s="282">
        <v>1177</v>
      </c>
      <c r="E23" s="420">
        <v>2270</v>
      </c>
      <c r="F23" s="281">
        <v>2.04</v>
      </c>
      <c r="G23" s="421"/>
      <c r="H23" s="283" t="s">
        <v>837</v>
      </c>
      <c r="I23" s="420">
        <v>190</v>
      </c>
      <c r="J23" s="282">
        <v>212</v>
      </c>
      <c r="K23" s="282">
        <v>233</v>
      </c>
      <c r="L23" s="156">
        <v>445</v>
      </c>
      <c r="M23" s="281">
        <v>2.34</v>
      </c>
      <c r="O23" s="413"/>
      <c r="P23" s="413"/>
    </row>
    <row r="24" spans="1:16" s="261" customFormat="1" ht="12.6" customHeight="1">
      <c r="A24" s="283" t="s">
        <v>836</v>
      </c>
      <c r="B24" s="420">
        <v>1473</v>
      </c>
      <c r="C24" s="282">
        <v>1565</v>
      </c>
      <c r="D24" s="282">
        <v>1648</v>
      </c>
      <c r="E24" s="420">
        <v>3213</v>
      </c>
      <c r="F24" s="281">
        <v>2.1800000000000002</v>
      </c>
      <c r="G24" s="421"/>
      <c r="H24" s="283" t="s">
        <v>835</v>
      </c>
      <c r="I24" s="420">
        <v>298</v>
      </c>
      <c r="J24" s="282">
        <v>290</v>
      </c>
      <c r="K24" s="282">
        <v>300</v>
      </c>
      <c r="L24" s="156">
        <v>590</v>
      </c>
      <c r="M24" s="281">
        <v>1.98</v>
      </c>
      <c r="O24" s="413"/>
      <c r="P24" s="413"/>
    </row>
    <row r="25" spans="1:16" s="261" customFormat="1" ht="12.6" customHeight="1">
      <c r="A25" s="423" t="s">
        <v>834</v>
      </c>
      <c r="B25" s="420">
        <v>235</v>
      </c>
      <c r="C25" s="282">
        <v>302</v>
      </c>
      <c r="D25" s="282">
        <v>335</v>
      </c>
      <c r="E25" s="420">
        <v>637</v>
      </c>
      <c r="F25" s="281">
        <v>0.71</v>
      </c>
      <c r="G25" s="421"/>
      <c r="H25" s="442" t="s">
        <v>833</v>
      </c>
      <c r="I25" s="420">
        <v>2022</v>
      </c>
      <c r="J25" s="282">
        <v>2438</v>
      </c>
      <c r="K25" s="282">
        <v>2523</v>
      </c>
      <c r="L25" s="156">
        <v>4961</v>
      </c>
      <c r="M25" s="281">
        <v>2.4500000000000002</v>
      </c>
      <c r="O25" s="413"/>
      <c r="P25" s="413"/>
    </row>
    <row r="26" spans="1:16" s="261" customFormat="1" ht="12.6" customHeight="1">
      <c r="A26" s="423" t="s">
        <v>832</v>
      </c>
      <c r="B26" s="420">
        <v>68</v>
      </c>
      <c r="C26" s="282">
        <v>82</v>
      </c>
      <c r="D26" s="282">
        <v>71</v>
      </c>
      <c r="E26" s="420">
        <v>153</v>
      </c>
      <c r="F26" s="281">
        <v>2.25</v>
      </c>
      <c r="G26" s="421"/>
      <c r="H26" s="442" t="s">
        <v>831</v>
      </c>
      <c r="I26" s="420">
        <v>1016</v>
      </c>
      <c r="J26" s="282">
        <v>1459</v>
      </c>
      <c r="K26" s="282">
        <v>1485</v>
      </c>
      <c r="L26" s="156">
        <v>2944</v>
      </c>
      <c r="M26" s="281">
        <v>2.9</v>
      </c>
      <c r="O26" s="413"/>
      <c r="P26" s="413"/>
    </row>
    <row r="27" spans="1:16" s="261" customFormat="1" ht="12.6" customHeight="1">
      <c r="A27" s="423" t="s">
        <v>830</v>
      </c>
      <c r="B27" s="420">
        <v>26</v>
      </c>
      <c r="C27" s="282">
        <v>39</v>
      </c>
      <c r="D27" s="282">
        <v>36</v>
      </c>
      <c r="E27" s="420">
        <v>75</v>
      </c>
      <c r="F27" s="281">
        <v>2.88</v>
      </c>
      <c r="G27" s="421"/>
      <c r="H27" s="442" t="s">
        <v>829</v>
      </c>
      <c r="I27" s="420">
        <v>1226</v>
      </c>
      <c r="J27" s="282">
        <v>1655</v>
      </c>
      <c r="K27" s="282">
        <v>1569</v>
      </c>
      <c r="L27" s="156">
        <v>3224</v>
      </c>
      <c r="M27" s="281">
        <v>2.63</v>
      </c>
      <c r="O27" s="413"/>
      <c r="P27" s="413"/>
    </row>
    <row r="28" spans="1:16" s="261" customFormat="1" ht="12.6" customHeight="1">
      <c r="A28" s="423" t="s">
        <v>828</v>
      </c>
      <c r="B28" s="420">
        <v>54</v>
      </c>
      <c r="C28" s="282">
        <v>70</v>
      </c>
      <c r="D28" s="282">
        <v>75</v>
      </c>
      <c r="E28" s="420">
        <v>145</v>
      </c>
      <c r="F28" s="281">
        <v>0.69</v>
      </c>
      <c r="G28" s="421"/>
      <c r="H28" s="442" t="s">
        <v>827</v>
      </c>
      <c r="I28" s="420">
        <v>1472</v>
      </c>
      <c r="J28" s="282">
        <v>1814</v>
      </c>
      <c r="K28" s="282">
        <v>1915</v>
      </c>
      <c r="L28" s="156">
        <v>3729</v>
      </c>
      <c r="M28" s="281">
        <v>2.5299999999999998</v>
      </c>
      <c r="O28" s="413"/>
      <c r="P28" s="413"/>
    </row>
    <row r="29" spans="1:16" s="261" customFormat="1" ht="12.6" customHeight="1">
      <c r="A29" s="423" t="s">
        <v>826</v>
      </c>
      <c r="B29" s="420">
        <v>37</v>
      </c>
      <c r="C29" s="282">
        <v>47</v>
      </c>
      <c r="D29" s="282">
        <v>40</v>
      </c>
      <c r="E29" s="420">
        <v>87</v>
      </c>
      <c r="F29" s="281">
        <v>2.35</v>
      </c>
      <c r="G29" s="421"/>
      <c r="H29" s="442" t="s">
        <v>825</v>
      </c>
      <c r="I29" s="420">
        <v>984</v>
      </c>
      <c r="J29" s="282">
        <v>1336</v>
      </c>
      <c r="K29" s="282">
        <v>1324</v>
      </c>
      <c r="L29" s="156">
        <v>2660</v>
      </c>
      <c r="M29" s="281">
        <v>2.7</v>
      </c>
      <c r="O29" s="413"/>
      <c r="P29" s="413"/>
    </row>
    <row r="30" spans="1:16" s="261" customFormat="1" ht="12.6" customHeight="1">
      <c r="A30" s="283" t="s">
        <v>824</v>
      </c>
      <c r="B30" s="420">
        <v>514</v>
      </c>
      <c r="C30" s="282">
        <v>578</v>
      </c>
      <c r="D30" s="282">
        <v>631</v>
      </c>
      <c r="E30" s="420">
        <v>1209</v>
      </c>
      <c r="F30" s="281">
        <v>2.35</v>
      </c>
      <c r="G30" s="421"/>
      <c r="H30" s="442" t="s">
        <v>823</v>
      </c>
      <c r="I30" s="420">
        <v>629</v>
      </c>
      <c r="J30" s="282">
        <v>892</v>
      </c>
      <c r="K30" s="282">
        <v>948</v>
      </c>
      <c r="L30" s="156">
        <v>1840</v>
      </c>
      <c r="M30" s="281">
        <v>2.93</v>
      </c>
      <c r="O30" s="413"/>
      <c r="P30" s="413"/>
    </row>
    <row r="31" spans="1:16" s="261" customFormat="1" ht="12.6" customHeight="1">
      <c r="A31" s="283" t="s">
        <v>822</v>
      </c>
      <c r="B31" s="420">
        <v>578</v>
      </c>
      <c r="C31" s="282">
        <v>494</v>
      </c>
      <c r="D31" s="282">
        <v>486</v>
      </c>
      <c r="E31" s="420">
        <v>980</v>
      </c>
      <c r="F31" s="281">
        <v>1.7</v>
      </c>
      <c r="G31" s="421"/>
      <c r="H31" s="442" t="s">
        <v>821</v>
      </c>
      <c r="I31" s="420">
        <v>1184</v>
      </c>
      <c r="J31" s="282">
        <v>1539</v>
      </c>
      <c r="K31" s="282">
        <v>1592</v>
      </c>
      <c r="L31" s="156">
        <v>3131</v>
      </c>
      <c r="M31" s="281">
        <v>2.64</v>
      </c>
      <c r="O31" s="413"/>
      <c r="P31" s="413"/>
    </row>
    <row r="32" spans="1:16" s="261" customFormat="1" ht="12.6" customHeight="1">
      <c r="A32" s="283" t="s">
        <v>820</v>
      </c>
      <c r="B32" s="420">
        <v>693</v>
      </c>
      <c r="C32" s="282">
        <v>851</v>
      </c>
      <c r="D32" s="282">
        <v>889</v>
      </c>
      <c r="E32" s="420">
        <v>1740</v>
      </c>
      <c r="F32" s="281">
        <v>2.5099999999999998</v>
      </c>
      <c r="G32" s="421"/>
      <c r="H32" s="442" t="s">
        <v>819</v>
      </c>
      <c r="I32" s="420">
        <v>537</v>
      </c>
      <c r="J32" s="282">
        <v>805</v>
      </c>
      <c r="K32" s="282">
        <v>789</v>
      </c>
      <c r="L32" s="156">
        <v>1594</v>
      </c>
      <c r="M32" s="281">
        <v>2.97</v>
      </c>
      <c r="O32" s="413"/>
      <c r="P32" s="413"/>
    </row>
    <row r="33" spans="1:16" s="261" customFormat="1" ht="12.6" customHeight="1">
      <c r="A33" s="283" t="s">
        <v>818</v>
      </c>
      <c r="B33" s="420">
        <v>853</v>
      </c>
      <c r="C33" s="282">
        <v>1223</v>
      </c>
      <c r="D33" s="282">
        <v>1223</v>
      </c>
      <c r="E33" s="420">
        <v>2446</v>
      </c>
      <c r="F33" s="281">
        <v>2.87</v>
      </c>
      <c r="G33" s="421"/>
      <c r="H33" s="442" t="s">
        <v>817</v>
      </c>
      <c r="I33" s="420">
        <v>462</v>
      </c>
      <c r="J33" s="282">
        <v>630</v>
      </c>
      <c r="K33" s="282">
        <v>660</v>
      </c>
      <c r="L33" s="156">
        <v>1290</v>
      </c>
      <c r="M33" s="281">
        <v>2.79</v>
      </c>
      <c r="O33" s="413"/>
      <c r="P33" s="413"/>
    </row>
    <row r="34" spans="1:16" s="261" customFormat="1" ht="12.6" customHeight="1">
      <c r="A34" s="422" t="s">
        <v>816</v>
      </c>
      <c r="B34" s="420">
        <v>127</v>
      </c>
      <c r="C34" s="282">
        <v>140</v>
      </c>
      <c r="D34" s="282">
        <v>147</v>
      </c>
      <c r="E34" s="420">
        <v>287</v>
      </c>
      <c r="F34" s="281">
        <v>2.2599999999999998</v>
      </c>
      <c r="G34" s="421"/>
      <c r="H34" s="442" t="s">
        <v>815</v>
      </c>
      <c r="I34" s="420">
        <v>1471</v>
      </c>
      <c r="J34" s="282">
        <v>1896</v>
      </c>
      <c r="K34" s="282">
        <v>1866</v>
      </c>
      <c r="L34" s="156">
        <v>3762</v>
      </c>
      <c r="M34" s="281">
        <v>2.56</v>
      </c>
      <c r="O34" s="413"/>
      <c r="P34" s="413"/>
    </row>
    <row r="35" spans="1:16" s="261" customFormat="1" ht="12.6" customHeight="1">
      <c r="A35" s="422" t="s">
        <v>814</v>
      </c>
      <c r="B35" s="420">
        <v>99</v>
      </c>
      <c r="C35" s="282">
        <v>23</v>
      </c>
      <c r="D35" s="282">
        <v>78</v>
      </c>
      <c r="E35" s="420">
        <v>101</v>
      </c>
      <c r="F35" s="281">
        <v>1.02</v>
      </c>
      <c r="G35" s="421"/>
      <c r="H35" s="442" t="s">
        <v>813</v>
      </c>
      <c r="I35" s="420">
        <v>1308</v>
      </c>
      <c r="J35" s="282">
        <v>1484</v>
      </c>
      <c r="K35" s="282">
        <v>1480</v>
      </c>
      <c r="L35" s="156">
        <v>2964</v>
      </c>
      <c r="M35" s="281">
        <v>2.27</v>
      </c>
    </row>
    <row r="36" spans="1:16" s="261" customFormat="1" ht="12.6" customHeight="1">
      <c r="A36" s="283" t="s">
        <v>812</v>
      </c>
      <c r="B36" s="420">
        <v>1206</v>
      </c>
      <c r="C36" s="282">
        <v>1264</v>
      </c>
      <c r="D36" s="282">
        <v>1263</v>
      </c>
      <c r="E36" s="420">
        <v>2527</v>
      </c>
      <c r="F36" s="281">
        <v>2.1</v>
      </c>
      <c r="G36" s="421"/>
      <c r="H36" s="442" t="s">
        <v>811</v>
      </c>
      <c r="I36" s="420">
        <v>132</v>
      </c>
      <c r="J36" s="282">
        <v>189</v>
      </c>
      <c r="K36" s="282">
        <v>193</v>
      </c>
      <c r="L36" s="156">
        <v>382</v>
      </c>
      <c r="M36" s="281">
        <v>2.89</v>
      </c>
      <c r="O36" s="413"/>
      <c r="P36" s="413"/>
    </row>
    <row r="37" spans="1:16" s="261" customFormat="1" ht="12.6" customHeight="1">
      <c r="A37" s="422" t="s">
        <v>810</v>
      </c>
      <c r="B37" s="420">
        <v>503</v>
      </c>
      <c r="C37" s="282">
        <v>663</v>
      </c>
      <c r="D37" s="282">
        <v>655</v>
      </c>
      <c r="E37" s="420">
        <v>1318</v>
      </c>
      <c r="F37" s="281">
        <v>2.62</v>
      </c>
      <c r="G37" s="421"/>
      <c r="H37" s="442" t="s">
        <v>809</v>
      </c>
      <c r="I37" s="420">
        <v>43</v>
      </c>
      <c r="J37" s="282">
        <v>39</v>
      </c>
      <c r="K37" s="282">
        <v>34</v>
      </c>
      <c r="L37" s="156">
        <v>73</v>
      </c>
      <c r="M37" s="281">
        <v>1.7</v>
      </c>
      <c r="O37" s="413"/>
      <c r="P37" s="413"/>
    </row>
    <row r="38" spans="1:16" s="261" customFormat="1" ht="12.6" customHeight="1">
      <c r="A38" s="422" t="s">
        <v>808</v>
      </c>
      <c r="B38" s="420">
        <v>917</v>
      </c>
      <c r="C38" s="282">
        <v>1013</v>
      </c>
      <c r="D38" s="282">
        <v>1026</v>
      </c>
      <c r="E38" s="420">
        <v>2039</v>
      </c>
      <c r="F38" s="281">
        <v>2.2200000000000002</v>
      </c>
      <c r="G38" s="421"/>
      <c r="H38" s="442" t="s">
        <v>807</v>
      </c>
      <c r="I38" s="420">
        <v>833</v>
      </c>
      <c r="J38" s="282">
        <v>962</v>
      </c>
      <c r="K38" s="282">
        <v>1031</v>
      </c>
      <c r="L38" s="156">
        <v>1993</v>
      </c>
      <c r="M38" s="281">
        <v>2.39</v>
      </c>
      <c r="O38" s="413"/>
      <c r="P38" s="413"/>
    </row>
    <row r="39" spans="1:16" s="261" customFormat="1" ht="12.6" customHeight="1">
      <c r="A39" s="441" t="s">
        <v>806</v>
      </c>
      <c r="B39" s="417">
        <v>797</v>
      </c>
      <c r="C39" s="416">
        <v>874</v>
      </c>
      <c r="D39" s="416">
        <v>928</v>
      </c>
      <c r="E39" s="417">
        <v>1802</v>
      </c>
      <c r="F39" s="414">
        <v>2.2599999999999998</v>
      </c>
      <c r="G39" s="419"/>
      <c r="H39" s="440"/>
      <c r="I39" s="417"/>
      <c r="J39" s="416"/>
      <c r="K39" s="439"/>
      <c r="L39" s="415"/>
      <c r="M39" s="414"/>
      <c r="O39" s="413"/>
      <c r="P39" s="413"/>
    </row>
    <row r="40" spans="1:16" s="97" customFormat="1" ht="12.6" customHeight="1">
      <c r="A40" s="280"/>
      <c r="B40" s="271"/>
      <c r="C40" s="271"/>
      <c r="D40" s="271"/>
      <c r="E40" s="271"/>
      <c r="F40" s="279"/>
      <c r="G40" s="412"/>
      <c r="H40" s="278"/>
      <c r="I40" s="271"/>
      <c r="J40" s="271"/>
      <c r="K40" s="271"/>
      <c r="L40" s="271"/>
      <c r="M40" s="277" t="s">
        <v>727</v>
      </c>
      <c r="O40" s="410"/>
      <c r="P40" s="410"/>
    </row>
    <row r="41" spans="1:16" ht="12.2" customHeight="1"/>
    <row r="42" spans="1:16">
      <c r="B42" s="301"/>
      <c r="C42" s="301"/>
      <c r="I42" s="411"/>
      <c r="J42" s="411"/>
      <c r="K42" s="411"/>
      <c r="L42" s="411"/>
    </row>
    <row r="43" spans="1:16" ht="9.9499999999999993" customHeight="1">
      <c r="A43" s="410" t="s">
        <v>726</v>
      </c>
      <c r="D43" s="301"/>
      <c r="E43" s="301"/>
      <c r="L43" s="301"/>
    </row>
    <row r="44" spans="1:16" ht="9.9499999999999993" customHeight="1"/>
    <row r="45" spans="1:16" ht="9.9499999999999993" customHeight="1">
      <c r="E45" s="301"/>
      <c r="L45" s="301"/>
    </row>
    <row r="46" spans="1:16" ht="9.9499999999999993" customHeight="1"/>
    <row r="47" spans="1:16" ht="9.9499999999999993" customHeight="1">
      <c r="A47" s="409"/>
      <c r="L47" s="301"/>
    </row>
    <row r="48" spans="1:16" ht="9.9499999999999993" customHeight="1"/>
    <row r="49" spans="1:17">
      <c r="B49" s="301"/>
      <c r="E49" s="301"/>
    </row>
    <row r="50" spans="1:17" s="408" customFormat="1">
      <c r="A50" s="278"/>
      <c r="B50" s="301"/>
      <c r="C50" s="96"/>
      <c r="D50" s="96"/>
      <c r="E50" s="301"/>
      <c r="G50" s="407"/>
      <c r="H50" s="278"/>
      <c r="I50" s="96"/>
      <c r="J50" s="96"/>
      <c r="K50" s="96"/>
      <c r="L50" s="96"/>
      <c r="M50" s="407"/>
      <c r="N50" s="96"/>
      <c r="O50" s="278"/>
      <c r="P50" s="278"/>
      <c r="Q50" s="96"/>
    </row>
    <row r="51" spans="1:17" s="408" customFormat="1">
      <c r="A51" s="278"/>
      <c r="B51" s="301"/>
      <c r="C51" s="96"/>
      <c r="D51" s="96"/>
      <c r="E51" s="301"/>
      <c r="G51" s="407"/>
      <c r="H51" s="278"/>
      <c r="I51" s="96"/>
      <c r="J51" s="96"/>
      <c r="K51" s="96"/>
      <c r="L51" s="96"/>
      <c r="M51" s="407"/>
      <c r="N51" s="96"/>
      <c r="O51" s="278"/>
      <c r="P51" s="278"/>
      <c r="Q51" s="96"/>
    </row>
  </sheetData>
  <mergeCells count="3">
    <mergeCell ref="A1:M1"/>
    <mergeCell ref="A3:M3"/>
    <mergeCell ref="J4:M4"/>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DA771-30B4-4CBE-BAAE-26C50D221C4E}">
  <sheetPr>
    <pageSetUpPr fitToPage="1"/>
  </sheetPr>
  <dimension ref="A1:J49"/>
  <sheetViews>
    <sheetView view="pageBreakPreview" topLeftCell="A19" zoomScaleNormal="100" zoomScaleSheetLayoutView="100" workbookViewId="0">
      <selection activeCell="M56" sqref="M56"/>
    </sheetView>
  </sheetViews>
  <sheetFormatPr defaultRowHeight="13.5"/>
  <cols>
    <col min="1" max="1" width="4.125" style="7" customWidth="1"/>
    <col min="2" max="2" width="3.375" style="7" customWidth="1"/>
    <col min="3" max="3" width="15.5" style="7" customWidth="1"/>
    <col min="4" max="7" width="9" style="7"/>
    <col min="8" max="8" width="16.875" style="7" customWidth="1"/>
    <col min="9" max="9" width="3.875" style="7" customWidth="1"/>
    <col min="10" max="10" width="7.25" style="7" customWidth="1"/>
    <col min="11" max="16384" width="9" style="7"/>
  </cols>
  <sheetData>
    <row r="1" spans="1:10" ht="24.95" customHeight="1"/>
    <row r="2" spans="1:10" ht="24.95" customHeight="1">
      <c r="A2" s="1270" t="s">
        <v>15</v>
      </c>
      <c r="B2" s="1271"/>
      <c r="C2" s="1271"/>
      <c r="D2" s="1271"/>
      <c r="E2" s="1271"/>
      <c r="F2" s="1271"/>
      <c r="G2" s="1271"/>
      <c r="H2" s="1271"/>
      <c r="I2" s="1271"/>
      <c r="J2" s="1271"/>
    </row>
    <row r="3" spans="1:10" ht="19.5" customHeight="1">
      <c r="A3" s="24"/>
      <c r="B3" s="23"/>
      <c r="C3" s="23"/>
      <c r="D3" s="23"/>
      <c r="E3" s="23"/>
      <c r="F3" s="23"/>
      <c r="G3" s="23"/>
      <c r="H3" s="23"/>
      <c r="I3" s="23"/>
      <c r="J3" s="23"/>
    </row>
    <row r="4" spans="1:10" ht="24.95" customHeight="1">
      <c r="A4" s="21"/>
      <c r="B4" s="1272" t="s">
        <v>14</v>
      </c>
      <c r="C4" s="1272"/>
      <c r="D4" s="1272"/>
      <c r="E4" s="1272"/>
      <c r="F4" s="1272"/>
      <c r="G4" s="1272"/>
      <c r="H4" s="1272"/>
      <c r="I4" s="1272"/>
      <c r="J4" s="1272"/>
    </row>
    <row r="5" spans="1:10" ht="24.95" customHeight="1">
      <c r="A5" s="21"/>
      <c r="B5" s="19"/>
      <c r="C5" s="19"/>
      <c r="D5" s="19"/>
      <c r="E5" s="19"/>
      <c r="F5" s="19"/>
      <c r="G5" s="19"/>
      <c r="H5" s="19"/>
      <c r="I5" s="19"/>
      <c r="J5" s="19"/>
    </row>
    <row r="6" spans="1:10" ht="24.95" customHeight="1">
      <c r="A6" s="21"/>
      <c r="B6" s="1273" t="s">
        <v>13</v>
      </c>
      <c r="C6" s="1273"/>
      <c r="D6" s="1273"/>
      <c r="E6" s="1273"/>
      <c r="F6" s="1273"/>
      <c r="G6" s="1273"/>
      <c r="H6" s="1273"/>
      <c r="I6" s="1273"/>
      <c r="J6" s="1273"/>
    </row>
    <row r="7" spans="1:10" ht="24.95" customHeight="1">
      <c r="A7" s="21"/>
      <c r="B7" s="1273"/>
      <c r="C7" s="1273"/>
      <c r="D7" s="1273"/>
      <c r="E7" s="1273"/>
      <c r="F7" s="1273"/>
      <c r="G7" s="1273"/>
      <c r="H7" s="1273"/>
      <c r="I7" s="1273"/>
      <c r="J7" s="1273"/>
    </row>
    <row r="8" spans="1:10" ht="24.95" customHeight="1">
      <c r="A8" s="21"/>
      <c r="B8" s="22"/>
      <c r="C8" s="22"/>
      <c r="D8" s="22"/>
      <c r="E8" s="22"/>
      <c r="F8" s="22"/>
      <c r="G8" s="22"/>
      <c r="H8" s="22"/>
      <c r="I8" s="22"/>
      <c r="J8" s="22"/>
    </row>
    <row r="9" spans="1:10" ht="46.5" customHeight="1">
      <c r="A9" s="21"/>
      <c r="B9" s="1273" t="s">
        <v>12</v>
      </c>
      <c r="C9" s="1273"/>
      <c r="D9" s="1273"/>
      <c r="E9" s="1273"/>
      <c r="F9" s="1273"/>
      <c r="G9" s="1273"/>
      <c r="H9" s="1273"/>
      <c r="I9" s="1273"/>
      <c r="J9" s="1273"/>
    </row>
    <row r="10" spans="1:10" ht="57.75" customHeight="1">
      <c r="A10" s="21"/>
      <c r="B10" s="1273"/>
      <c r="C10" s="1273"/>
      <c r="D10" s="1273"/>
      <c r="E10" s="1273"/>
      <c r="F10" s="1273"/>
      <c r="G10" s="1273"/>
      <c r="H10" s="1273"/>
      <c r="I10" s="1273"/>
      <c r="J10" s="1273"/>
    </row>
    <row r="11" spans="1:10" ht="24.95" customHeight="1">
      <c r="A11" s="21"/>
      <c r="B11" s="19"/>
      <c r="C11" s="19"/>
      <c r="D11" s="19"/>
      <c r="E11" s="19"/>
      <c r="F11" s="19"/>
      <c r="G11" s="19"/>
      <c r="H11" s="19"/>
      <c r="I11" s="19"/>
      <c r="J11" s="19"/>
    </row>
    <row r="12" spans="1:10" ht="24.95" customHeight="1">
      <c r="A12" s="21"/>
      <c r="B12" s="1273" t="s">
        <v>11</v>
      </c>
      <c r="C12" s="1273"/>
      <c r="D12" s="1273"/>
      <c r="E12" s="1273"/>
      <c r="F12" s="1273"/>
      <c r="G12" s="1273"/>
      <c r="H12" s="1273"/>
      <c r="I12" s="1273"/>
      <c r="J12" s="1273"/>
    </row>
    <row r="13" spans="1:10" ht="24.95" customHeight="1">
      <c r="A13" s="21"/>
      <c r="B13" s="1273"/>
      <c r="C13" s="1273"/>
      <c r="D13" s="1273"/>
      <c r="E13" s="1273"/>
      <c r="F13" s="1273"/>
      <c r="G13" s="1273"/>
      <c r="H13" s="1273"/>
      <c r="I13" s="1273"/>
      <c r="J13" s="1273"/>
    </row>
    <row r="14" spans="1:10" ht="24.95" customHeight="1">
      <c r="A14" s="21"/>
      <c r="B14" s="1273"/>
      <c r="C14" s="1273"/>
      <c r="D14" s="1273"/>
      <c r="E14" s="1273"/>
      <c r="F14" s="1273"/>
      <c r="G14" s="1273"/>
      <c r="H14" s="1273"/>
      <c r="I14" s="1273"/>
      <c r="J14" s="1273"/>
    </row>
    <row r="15" spans="1:10" ht="24.95" customHeight="1">
      <c r="A15" s="21"/>
      <c r="B15" s="19"/>
      <c r="C15" s="19"/>
      <c r="D15" s="19"/>
      <c r="E15" s="19"/>
      <c r="F15" s="19"/>
      <c r="G15" s="19"/>
      <c r="H15" s="19"/>
      <c r="I15" s="19"/>
      <c r="J15" s="19"/>
    </row>
    <row r="16" spans="1:10" ht="24.95" customHeight="1">
      <c r="A16" s="21"/>
      <c r="B16" s="19" t="s">
        <v>10</v>
      </c>
      <c r="C16" s="19"/>
      <c r="D16" s="19"/>
      <c r="E16" s="19"/>
      <c r="F16" s="19"/>
      <c r="G16" s="19"/>
      <c r="H16" s="19"/>
      <c r="I16" s="19"/>
      <c r="J16" s="19"/>
    </row>
    <row r="17" spans="1:10" ht="24.95" customHeight="1">
      <c r="A17" s="18"/>
      <c r="B17" s="20" t="s">
        <v>9</v>
      </c>
      <c r="C17" s="17"/>
      <c r="D17" s="17"/>
      <c r="E17" s="17"/>
      <c r="F17" s="17"/>
      <c r="G17" s="17"/>
      <c r="H17" s="17"/>
      <c r="I17" s="17"/>
      <c r="J17" s="17"/>
    </row>
    <row r="18" spans="1:10" ht="24.95" customHeight="1">
      <c r="A18" s="18"/>
      <c r="B18" s="20" t="s">
        <v>8</v>
      </c>
      <c r="C18" s="17"/>
      <c r="D18" s="17"/>
      <c r="E18" s="17"/>
      <c r="F18" s="17"/>
      <c r="G18" s="17"/>
      <c r="H18" s="17"/>
      <c r="I18" s="17"/>
      <c r="J18" s="17"/>
    </row>
    <row r="19" spans="1:10" ht="24.95" customHeight="1">
      <c r="A19" s="18"/>
      <c r="B19" s="20" t="s">
        <v>7</v>
      </c>
      <c r="C19" s="17"/>
      <c r="D19" s="17"/>
      <c r="E19" s="17"/>
      <c r="F19" s="17"/>
      <c r="G19" s="17"/>
      <c r="H19" s="17"/>
      <c r="I19" s="17"/>
      <c r="J19" s="17"/>
    </row>
    <row r="20" spans="1:10" ht="24.95" customHeight="1">
      <c r="A20" s="18"/>
      <c r="B20" s="20" t="s">
        <v>6</v>
      </c>
      <c r="C20" s="17"/>
      <c r="D20" s="17"/>
      <c r="E20" s="17"/>
      <c r="F20" s="10"/>
      <c r="G20" s="17"/>
      <c r="H20" s="17"/>
      <c r="I20" s="17"/>
      <c r="J20" s="17"/>
    </row>
    <row r="21" spans="1:10" ht="24.95" customHeight="1">
      <c r="A21" s="18"/>
      <c r="B21" s="20" t="s">
        <v>5</v>
      </c>
      <c r="C21" s="17"/>
      <c r="D21" s="17"/>
      <c r="E21" s="17"/>
      <c r="F21" s="17"/>
      <c r="G21" s="17"/>
      <c r="H21" s="17"/>
      <c r="I21" s="17"/>
      <c r="J21" s="17"/>
    </row>
    <row r="22" spans="1:10" ht="18" customHeight="1">
      <c r="A22" s="18"/>
      <c r="B22" s="20"/>
      <c r="C22" s="17"/>
      <c r="D22" s="17"/>
      <c r="E22" s="17"/>
      <c r="F22" s="17"/>
      <c r="G22" s="17"/>
      <c r="H22" s="17"/>
      <c r="I22" s="17"/>
      <c r="J22" s="17"/>
    </row>
    <row r="23" spans="1:10" ht="24.95" customHeight="1">
      <c r="A23" s="18"/>
      <c r="B23" s="19"/>
      <c r="C23" s="17"/>
      <c r="D23" s="17"/>
      <c r="E23" s="17"/>
      <c r="F23" s="17"/>
      <c r="G23" s="17"/>
      <c r="H23" s="17"/>
      <c r="I23" s="17"/>
      <c r="J23" s="17"/>
    </row>
    <row r="24" spans="1:10" ht="24.95" customHeight="1" thickBot="1">
      <c r="A24" s="18"/>
      <c r="B24" s="17"/>
      <c r="C24" s="17"/>
      <c r="D24" s="17"/>
      <c r="E24" s="17"/>
      <c r="F24" s="10"/>
      <c r="G24" s="17"/>
      <c r="H24" s="17"/>
      <c r="I24" s="17"/>
      <c r="J24" s="17"/>
    </row>
    <row r="25" spans="1:10" ht="15" customHeight="1" thickTop="1">
      <c r="A25" s="14"/>
      <c r="B25" s="13"/>
      <c r="C25" s="16"/>
      <c r="D25" s="16"/>
      <c r="E25" s="16"/>
      <c r="F25" s="16"/>
      <c r="G25" s="16"/>
      <c r="H25" s="16"/>
      <c r="I25" s="11"/>
      <c r="J25" s="10"/>
    </row>
    <row r="26" spans="1:10" ht="20.100000000000001" customHeight="1">
      <c r="A26" s="14"/>
      <c r="B26" s="15"/>
      <c r="C26" s="1274" t="s">
        <v>4</v>
      </c>
      <c r="D26" s="1274"/>
      <c r="E26" s="1274"/>
      <c r="F26" s="1274"/>
      <c r="G26" s="1274"/>
      <c r="H26" s="1274"/>
      <c r="I26" s="11"/>
      <c r="J26" s="10"/>
    </row>
    <row r="27" spans="1:10" ht="20.100000000000001" customHeight="1">
      <c r="A27" s="14"/>
      <c r="B27" s="13"/>
      <c r="C27" s="1274"/>
      <c r="D27" s="1274"/>
      <c r="E27" s="1274"/>
      <c r="F27" s="1274"/>
      <c r="G27" s="1274"/>
      <c r="H27" s="1274"/>
      <c r="I27" s="11"/>
      <c r="J27" s="10"/>
    </row>
    <row r="28" spans="1:10" ht="20.100000000000001" customHeight="1">
      <c r="A28" s="14"/>
      <c r="B28" s="13"/>
      <c r="C28" s="1267" t="s">
        <v>3</v>
      </c>
      <c r="D28" s="1268"/>
      <c r="E28" s="1268"/>
      <c r="F28" s="1268"/>
      <c r="G28" s="1268"/>
      <c r="H28" s="1269"/>
      <c r="I28" s="11"/>
      <c r="J28" s="10"/>
    </row>
    <row r="29" spans="1:10" ht="15" customHeight="1" thickBot="1">
      <c r="A29" s="14"/>
      <c r="B29" s="13"/>
      <c r="C29" s="12"/>
      <c r="D29" s="12"/>
      <c r="E29" s="12"/>
      <c r="F29" s="12"/>
      <c r="G29" s="12"/>
      <c r="H29" s="12"/>
      <c r="I29" s="11"/>
      <c r="J29" s="10"/>
    </row>
    <row r="30" spans="1:10" ht="14.25" thickTop="1">
      <c r="A30" s="8"/>
    </row>
    <row r="31" spans="1:10">
      <c r="A31" s="8"/>
    </row>
    <row r="32" spans="1:10">
      <c r="A32" s="8"/>
    </row>
    <row r="33" spans="1:7">
      <c r="A33" s="8"/>
    </row>
    <row r="34" spans="1:7" ht="14.25">
      <c r="A34" s="8"/>
      <c r="G34" s="9"/>
    </row>
    <row r="35" spans="1:7" ht="14.25">
      <c r="A35" s="8"/>
      <c r="G35" s="9"/>
    </row>
    <row r="36" spans="1:7" ht="14.25">
      <c r="A36" s="8"/>
      <c r="G36" s="9"/>
    </row>
    <row r="37" spans="1:7" ht="14.25">
      <c r="A37" s="8"/>
      <c r="G37" s="9"/>
    </row>
    <row r="38" spans="1:7" ht="14.25">
      <c r="A38" s="8"/>
      <c r="G38" s="9"/>
    </row>
    <row r="39" spans="1:7" ht="14.25">
      <c r="A39" s="8"/>
      <c r="G39" s="9"/>
    </row>
    <row r="40" spans="1:7">
      <c r="A40" s="8"/>
    </row>
    <row r="41" spans="1:7">
      <c r="A41" s="8"/>
    </row>
    <row r="42" spans="1:7">
      <c r="A42" s="8"/>
    </row>
    <row r="43" spans="1:7">
      <c r="A43" s="8"/>
    </row>
    <row r="44" spans="1:7">
      <c r="A44" s="8"/>
    </row>
    <row r="45" spans="1:7">
      <c r="A45" s="8"/>
    </row>
    <row r="46" spans="1:7">
      <c r="A46" s="8"/>
    </row>
    <row r="47" spans="1:7">
      <c r="A47" s="8"/>
    </row>
    <row r="48" spans="1:7">
      <c r="A48" s="8"/>
    </row>
    <row r="49" spans="1:1">
      <c r="A49" s="8"/>
    </row>
  </sheetData>
  <mergeCells count="7">
    <mergeCell ref="C28:H28"/>
    <mergeCell ref="A2:J2"/>
    <mergeCell ref="B4:J4"/>
    <mergeCell ref="B6:J7"/>
    <mergeCell ref="B9:J10"/>
    <mergeCell ref="B12:J14"/>
    <mergeCell ref="C26:H27"/>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DD810-4A73-4A1C-8B93-DCA8D1394759}">
  <sheetPr>
    <pageSetUpPr fitToPage="1"/>
  </sheetPr>
  <dimension ref="A1:V48"/>
  <sheetViews>
    <sheetView view="pageBreakPreview" topLeftCell="B34" zoomScale="115" zoomScaleNormal="100" zoomScaleSheetLayoutView="115" workbookViewId="0">
      <selection activeCell="M56" sqref="M56"/>
    </sheetView>
  </sheetViews>
  <sheetFormatPr defaultRowHeight="13.5"/>
  <cols>
    <col min="1" max="1" width="4.5" style="96" customWidth="1"/>
    <col min="2" max="2" width="5.75" style="96" customWidth="1"/>
    <col min="3" max="3" width="2.625" style="96" customWidth="1"/>
    <col min="4" max="4" width="11" style="96" customWidth="1"/>
    <col min="5" max="9" width="12.625" style="96" customWidth="1"/>
    <col min="10" max="10" width="1.875" style="278" customWidth="1"/>
    <col min="11" max="11" width="0.125" style="278" hidden="1" customWidth="1"/>
    <col min="12" max="12" width="1.75" style="278" customWidth="1"/>
    <col min="13" max="22" width="9" style="278"/>
    <col min="23" max="16384" width="9" style="96"/>
  </cols>
  <sheetData>
    <row r="1" spans="1:22">
      <c r="A1" s="96" t="s">
        <v>891</v>
      </c>
      <c r="K1" s="406"/>
    </row>
    <row r="2" spans="1:22" ht="15" customHeight="1">
      <c r="K2" s="406"/>
    </row>
    <row r="3" spans="1:22" ht="15" customHeight="1">
      <c r="K3" s="406"/>
    </row>
    <row r="4" spans="1:22" s="95" customFormat="1" ht="24" customHeight="1">
      <c r="B4" s="1315" t="s">
        <v>890</v>
      </c>
      <c r="C4" s="1315"/>
      <c r="D4" s="1315"/>
      <c r="E4" s="1315"/>
      <c r="F4" s="1315"/>
      <c r="G4" s="1315"/>
      <c r="H4" s="1315"/>
      <c r="I4" s="1315"/>
      <c r="J4" s="477"/>
      <c r="K4" s="437"/>
      <c r="L4" s="437"/>
      <c r="M4" s="437"/>
      <c r="N4" s="437"/>
      <c r="O4" s="437"/>
      <c r="P4" s="437"/>
      <c r="Q4" s="437"/>
      <c r="R4" s="437"/>
      <c r="S4" s="437"/>
      <c r="T4" s="437"/>
      <c r="U4" s="437"/>
      <c r="V4" s="437"/>
    </row>
    <row r="5" spans="1:22" s="278" customFormat="1" ht="14.25" thickBot="1">
      <c r="B5" s="476" t="s">
        <v>889</v>
      </c>
      <c r="C5" s="476"/>
      <c r="D5" s="476"/>
      <c r="E5" s="476"/>
      <c r="F5" s="476"/>
      <c r="G5" s="476"/>
      <c r="H5" s="476"/>
      <c r="I5" s="476"/>
    </row>
    <row r="6" spans="1:22" s="97" customFormat="1" ht="15" customHeight="1" thickTop="1">
      <c r="B6" s="1307" t="s">
        <v>642</v>
      </c>
      <c r="C6" s="1307"/>
      <c r="D6" s="1308"/>
      <c r="E6" s="130" t="s">
        <v>888</v>
      </c>
      <c r="F6" s="130" t="s">
        <v>887</v>
      </c>
      <c r="G6" s="130" t="s">
        <v>886</v>
      </c>
      <c r="H6" s="130" t="s">
        <v>885</v>
      </c>
      <c r="I6" s="130" t="s">
        <v>884</v>
      </c>
      <c r="J6" s="475"/>
      <c r="K6" s="410"/>
      <c r="L6" s="410"/>
      <c r="M6" s="410"/>
      <c r="N6" s="410"/>
      <c r="O6" s="410"/>
      <c r="P6" s="410"/>
      <c r="Q6" s="410"/>
      <c r="R6" s="410"/>
      <c r="S6" s="410"/>
      <c r="T6" s="410"/>
      <c r="U6" s="410"/>
      <c r="V6" s="410"/>
    </row>
    <row r="7" spans="1:22" s="97" customFormat="1" ht="15" customHeight="1">
      <c r="B7" s="468"/>
      <c r="C7" s="1398" t="s">
        <v>880</v>
      </c>
      <c r="D7" s="1399"/>
      <c r="E7" s="473">
        <v>69758</v>
      </c>
      <c r="F7" s="467">
        <v>69780</v>
      </c>
      <c r="G7" s="467">
        <v>69795</v>
      </c>
      <c r="H7" s="467">
        <v>69933</v>
      </c>
      <c r="I7" s="467">
        <v>70200</v>
      </c>
      <c r="J7" s="470"/>
      <c r="K7" s="469"/>
      <c r="L7" s="410"/>
      <c r="M7" s="410"/>
      <c r="N7" s="410"/>
      <c r="O7" s="410"/>
      <c r="P7" s="410"/>
      <c r="Q7" s="410"/>
      <c r="R7" s="410"/>
      <c r="S7" s="410"/>
      <c r="T7" s="410"/>
      <c r="U7" s="410"/>
      <c r="V7" s="410"/>
    </row>
    <row r="8" spans="1:22" s="97" customFormat="1" ht="15" customHeight="1">
      <c r="B8" s="265">
        <v>25</v>
      </c>
      <c r="C8" s="1400" t="s">
        <v>879</v>
      </c>
      <c r="D8" s="333" t="s">
        <v>878</v>
      </c>
      <c r="E8" s="467">
        <v>167926</v>
      </c>
      <c r="F8" s="467">
        <v>167973</v>
      </c>
      <c r="G8" s="467">
        <v>167999</v>
      </c>
      <c r="H8" s="467">
        <v>168024</v>
      </c>
      <c r="I8" s="467">
        <v>168367</v>
      </c>
      <c r="J8" s="470"/>
      <c r="K8" s="474">
        <v>0</v>
      </c>
      <c r="L8" s="410"/>
      <c r="M8" s="410"/>
      <c r="N8" s="410"/>
      <c r="O8" s="410"/>
      <c r="P8" s="410"/>
      <c r="Q8" s="410"/>
      <c r="R8" s="410"/>
      <c r="S8" s="410"/>
      <c r="T8" s="410"/>
      <c r="U8" s="410"/>
      <c r="V8" s="410"/>
    </row>
    <row r="9" spans="1:22" s="97" customFormat="1" ht="15" customHeight="1">
      <c r="B9" s="265" t="s">
        <v>877</v>
      </c>
      <c r="C9" s="1360"/>
      <c r="D9" s="462" t="s">
        <v>638</v>
      </c>
      <c r="E9" s="155">
        <v>83304</v>
      </c>
      <c r="F9" s="155">
        <v>83336</v>
      </c>
      <c r="G9" s="155">
        <v>83339</v>
      </c>
      <c r="H9" s="155">
        <v>83311</v>
      </c>
      <c r="I9" s="155">
        <v>83451</v>
      </c>
      <c r="J9" s="470"/>
      <c r="K9" s="469"/>
      <c r="L9" s="410"/>
      <c r="M9" s="410"/>
      <c r="N9" s="410"/>
      <c r="O9" s="410"/>
      <c r="P9" s="410"/>
      <c r="Q9" s="410"/>
      <c r="R9" s="410"/>
      <c r="S9" s="410"/>
      <c r="T9" s="410"/>
      <c r="U9" s="410"/>
      <c r="V9" s="410"/>
    </row>
    <row r="10" spans="1:22" s="97" customFormat="1" ht="15" customHeight="1">
      <c r="B10" s="460"/>
      <c r="C10" s="1401"/>
      <c r="D10" s="459" t="s">
        <v>876</v>
      </c>
      <c r="E10" s="189">
        <v>84622</v>
      </c>
      <c r="F10" s="189">
        <v>84637</v>
      </c>
      <c r="G10" s="189">
        <v>84660</v>
      </c>
      <c r="H10" s="189">
        <v>84713</v>
      </c>
      <c r="I10" s="189">
        <v>84916</v>
      </c>
      <c r="J10" s="470"/>
      <c r="K10" s="469"/>
      <c r="L10" s="410"/>
      <c r="M10" s="410"/>
      <c r="N10" s="410"/>
      <c r="O10" s="410"/>
      <c r="P10" s="410"/>
      <c r="Q10" s="410"/>
      <c r="R10" s="410"/>
      <c r="S10" s="410"/>
      <c r="T10" s="410"/>
      <c r="U10" s="410"/>
      <c r="V10" s="410"/>
    </row>
    <row r="11" spans="1:22" s="97" customFormat="1" ht="15" customHeight="1">
      <c r="B11" s="468"/>
      <c r="C11" s="1398" t="s">
        <v>880</v>
      </c>
      <c r="D11" s="1399"/>
      <c r="E11" s="473">
        <v>71010</v>
      </c>
      <c r="F11" s="467">
        <v>71067</v>
      </c>
      <c r="G11" s="467">
        <v>71177</v>
      </c>
      <c r="H11" s="467">
        <v>71492</v>
      </c>
      <c r="I11" s="467">
        <v>71897</v>
      </c>
      <c r="J11" s="470"/>
      <c r="K11" s="469"/>
      <c r="L11" s="410"/>
      <c r="M11" s="410"/>
      <c r="N11" s="410"/>
      <c r="O11" s="410"/>
      <c r="P11" s="410"/>
      <c r="Q11" s="410"/>
      <c r="R11" s="410"/>
      <c r="S11" s="410"/>
      <c r="T11" s="410"/>
      <c r="U11" s="410"/>
      <c r="V11" s="410"/>
    </row>
    <row r="12" spans="1:22" s="97" customFormat="1" ht="15" customHeight="1">
      <c r="B12" s="265">
        <v>26</v>
      </c>
      <c r="C12" s="1400" t="s">
        <v>879</v>
      </c>
      <c r="D12" s="333" t="s">
        <v>878</v>
      </c>
      <c r="E12" s="467">
        <v>169786</v>
      </c>
      <c r="F12" s="467">
        <v>169898</v>
      </c>
      <c r="G12" s="467">
        <v>170037</v>
      </c>
      <c r="H12" s="467">
        <v>170493</v>
      </c>
      <c r="I12" s="467">
        <v>171109</v>
      </c>
      <c r="J12" s="470"/>
      <c r="K12" s="469"/>
      <c r="L12" s="410"/>
      <c r="M12" s="410"/>
      <c r="N12" s="410"/>
      <c r="O12" s="410"/>
      <c r="P12" s="410"/>
      <c r="Q12" s="410"/>
      <c r="R12" s="410"/>
      <c r="S12" s="410"/>
      <c r="T12" s="410"/>
      <c r="U12" s="410"/>
      <c r="V12" s="410"/>
    </row>
    <row r="13" spans="1:22" s="97" customFormat="1" ht="15" customHeight="1">
      <c r="B13" s="265" t="s">
        <v>877</v>
      </c>
      <c r="C13" s="1360"/>
      <c r="D13" s="462" t="s">
        <v>638</v>
      </c>
      <c r="E13" s="155">
        <v>84128</v>
      </c>
      <c r="F13" s="155">
        <v>84158</v>
      </c>
      <c r="G13" s="155">
        <v>84227</v>
      </c>
      <c r="H13" s="155">
        <v>84446</v>
      </c>
      <c r="I13" s="155">
        <v>84790</v>
      </c>
      <c r="J13" s="470"/>
      <c r="K13" s="469"/>
      <c r="L13" s="410"/>
      <c r="M13" s="410"/>
      <c r="N13" s="410"/>
      <c r="O13" s="410"/>
      <c r="P13" s="410"/>
      <c r="Q13" s="410"/>
      <c r="R13" s="410"/>
      <c r="S13" s="410"/>
      <c r="T13" s="410"/>
      <c r="U13" s="410"/>
      <c r="V13" s="410"/>
    </row>
    <row r="14" spans="1:22" s="97" customFormat="1" ht="15" customHeight="1">
      <c r="B14" s="460"/>
      <c r="C14" s="1401"/>
      <c r="D14" s="459" t="s">
        <v>876</v>
      </c>
      <c r="E14" s="189">
        <v>85658</v>
      </c>
      <c r="F14" s="189">
        <v>85740</v>
      </c>
      <c r="G14" s="189">
        <v>85810</v>
      </c>
      <c r="H14" s="189">
        <v>86047</v>
      </c>
      <c r="I14" s="189">
        <v>86319</v>
      </c>
      <c r="J14" s="470"/>
      <c r="K14" s="469"/>
      <c r="L14" s="410"/>
      <c r="M14" s="410"/>
      <c r="N14" s="410"/>
      <c r="O14" s="410"/>
      <c r="P14" s="410"/>
      <c r="Q14" s="410"/>
      <c r="R14" s="410"/>
      <c r="S14" s="410"/>
      <c r="T14" s="410"/>
      <c r="U14" s="410"/>
      <c r="V14" s="410"/>
    </row>
    <row r="15" spans="1:22" s="97" customFormat="1" ht="15" customHeight="1">
      <c r="B15" s="468"/>
      <c r="C15" s="1398" t="s">
        <v>880</v>
      </c>
      <c r="D15" s="1399"/>
      <c r="E15" s="473">
        <v>72787</v>
      </c>
      <c r="F15" s="467">
        <v>72878</v>
      </c>
      <c r="G15" s="467">
        <v>72950</v>
      </c>
      <c r="H15" s="467">
        <v>73353</v>
      </c>
      <c r="I15" s="467">
        <v>73615</v>
      </c>
      <c r="J15" s="470"/>
      <c r="K15" s="469"/>
      <c r="L15" s="410"/>
      <c r="M15" s="410"/>
      <c r="N15" s="410"/>
      <c r="O15" s="410"/>
      <c r="P15" s="410"/>
      <c r="Q15" s="410"/>
      <c r="R15" s="410"/>
      <c r="S15" s="410"/>
      <c r="T15" s="410"/>
      <c r="U15" s="410"/>
      <c r="V15" s="410"/>
    </row>
    <row r="16" spans="1:22" s="97" customFormat="1" ht="15" customHeight="1">
      <c r="B16" s="265">
        <v>27</v>
      </c>
      <c r="C16" s="1400" t="s">
        <v>879</v>
      </c>
      <c r="D16" s="333" t="s">
        <v>878</v>
      </c>
      <c r="E16" s="467">
        <v>172659</v>
      </c>
      <c r="F16" s="467">
        <v>172860</v>
      </c>
      <c r="G16" s="467">
        <v>173013</v>
      </c>
      <c r="H16" s="467">
        <v>173556</v>
      </c>
      <c r="I16" s="467">
        <v>173797</v>
      </c>
      <c r="J16" s="470"/>
      <c r="K16" s="469"/>
      <c r="L16" s="410"/>
      <c r="M16" s="410"/>
      <c r="N16" s="410"/>
      <c r="O16" s="410"/>
      <c r="P16" s="410"/>
      <c r="Q16" s="410"/>
      <c r="R16" s="410"/>
      <c r="S16" s="410"/>
      <c r="T16" s="410"/>
      <c r="U16" s="410"/>
      <c r="V16" s="410"/>
    </row>
    <row r="17" spans="2:22" s="97" customFormat="1" ht="15" customHeight="1">
      <c r="B17" s="265" t="s">
        <v>877</v>
      </c>
      <c r="C17" s="1360"/>
      <c r="D17" s="462" t="s">
        <v>638</v>
      </c>
      <c r="E17" s="155">
        <v>85578</v>
      </c>
      <c r="F17" s="155">
        <v>85691</v>
      </c>
      <c r="G17" s="155">
        <v>85759</v>
      </c>
      <c r="H17" s="155">
        <v>85961</v>
      </c>
      <c r="I17" s="155">
        <v>86090</v>
      </c>
      <c r="J17" s="470"/>
      <c r="K17" s="469"/>
      <c r="L17" s="410"/>
      <c r="M17" s="410"/>
      <c r="N17" s="410"/>
      <c r="O17" s="410"/>
      <c r="P17" s="410"/>
      <c r="Q17" s="410"/>
      <c r="R17" s="410"/>
      <c r="S17" s="410"/>
      <c r="T17" s="410"/>
      <c r="U17" s="410"/>
      <c r="V17" s="410"/>
    </row>
    <row r="18" spans="2:22" s="97" customFormat="1" ht="15" customHeight="1">
      <c r="B18" s="460"/>
      <c r="C18" s="1401"/>
      <c r="D18" s="459" t="s">
        <v>876</v>
      </c>
      <c r="E18" s="189">
        <v>87081</v>
      </c>
      <c r="F18" s="189">
        <v>87169</v>
      </c>
      <c r="G18" s="189">
        <v>87254</v>
      </c>
      <c r="H18" s="189">
        <v>87595</v>
      </c>
      <c r="I18" s="189">
        <v>87707</v>
      </c>
      <c r="J18" s="470"/>
      <c r="K18" s="469"/>
      <c r="L18" s="410"/>
      <c r="M18" s="410"/>
      <c r="N18" s="410"/>
      <c r="O18" s="410"/>
      <c r="P18" s="410"/>
      <c r="Q18" s="410"/>
      <c r="R18" s="410"/>
      <c r="S18" s="410"/>
      <c r="T18" s="410"/>
      <c r="U18" s="410"/>
      <c r="V18" s="410"/>
    </row>
    <row r="19" spans="2:22" s="97" customFormat="1" ht="15" customHeight="1">
      <c r="B19" s="468"/>
      <c r="C19" s="1398" t="s">
        <v>880</v>
      </c>
      <c r="D19" s="1399"/>
      <c r="E19" s="473">
        <v>74925</v>
      </c>
      <c r="F19" s="467">
        <v>75053</v>
      </c>
      <c r="G19" s="467">
        <v>75249</v>
      </c>
      <c r="H19" s="467">
        <v>75770</v>
      </c>
      <c r="I19" s="467">
        <v>76103</v>
      </c>
      <c r="J19" s="470"/>
      <c r="K19" s="469"/>
      <c r="L19" s="410"/>
      <c r="M19" s="410"/>
      <c r="N19" s="410"/>
      <c r="O19" s="410"/>
      <c r="P19" s="410"/>
      <c r="Q19" s="410"/>
      <c r="R19" s="410"/>
      <c r="S19" s="410"/>
      <c r="T19" s="410"/>
      <c r="U19" s="410"/>
      <c r="V19" s="410"/>
    </row>
    <row r="20" spans="2:22" s="97" customFormat="1" ht="15" customHeight="1">
      <c r="B20" s="265">
        <v>28</v>
      </c>
      <c r="C20" s="1400" t="s">
        <v>879</v>
      </c>
      <c r="D20" s="333" t="s">
        <v>878</v>
      </c>
      <c r="E20" s="467">
        <v>176248</v>
      </c>
      <c r="F20" s="467">
        <v>176481</v>
      </c>
      <c r="G20" s="467">
        <v>176840</v>
      </c>
      <c r="H20" s="467">
        <v>177597</v>
      </c>
      <c r="I20" s="467">
        <v>178161</v>
      </c>
      <c r="J20" s="470"/>
      <c r="K20" s="469"/>
      <c r="L20" s="410"/>
      <c r="M20" s="410"/>
      <c r="N20" s="410"/>
      <c r="O20" s="410"/>
      <c r="P20" s="410"/>
      <c r="Q20" s="410"/>
      <c r="R20" s="410"/>
      <c r="S20" s="410"/>
      <c r="T20" s="410"/>
      <c r="U20" s="410"/>
      <c r="V20" s="410"/>
    </row>
    <row r="21" spans="2:22" s="97" customFormat="1" ht="15" customHeight="1">
      <c r="B21" s="265" t="s">
        <v>877</v>
      </c>
      <c r="C21" s="1360"/>
      <c r="D21" s="462" t="s">
        <v>638</v>
      </c>
      <c r="E21" s="155">
        <v>87367</v>
      </c>
      <c r="F21" s="155">
        <v>87468</v>
      </c>
      <c r="G21" s="155">
        <v>87662</v>
      </c>
      <c r="H21" s="155">
        <v>87991</v>
      </c>
      <c r="I21" s="155">
        <v>88318</v>
      </c>
      <c r="J21" s="470"/>
      <c r="K21" s="469"/>
      <c r="L21" s="410"/>
      <c r="M21" s="410"/>
      <c r="N21" s="410"/>
      <c r="O21" s="410"/>
      <c r="P21" s="410"/>
      <c r="Q21" s="410"/>
      <c r="R21" s="410"/>
      <c r="S21" s="410"/>
      <c r="T21" s="410"/>
      <c r="U21" s="410"/>
      <c r="V21" s="410"/>
    </row>
    <row r="22" spans="2:22" s="97" customFormat="1" ht="15" customHeight="1">
      <c r="B22" s="460"/>
      <c r="C22" s="1401"/>
      <c r="D22" s="459" t="s">
        <v>876</v>
      </c>
      <c r="E22" s="189">
        <v>88881</v>
      </c>
      <c r="F22" s="189">
        <v>89013</v>
      </c>
      <c r="G22" s="189">
        <v>89178</v>
      </c>
      <c r="H22" s="189">
        <v>89606</v>
      </c>
      <c r="I22" s="189">
        <v>89843</v>
      </c>
      <c r="J22" s="470"/>
      <c r="K22" s="469"/>
      <c r="L22" s="410"/>
      <c r="M22" s="410"/>
      <c r="N22" s="410"/>
      <c r="O22" s="410"/>
      <c r="P22" s="410"/>
      <c r="Q22" s="410"/>
      <c r="R22" s="410"/>
      <c r="S22" s="410"/>
      <c r="T22" s="410"/>
      <c r="U22" s="410"/>
      <c r="V22" s="410"/>
    </row>
    <row r="23" spans="2:22" s="97" customFormat="1" ht="15" customHeight="1">
      <c r="B23" s="468"/>
      <c r="C23" s="1398" t="s">
        <v>880</v>
      </c>
      <c r="D23" s="1399"/>
      <c r="E23" s="473">
        <v>77325</v>
      </c>
      <c r="F23" s="467">
        <v>77442</v>
      </c>
      <c r="G23" s="467">
        <v>77628</v>
      </c>
      <c r="H23" s="467">
        <v>78116</v>
      </c>
      <c r="I23" s="467">
        <v>78488</v>
      </c>
      <c r="J23" s="470"/>
      <c r="K23" s="469"/>
      <c r="L23" s="410"/>
      <c r="M23" s="410"/>
      <c r="N23" s="410"/>
      <c r="O23" s="410"/>
      <c r="P23" s="410"/>
      <c r="Q23" s="410"/>
      <c r="R23" s="410"/>
      <c r="S23" s="410"/>
      <c r="T23" s="410"/>
      <c r="U23" s="410"/>
      <c r="V23" s="410"/>
    </row>
    <row r="24" spans="2:22" s="97" customFormat="1" ht="15" customHeight="1">
      <c r="B24" s="265">
        <v>29</v>
      </c>
      <c r="C24" s="1400" t="s">
        <v>879</v>
      </c>
      <c r="D24" s="333" t="s">
        <v>878</v>
      </c>
      <c r="E24" s="467">
        <v>180637</v>
      </c>
      <c r="F24" s="467">
        <v>180926</v>
      </c>
      <c r="G24" s="467">
        <v>181334</v>
      </c>
      <c r="H24" s="467">
        <v>182126</v>
      </c>
      <c r="I24" s="467">
        <v>182745</v>
      </c>
      <c r="J24" s="470"/>
      <c r="K24" s="469"/>
      <c r="L24" s="410"/>
      <c r="M24" s="410"/>
      <c r="N24" s="410"/>
      <c r="O24" s="410"/>
      <c r="P24" s="410"/>
      <c r="Q24" s="410"/>
      <c r="R24" s="410"/>
      <c r="S24" s="410"/>
      <c r="T24" s="410"/>
      <c r="U24" s="410"/>
      <c r="V24" s="410"/>
    </row>
    <row r="25" spans="2:22" s="97" customFormat="1" ht="15" customHeight="1">
      <c r="B25" s="265" t="s">
        <v>877</v>
      </c>
      <c r="C25" s="1360"/>
      <c r="D25" s="462" t="s">
        <v>638</v>
      </c>
      <c r="E25" s="155">
        <v>89473</v>
      </c>
      <c r="F25" s="155">
        <v>89588</v>
      </c>
      <c r="G25" s="155">
        <v>89779</v>
      </c>
      <c r="H25" s="155">
        <v>90180</v>
      </c>
      <c r="I25" s="155">
        <v>90530</v>
      </c>
      <c r="J25" s="470"/>
      <c r="K25" s="469"/>
      <c r="L25" s="410"/>
      <c r="M25" s="410"/>
      <c r="N25" s="410"/>
      <c r="O25" s="410"/>
      <c r="P25" s="410"/>
      <c r="Q25" s="410"/>
      <c r="R25" s="410"/>
      <c r="S25" s="410"/>
      <c r="T25" s="410"/>
      <c r="U25" s="410"/>
      <c r="V25" s="410"/>
    </row>
    <row r="26" spans="2:22" s="97" customFormat="1" ht="15" customHeight="1">
      <c r="B26" s="460"/>
      <c r="C26" s="1401"/>
      <c r="D26" s="459" t="s">
        <v>876</v>
      </c>
      <c r="E26" s="189">
        <v>91164</v>
      </c>
      <c r="F26" s="189">
        <v>91338</v>
      </c>
      <c r="G26" s="189">
        <v>91555</v>
      </c>
      <c r="H26" s="189">
        <v>91946</v>
      </c>
      <c r="I26" s="189">
        <v>92215</v>
      </c>
      <c r="J26" s="470"/>
      <c r="K26" s="469"/>
      <c r="L26" s="410"/>
      <c r="M26" s="410"/>
      <c r="N26" s="410"/>
      <c r="O26" s="410"/>
      <c r="P26" s="410"/>
      <c r="Q26" s="410"/>
      <c r="R26" s="410"/>
      <c r="S26" s="410"/>
      <c r="T26" s="410"/>
      <c r="U26" s="410"/>
      <c r="V26" s="410"/>
    </row>
    <row r="27" spans="2:22" s="97" customFormat="1" ht="15" customHeight="1">
      <c r="B27" s="468"/>
      <c r="C27" s="1398" t="s">
        <v>880</v>
      </c>
      <c r="D27" s="1399"/>
      <c r="E27" s="473">
        <v>79859</v>
      </c>
      <c r="F27" s="467">
        <v>80035</v>
      </c>
      <c r="G27" s="467">
        <v>80259</v>
      </c>
      <c r="H27" s="467">
        <v>80964</v>
      </c>
      <c r="I27" s="467">
        <v>81334</v>
      </c>
      <c r="J27" s="470"/>
      <c r="K27" s="469"/>
      <c r="L27" s="410"/>
      <c r="M27" s="410"/>
      <c r="N27" s="410"/>
      <c r="O27" s="410"/>
      <c r="P27" s="410"/>
      <c r="Q27" s="410"/>
      <c r="R27" s="410"/>
      <c r="S27" s="410"/>
      <c r="T27" s="410"/>
      <c r="U27" s="410"/>
      <c r="V27" s="410"/>
    </row>
    <row r="28" spans="2:22" s="97" customFormat="1" ht="15" customHeight="1">
      <c r="B28" s="265">
        <v>30</v>
      </c>
      <c r="C28" s="1400" t="s">
        <v>879</v>
      </c>
      <c r="D28" s="333" t="s">
        <v>878</v>
      </c>
      <c r="E28" s="467">
        <v>185460</v>
      </c>
      <c r="F28" s="467">
        <v>185785</v>
      </c>
      <c r="G28" s="467">
        <v>186218</v>
      </c>
      <c r="H28" s="467">
        <v>187252</v>
      </c>
      <c r="I28" s="467">
        <v>187928</v>
      </c>
      <c r="J28" s="470"/>
      <c r="K28" s="469"/>
      <c r="L28" s="410"/>
      <c r="M28" s="410"/>
      <c r="N28" s="410"/>
      <c r="O28" s="410"/>
      <c r="P28" s="410"/>
      <c r="Q28" s="410"/>
      <c r="R28" s="410"/>
      <c r="S28" s="410"/>
      <c r="T28" s="410"/>
      <c r="U28" s="410"/>
      <c r="V28" s="410"/>
    </row>
    <row r="29" spans="2:22" s="97" customFormat="1" ht="15" customHeight="1">
      <c r="B29" s="265" t="s">
        <v>877</v>
      </c>
      <c r="C29" s="1360"/>
      <c r="D29" s="462" t="s">
        <v>638</v>
      </c>
      <c r="E29" s="155">
        <v>91856</v>
      </c>
      <c r="F29" s="155">
        <v>92010</v>
      </c>
      <c r="G29" s="155">
        <v>92219</v>
      </c>
      <c r="H29" s="155">
        <v>92735</v>
      </c>
      <c r="I29" s="155">
        <v>93067</v>
      </c>
      <c r="J29" s="470"/>
      <c r="K29" s="469"/>
      <c r="L29" s="410"/>
      <c r="M29" s="410"/>
      <c r="N29" s="410"/>
      <c r="O29" s="410"/>
      <c r="P29" s="410"/>
      <c r="Q29" s="410"/>
      <c r="R29" s="410"/>
      <c r="S29" s="410"/>
      <c r="T29" s="410"/>
      <c r="U29" s="410"/>
      <c r="V29" s="410"/>
    </row>
    <row r="30" spans="2:22" s="97" customFormat="1" ht="15" customHeight="1">
      <c r="B30" s="460"/>
      <c r="C30" s="1401"/>
      <c r="D30" s="459" t="s">
        <v>876</v>
      </c>
      <c r="E30" s="189">
        <v>93604</v>
      </c>
      <c r="F30" s="189">
        <v>93775</v>
      </c>
      <c r="G30" s="189">
        <v>93999</v>
      </c>
      <c r="H30" s="189">
        <v>94517</v>
      </c>
      <c r="I30" s="189">
        <v>94861</v>
      </c>
      <c r="J30" s="470"/>
      <c r="K30" s="469"/>
      <c r="L30" s="410"/>
      <c r="M30" s="410"/>
      <c r="N30" s="410"/>
      <c r="O30" s="410"/>
      <c r="P30" s="410"/>
      <c r="Q30" s="410"/>
      <c r="R30" s="410"/>
      <c r="S30" s="410"/>
      <c r="T30" s="410"/>
      <c r="U30" s="410"/>
      <c r="V30" s="410"/>
    </row>
    <row r="31" spans="2:22" s="97" customFormat="1" ht="15" customHeight="1">
      <c r="B31" s="468" t="s">
        <v>883</v>
      </c>
      <c r="C31" s="1383" t="s">
        <v>880</v>
      </c>
      <c r="D31" s="1370"/>
      <c r="E31" s="473">
        <v>82646</v>
      </c>
      <c r="F31" s="467">
        <v>82789</v>
      </c>
      <c r="G31" s="467">
        <v>82892</v>
      </c>
      <c r="H31" s="467">
        <v>83460</v>
      </c>
      <c r="I31" s="467">
        <v>83919</v>
      </c>
      <c r="J31" s="470"/>
      <c r="K31" s="469"/>
      <c r="L31" s="410"/>
      <c r="M31" s="410"/>
      <c r="N31" s="410"/>
      <c r="O31" s="410"/>
      <c r="P31" s="410"/>
      <c r="Q31" s="410"/>
      <c r="R31" s="410"/>
      <c r="S31" s="410"/>
      <c r="T31" s="410"/>
      <c r="U31" s="410"/>
      <c r="V31" s="410"/>
    </row>
    <row r="32" spans="2:22" s="97" customFormat="1" ht="15" customHeight="1">
      <c r="B32" s="265" t="s">
        <v>882</v>
      </c>
      <c r="C32" s="1400" t="s">
        <v>879</v>
      </c>
      <c r="D32" s="472" t="s">
        <v>878</v>
      </c>
      <c r="E32" s="473">
        <v>190534</v>
      </c>
      <c r="F32" s="467">
        <v>190688</v>
      </c>
      <c r="G32" s="467">
        <v>190920</v>
      </c>
      <c r="H32" s="467">
        <v>191792</v>
      </c>
      <c r="I32" s="467">
        <v>192505</v>
      </c>
      <c r="J32" s="470"/>
      <c r="K32" s="469"/>
      <c r="L32" s="410"/>
      <c r="M32" s="410"/>
      <c r="N32" s="410"/>
      <c r="O32" s="410"/>
      <c r="P32" s="410"/>
      <c r="Q32" s="410"/>
      <c r="R32" s="410"/>
      <c r="S32" s="410"/>
      <c r="T32" s="410"/>
      <c r="U32" s="410"/>
      <c r="V32" s="410"/>
    </row>
    <row r="33" spans="1:22" s="97" customFormat="1" ht="15" customHeight="1">
      <c r="B33" s="265" t="s">
        <v>881</v>
      </c>
      <c r="C33" s="1360"/>
      <c r="D33" s="472" t="s">
        <v>638</v>
      </c>
      <c r="E33" s="179">
        <v>94198</v>
      </c>
      <c r="F33" s="179">
        <v>94280</v>
      </c>
      <c r="G33" s="179">
        <v>94377</v>
      </c>
      <c r="H33" s="179">
        <v>94824</v>
      </c>
      <c r="I33" s="179">
        <v>95185</v>
      </c>
      <c r="J33" s="470"/>
      <c r="K33" s="469"/>
      <c r="L33" s="410"/>
      <c r="M33" s="410"/>
      <c r="N33" s="410"/>
      <c r="O33" s="410"/>
      <c r="P33" s="410"/>
      <c r="Q33" s="410"/>
      <c r="R33" s="410"/>
      <c r="S33" s="410"/>
      <c r="T33" s="410"/>
      <c r="U33" s="410"/>
      <c r="V33" s="410"/>
    </row>
    <row r="34" spans="1:22" s="97" customFormat="1" ht="15" customHeight="1">
      <c r="B34" s="460"/>
      <c r="C34" s="1401"/>
      <c r="D34" s="459" t="s">
        <v>876</v>
      </c>
      <c r="E34" s="471">
        <v>96336</v>
      </c>
      <c r="F34" s="189">
        <v>96408</v>
      </c>
      <c r="G34" s="189">
        <v>96543</v>
      </c>
      <c r="H34" s="189">
        <v>96968</v>
      </c>
      <c r="I34" s="189">
        <v>97320</v>
      </c>
      <c r="J34" s="470"/>
      <c r="K34" s="469"/>
      <c r="L34" s="410"/>
      <c r="M34" s="410"/>
      <c r="N34" s="410"/>
      <c r="O34" s="410"/>
      <c r="P34" s="410"/>
      <c r="Q34" s="410"/>
      <c r="R34" s="410"/>
      <c r="S34" s="410"/>
      <c r="T34" s="410"/>
      <c r="U34" s="410"/>
      <c r="V34" s="410"/>
    </row>
    <row r="35" spans="1:22" s="97" customFormat="1" ht="15" customHeight="1">
      <c r="B35" s="468"/>
      <c r="C35" s="1398" t="s">
        <v>880</v>
      </c>
      <c r="D35" s="1399"/>
      <c r="E35" s="464">
        <v>85344</v>
      </c>
      <c r="F35" s="467">
        <v>85463</v>
      </c>
      <c r="G35" s="467">
        <v>85646</v>
      </c>
      <c r="H35" s="467">
        <v>86275</v>
      </c>
      <c r="I35" s="467">
        <v>86674</v>
      </c>
      <c r="J35" s="455"/>
      <c r="K35" s="410"/>
      <c r="L35" s="410"/>
      <c r="M35" s="410"/>
      <c r="N35" s="410"/>
      <c r="O35" s="410"/>
      <c r="P35" s="410"/>
      <c r="Q35" s="410"/>
      <c r="R35" s="410"/>
      <c r="S35" s="410"/>
      <c r="T35" s="410"/>
      <c r="U35" s="410"/>
      <c r="V35" s="410"/>
    </row>
    <row r="36" spans="1:22" s="97" customFormat="1" ht="15" customHeight="1">
      <c r="B36" s="265">
        <v>2</v>
      </c>
      <c r="C36" s="1400" t="s">
        <v>879</v>
      </c>
      <c r="D36" s="333" t="s">
        <v>878</v>
      </c>
      <c r="E36" s="464">
        <v>195476</v>
      </c>
      <c r="F36" s="467">
        <v>195752</v>
      </c>
      <c r="G36" s="467">
        <v>196071</v>
      </c>
      <c r="H36" s="467">
        <v>197041</v>
      </c>
      <c r="I36" s="467">
        <v>197773</v>
      </c>
      <c r="J36" s="443"/>
      <c r="K36" s="410"/>
      <c r="L36" s="410"/>
      <c r="M36" s="410"/>
      <c r="N36" s="410"/>
      <c r="O36" s="410"/>
      <c r="P36" s="410"/>
      <c r="Q36" s="410"/>
      <c r="R36" s="410"/>
      <c r="S36" s="410"/>
      <c r="T36" s="410"/>
      <c r="U36" s="410"/>
      <c r="V36" s="410"/>
    </row>
    <row r="37" spans="1:22" s="97" customFormat="1" ht="15" customHeight="1">
      <c r="B37" s="265" t="s">
        <v>877</v>
      </c>
      <c r="C37" s="1360"/>
      <c r="D37" s="462" t="s">
        <v>638</v>
      </c>
      <c r="E37" s="461">
        <v>96590</v>
      </c>
      <c r="F37" s="155">
        <v>96738</v>
      </c>
      <c r="G37" s="155">
        <v>96896</v>
      </c>
      <c r="H37" s="155">
        <v>97339</v>
      </c>
      <c r="I37" s="155">
        <v>97711</v>
      </c>
      <c r="J37" s="443"/>
      <c r="K37" s="410"/>
      <c r="L37" s="410"/>
      <c r="M37" s="410"/>
      <c r="N37" s="410"/>
      <c r="O37" s="410"/>
      <c r="P37" s="410"/>
      <c r="Q37" s="410"/>
      <c r="R37" s="410"/>
      <c r="S37" s="410"/>
      <c r="T37" s="410"/>
      <c r="U37" s="410"/>
      <c r="V37" s="410"/>
    </row>
    <row r="38" spans="1:22" s="97" customFormat="1" ht="15" customHeight="1">
      <c r="B38" s="460"/>
      <c r="C38" s="1401"/>
      <c r="D38" s="459" t="s">
        <v>876</v>
      </c>
      <c r="E38" s="458">
        <v>98886</v>
      </c>
      <c r="F38" s="189">
        <v>99014</v>
      </c>
      <c r="G38" s="189">
        <v>99175</v>
      </c>
      <c r="H38" s="189">
        <v>99702</v>
      </c>
      <c r="I38" s="189">
        <v>100062</v>
      </c>
      <c r="J38" s="443"/>
      <c r="K38" s="410"/>
      <c r="L38" s="410"/>
      <c r="M38" s="410"/>
      <c r="N38" s="410"/>
      <c r="O38" s="410"/>
      <c r="P38" s="410"/>
      <c r="Q38" s="410"/>
      <c r="R38" s="410"/>
      <c r="S38" s="410"/>
      <c r="T38" s="410"/>
      <c r="U38" s="410"/>
      <c r="V38" s="410"/>
    </row>
    <row r="39" spans="1:22" s="97" customFormat="1" ht="15" customHeight="1">
      <c r="B39" s="466"/>
      <c r="C39" s="1398" t="s">
        <v>880</v>
      </c>
      <c r="D39" s="1399"/>
      <c r="E39" s="464">
        <v>88077</v>
      </c>
      <c r="F39" s="185">
        <v>88194</v>
      </c>
      <c r="G39" s="185">
        <v>88301</v>
      </c>
      <c r="H39" s="185">
        <v>88758</v>
      </c>
      <c r="I39" s="185">
        <v>89071</v>
      </c>
      <c r="J39" s="443"/>
      <c r="K39" s="410"/>
      <c r="L39" s="410"/>
      <c r="M39" s="410"/>
      <c r="N39" s="410"/>
      <c r="O39" s="410"/>
      <c r="P39" s="410"/>
      <c r="Q39" s="410"/>
      <c r="R39" s="410"/>
      <c r="S39" s="410"/>
      <c r="T39" s="410"/>
      <c r="U39" s="410"/>
      <c r="V39" s="410"/>
    </row>
    <row r="40" spans="1:22" s="97" customFormat="1" ht="15" customHeight="1">
      <c r="B40" s="465">
        <v>3</v>
      </c>
      <c r="C40" s="1400" t="s">
        <v>879</v>
      </c>
      <c r="D40" s="333" t="s">
        <v>878</v>
      </c>
      <c r="E40" s="464">
        <v>200309</v>
      </c>
      <c r="F40" s="463">
        <v>200525</v>
      </c>
      <c r="G40" s="463">
        <v>200687</v>
      </c>
      <c r="H40" s="463">
        <v>201284</v>
      </c>
      <c r="I40" s="463">
        <v>201657</v>
      </c>
      <c r="J40" s="443"/>
      <c r="K40" s="410"/>
      <c r="L40" s="410"/>
      <c r="M40" s="410"/>
      <c r="N40" s="410"/>
      <c r="O40" s="410"/>
      <c r="P40" s="410"/>
      <c r="Q40" s="410"/>
      <c r="R40" s="410"/>
      <c r="S40" s="410"/>
      <c r="T40" s="410"/>
      <c r="U40" s="410"/>
      <c r="V40" s="410"/>
    </row>
    <row r="41" spans="1:22" s="97" customFormat="1" ht="15" customHeight="1">
      <c r="B41" s="265" t="s">
        <v>877</v>
      </c>
      <c r="C41" s="1360"/>
      <c r="D41" s="462" t="s">
        <v>638</v>
      </c>
      <c r="E41" s="461">
        <v>98890</v>
      </c>
      <c r="F41" s="155">
        <v>99005</v>
      </c>
      <c r="G41" s="155">
        <v>99075</v>
      </c>
      <c r="H41" s="155">
        <v>99381</v>
      </c>
      <c r="I41" s="155">
        <v>99578</v>
      </c>
      <c r="J41" s="443"/>
      <c r="K41" s="410"/>
      <c r="L41" s="410"/>
      <c r="M41" s="410"/>
      <c r="N41" s="410"/>
      <c r="O41" s="410"/>
      <c r="P41" s="410"/>
      <c r="Q41" s="410"/>
      <c r="R41" s="410"/>
      <c r="S41" s="410"/>
      <c r="T41" s="410"/>
      <c r="U41" s="410"/>
      <c r="V41" s="410"/>
    </row>
    <row r="42" spans="1:22" s="97" customFormat="1" ht="15" customHeight="1">
      <c r="B42" s="460"/>
      <c r="C42" s="1401"/>
      <c r="D42" s="459" t="s">
        <v>876</v>
      </c>
      <c r="E42" s="458">
        <v>101419</v>
      </c>
      <c r="F42" s="189">
        <v>101520</v>
      </c>
      <c r="G42" s="189">
        <v>101612</v>
      </c>
      <c r="H42" s="189">
        <v>101903</v>
      </c>
      <c r="I42" s="189">
        <v>102079</v>
      </c>
      <c r="J42" s="443"/>
      <c r="K42" s="410"/>
      <c r="L42" s="410"/>
      <c r="M42" s="410"/>
      <c r="N42" s="410"/>
      <c r="O42" s="410"/>
      <c r="P42" s="410"/>
      <c r="Q42" s="410"/>
      <c r="R42" s="410"/>
      <c r="S42" s="410"/>
      <c r="T42" s="410"/>
      <c r="U42" s="410"/>
      <c r="V42" s="410"/>
    </row>
    <row r="43" spans="1:22" s="97" customFormat="1" ht="15" customHeight="1">
      <c r="B43" s="457"/>
      <c r="C43" s="1402" t="s">
        <v>880</v>
      </c>
      <c r="D43" s="1403"/>
      <c r="E43" s="452">
        <v>90270</v>
      </c>
      <c r="F43" s="456">
        <v>90393</v>
      </c>
      <c r="G43" s="456">
        <v>90462</v>
      </c>
      <c r="H43" s="456">
        <v>90838</v>
      </c>
      <c r="I43" s="456">
        <v>91311</v>
      </c>
      <c r="J43" s="455"/>
      <c r="K43" s="410"/>
      <c r="L43" s="410"/>
      <c r="M43" s="410"/>
      <c r="N43" s="410"/>
      <c r="O43" s="410"/>
      <c r="P43" s="410"/>
      <c r="Q43" s="410"/>
      <c r="R43" s="410"/>
      <c r="S43" s="410"/>
      <c r="T43" s="410"/>
      <c r="U43" s="410"/>
      <c r="V43" s="410"/>
    </row>
    <row r="44" spans="1:22" s="97" customFormat="1" ht="15" customHeight="1">
      <c r="B44" s="454">
        <v>4</v>
      </c>
      <c r="C44" s="1404" t="s">
        <v>879</v>
      </c>
      <c r="D44" s="453" t="s">
        <v>878</v>
      </c>
      <c r="E44" s="452">
        <v>204512</v>
      </c>
      <c r="F44" s="451">
        <v>204763</v>
      </c>
      <c r="G44" s="451">
        <v>205015</v>
      </c>
      <c r="H44" s="451">
        <v>205439</v>
      </c>
      <c r="I44" s="451">
        <v>205970</v>
      </c>
      <c r="J44" s="443"/>
      <c r="K44" s="410"/>
      <c r="L44" s="410"/>
      <c r="M44" s="410"/>
      <c r="N44" s="410"/>
      <c r="O44" s="410"/>
      <c r="P44" s="410"/>
      <c r="Q44" s="410"/>
      <c r="R44" s="410"/>
      <c r="S44" s="410"/>
      <c r="T44" s="410"/>
      <c r="U44" s="410"/>
      <c r="V44" s="410"/>
    </row>
    <row r="45" spans="1:22" s="97" customFormat="1" ht="15" customHeight="1">
      <c r="B45" s="450" t="s">
        <v>877</v>
      </c>
      <c r="C45" s="1405"/>
      <c r="D45" s="449" t="s">
        <v>638</v>
      </c>
      <c r="E45" s="448">
        <v>100929</v>
      </c>
      <c r="F45" s="447">
        <v>101028</v>
      </c>
      <c r="G45" s="447">
        <v>101143</v>
      </c>
      <c r="H45" s="447">
        <v>101333</v>
      </c>
      <c r="I45" s="447">
        <v>101558</v>
      </c>
      <c r="J45" s="443"/>
      <c r="K45" s="410"/>
      <c r="L45" s="410"/>
      <c r="M45" s="410"/>
      <c r="N45" s="410"/>
      <c r="O45" s="410"/>
      <c r="P45" s="410"/>
      <c r="Q45" s="410"/>
      <c r="R45" s="410"/>
      <c r="S45" s="410"/>
      <c r="T45" s="410"/>
      <c r="U45" s="410"/>
      <c r="V45" s="410"/>
    </row>
    <row r="46" spans="1:22" s="97" customFormat="1" ht="15" customHeight="1">
      <c r="B46" s="446"/>
      <c r="C46" s="1406"/>
      <c r="D46" s="445" t="s">
        <v>876</v>
      </c>
      <c r="E46" s="444">
        <v>103583</v>
      </c>
      <c r="F46" s="304">
        <v>103735</v>
      </c>
      <c r="G46" s="304">
        <v>103872</v>
      </c>
      <c r="H46" s="304">
        <v>104106</v>
      </c>
      <c r="I46" s="304">
        <v>104412</v>
      </c>
      <c r="J46" s="443"/>
      <c r="K46" s="410"/>
      <c r="L46" s="410"/>
      <c r="M46" s="410"/>
      <c r="N46" s="410"/>
      <c r="O46" s="410"/>
      <c r="P46" s="410"/>
      <c r="Q46" s="410"/>
      <c r="R46" s="410"/>
      <c r="S46" s="410"/>
      <c r="T46" s="410"/>
      <c r="U46" s="410"/>
      <c r="V46" s="410"/>
    </row>
    <row r="47" spans="1:22" ht="15" customHeight="1">
      <c r="A47" s="269"/>
      <c r="B47" s="114" t="s">
        <v>718</v>
      </c>
      <c r="C47" s="373"/>
      <c r="D47" s="373"/>
      <c r="E47" s="373"/>
      <c r="F47" s="373"/>
      <c r="G47" s="373"/>
      <c r="H47" s="373"/>
      <c r="I47" s="373"/>
    </row>
    <row r="48" spans="1:22">
      <c r="B48" s="114"/>
    </row>
  </sheetData>
  <mergeCells count="22">
    <mergeCell ref="B4:I4"/>
    <mergeCell ref="B6:D6"/>
    <mergeCell ref="C7:D7"/>
    <mergeCell ref="C8:C10"/>
    <mergeCell ref="C11:D11"/>
    <mergeCell ref="C12:C14"/>
    <mergeCell ref="C15:D15"/>
    <mergeCell ref="C16:C18"/>
    <mergeCell ref="C19:D19"/>
    <mergeCell ref="C20:C22"/>
    <mergeCell ref="C23:D23"/>
    <mergeCell ref="C24:C26"/>
    <mergeCell ref="C43:D43"/>
    <mergeCell ref="C44:C46"/>
    <mergeCell ref="C27:D27"/>
    <mergeCell ref="C28:C30"/>
    <mergeCell ref="C31:D31"/>
    <mergeCell ref="C32:C34"/>
    <mergeCell ref="C39:D39"/>
    <mergeCell ref="C40:C42"/>
    <mergeCell ref="C35:D35"/>
    <mergeCell ref="C36:C38"/>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69AF-8C54-45BF-8CD7-47FAA421DCBE}">
  <sheetPr>
    <pageSetUpPr fitToPage="1"/>
  </sheetPr>
  <dimension ref="A1:O52"/>
  <sheetViews>
    <sheetView view="pageBreakPreview" zoomScaleNormal="100" zoomScaleSheetLayoutView="100" workbookViewId="0">
      <selection activeCell="M56" sqref="M56"/>
    </sheetView>
  </sheetViews>
  <sheetFormatPr defaultRowHeight="13.5"/>
  <cols>
    <col min="1" max="7" width="12.625" style="96" customWidth="1"/>
    <col min="8" max="8" width="0.125" style="96" hidden="1" customWidth="1"/>
    <col min="9" max="16384" width="9" style="96"/>
  </cols>
  <sheetData>
    <row r="1" spans="1:15">
      <c r="G1" s="1282" t="s">
        <v>901</v>
      </c>
      <c r="H1" s="1282"/>
    </row>
    <row r="2" spans="1:15" ht="15" customHeight="1">
      <c r="G2" s="167"/>
      <c r="H2" s="167"/>
    </row>
    <row r="3" spans="1:15" ht="15" customHeight="1">
      <c r="G3" s="167"/>
      <c r="H3" s="167"/>
    </row>
    <row r="4" spans="1:15" s="95" customFormat="1" ht="24" customHeight="1">
      <c r="A4" s="1327" t="s">
        <v>900</v>
      </c>
      <c r="B4" s="1327"/>
      <c r="C4" s="1327"/>
      <c r="D4" s="1327"/>
      <c r="E4" s="1327"/>
      <c r="F4" s="1327"/>
      <c r="G4" s="1327"/>
    </row>
    <row r="5" spans="1:15" ht="14.25" thickBot="1">
      <c r="A5" s="114"/>
      <c r="B5" s="114"/>
      <c r="C5" s="114"/>
      <c r="D5" s="114"/>
      <c r="E5" s="1309" t="s">
        <v>899</v>
      </c>
      <c r="F5" s="1309"/>
      <c r="G5" s="1309"/>
    </row>
    <row r="6" spans="1:15" s="97" customFormat="1" ht="15" customHeight="1" thickTop="1">
      <c r="A6" s="131" t="s">
        <v>898</v>
      </c>
      <c r="B6" s="130" t="s">
        <v>897</v>
      </c>
      <c r="C6" s="130" t="s">
        <v>896</v>
      </c>
      <c r="D6" s="130" t="s">
        <v>895</v>
      </c>
      <c r="E6" s="130" t="s">
        <v>894</v>
      </c>
      <c r="F6" s="130" t="s">
        <v>893</v>
      </c>
      <c r="G6" s="129" t="s">
        <v>892</v>
      </c>
    </row>
    <row r="7" spans="1:15" s="97" customFormat="1" ht="15" customHeight="1">
      <c r="A7" s="467">
        <v>70250</v>
      </c>
      <c r="B7" s="467">
        <v>70383</v>
      </c>
      <c r="C7" s="467">
        <v>70508</v>
      </c>
      <c r="D7" s="467">
        <v>70574</v>
      </c>
      <c r="E7" s="467">
        <v>70714</v>
      </c>
      <c r="F7" s="467">
        <v>70872</v>
      </c>
      <c r="G7" s="467">
        <v>70957</v>
      </c>
    </row>
    <row r="8" spans="1:15" s="97" customFormat="1" ht="15" customHeight="1">
      <c r="A8" s="467">
        <v>168469</v>
      </c>
      <c r="B8" s="467">
        <v>168680</v>
      </c>
      <c r="C8" s="467">
        <v>168912</v>
      </c>
      <c r="D8" s="467">
        <v>169009</v>
      </c>
      <c r="E8" s="467">
        <v>169263</v>
      </c>
      <c r="F8" s="467">
        <v>169533</v>
      </c>
      <c r="G8" s="467">
        <v>169696</v>
      </c>
    </row>
    <row r="9" spans="1:15" s="97" customFormat="1" ht="15" customHeight="1">
      <c r="A9" s="179">
        <v>83484</v>
      </c>
      <c r="B9" s="179">
        <v>83595</v>
      </c>
      <c r="C9" s="179">
        <v>83730</v>
      </c>
      <c r="D9" s="179">
        <v>83757</v>
      </c>
      <c r="E9" s="179">
        <v>83882</v>
      </c>
      <c r="F9" s="179">
        <v>83991</v>
      </c>
      <c r="G9" s="179">
        <v>84067</v>
      </c>
    </row>
    <row r="10" spans="1:15" s="97" customFormat="1" ht="15" customHeight="1">
      <c r="A10" s="189">
        <v>84985</v>
      </c>
      <c r="B10" s="189">
        <v>85085</v>
      </c>
      <c r="C10" s="189">
        <v>85182</v>
      </c>
      <c r="D10" s="189">
        <v>85252</v>
      </c>
      <c r="E10" s="189">
        <v>85381</v>
      </c>
      <c r="F10" s="189">
        <v>85542</v>
      </c>
      <c r="G10" s="189">
        <v>85629</v>
      </c>
    </row>
    <row r="11" spans="1:15" s="97" customFormat="1" ht="15" customHeight="1">
      <c r="A11" s="467">
        <v>72013</v>
      </c>
      <c r="B11" s="467">
        <v>72086</v>
      </c>
      <c r="C11" s="467">
        <v>72192</v>
      </c>
      <c r="D11" s="467">
        <v>72261</v>
      </c>
      <c r="E11" s="467">
        <v>72392</v>
      </c>
      <c r="F11" s="467">
        <v>72540</v>
      </c>
      <c r="G11" s="467">
        <v>72623</v>
      </c>
    </row>
    <row r="12" spans="1:15" s="97" customFormat="1" ht="15" customHeight="1">
      <c r="A12" s="467">
        <v>171268</v>
      </c>
      <c r="B12" s="467">
        <v>171401</v>
      </c>
      <c r="C12" s="467">
        <v>171578</v>
      </c>
      <c r="D12" s="467">
        <v>171758</v>
      </c>
      <c r="E12" s="467">
        <v>172026</v>
      </c>
      <c r="F12" s="467">
        <v>172266</v>
      </c>
      <c r="G12" s="467">
        <v>172388</v>
      </c>
    </row>
    <row r="13" spans="1:15" s="97" customFormat="1" ht="15" customHeight="1">
      <c r="A13" s="179">
        <v>84857</v>
      </c>
      <c r="B13" s="179">
        <v>84927</v>
      </c>
      <c r="C13" s="179">
        <v>85020</v>
      </c>
      <c r="D13" s="179">
        <v>85093</v>
      </c>
      <c r="E13" s="179">
        <v>85234</v>
      </c>
      <c r="F13" s="179">
        <v>85358</v>
      </c>
      <c r="G13" s="179">
        <v>85423</v>
      </c>
    </row>
    <row r="14" spans="1:15" s="97" customFormat="1" ht="15" customHeight="1">
      <c r="A14" s="189">
        <v>86411</v>
      </c>
      <c r="B14" s="189">
        <v>86474</v>
      </c>
      <c r="C14" s="189">
        <v>86558</v>
      </c>
      <c r="D14" s="189">
        <v>86665</v>
      </c>
      <c r="E14" s="189">
        <v>86792</v>
      </c>
      <c r="F14" s="189">
        <v>86908</v>
      </c>
      <c r="G14" s="189">
        <v>86965</v>
      </c>
    </row>
    <row r="15" spans="1:15" s="97" customFormat="1" ht="15" customHeight="1">
      <c r="A15" s="467">
        <v>73725</v>
      </c>
      <c r="B15" s="467">
        <v>73854</v>
      </c>
      <c r="C15" s="467">
        <v>73920</v>
      </c>
      <c r="D15" s="467">
        <v>74027</v>
      </c>
      <c r="E15" s="467">
        <v>74196</v>
      </c>
      <c r="F15" s="467">
        <v>74495</v>
      </c>
      <c r="G15" s="467">
        <v>74742</v>
      </c>
      <c r="H15" s="483"/>
      <c r="I15" s="483"/>
      <c r="J15" s="483"/>
      <c r="K15" s="483"/>
      <c r="L15" s="483"/>
      <c r="M15" s="483"/>
      <c r="N15" s="483"/>
      <c r="O15" s="483"/>
    </row>
    <row r="16" spans="1:15" s="97" customFormat="1" ht="15" customHeight="1">
      <c r="A16" s="467">
        <v>173917</v>
      </c>
      <c r="B16" s="467">
        <v>174114</v>
      </c>
      <c r="C16" s="467">
        <v>174242</v>
      </c>
      <c r="D16" s="467">
        <v>174398</v>
      </c>
      <c r="E16" s="467">
        <v>174762</v>
      </c>
      <c r="F16" s="467">
        <v>175340</v>
      </c>
      <c r="G16" s="467">
        <v>175910</v>
      </c>
      <c r="H16" s="484">
        <v>0</v>
      </c>
      <c r="I16" s="483"/>
      <c r="J16" s="483"/>
      <c r="K16" s="483"/>
      <c r="L16" s="483"/>
      <c r="M16" s="483"/>
      <c r="N16" s="483"/>
      <c r="O16" s="483"/>
    </row>
    <row r="17" spans="1:15" s="97" customFormat="1" ht="15" customHeight="1">
      <c r="A17" s="179">
        <v>86172</v>
      </c>
      <c r="B17" s="179">
        <v>86288</v>
      </c>
      <c r="C17" s="179">
        <v>86323</v>
      </c>
      <c r="D17" s="179">
        <v>86395</v>
      </c>
      <c r="E17" s="179">
        <v>86577</v>
      </c>
      <c r="F17" s="179">
        <v>86888</v>
      </c>
      <c r="G17" s="179">
        <v>87182</v>
      </c>
      <c r="H17" s="483"/>
      <c r="I17" s="483"/>
      <c r="J17" s="483"/>
      <c r="K17" s="483"/>
      <c r="L17" s="483"/>
      <c r="M17" s="483"/>
      <c r="N17" s="483"/>
      <c r="O17" s="483"/>
    </row>
    <row r="18" spans="1:15" s="97" customFormat="1" ht="15" customHeight="1">
      <c r="A18" s="189">
        <v>87745</v>
      </c>
      <c r="B18" s="189">
        <v>87826</v>
      </c>
      <c r="C18" s="189">
        <v>87919</v>
      </c>
      <c r="D18" s="189">
        <v>88003</v>
      </c>
      <c r="E18" s="189">
        <v>88185</v>
      </c>
      <c r="F18" s="189">
        <v>88452</v>
      </c>
      <c r="G18" s="189">
        <v>88728</v>
      </c>
      <c r="H18" s="483"/>
      <c r="I18" s="483"/>
      <c r="J18" s="483"/>
      <c r="K18" s="483"/>
      <c r="L18" s="483"/>
      <c r="M18" s="483"/>
      <c r="N18" s="483"/>
      <c r="O18" s="483"/>
    </row>
    <row r="19" spans="1:15" s="97" customFormat="1" ht="15" customHeight="1">
      <c r="A19" s="467">
        <v>76238</v>
      </c>
      <c r="B19" s="467">
        <v>76364</v>
      </c>
      <c r="C19" s="467">
        <v>76493</v>
      </c>
      <c r="D19" s="467">
        <v>76630</v>
      </c>
      <c r="E19" s="467">
        <v>76779</v>
      </c>
      <c r="F19" s="467">
        <v>77058</v>
      </c>
      <c r="G19" s="467">
        <v>77195</v>
      </c>
      <c r="H19" s="483"/>
      <c r="I19" s="483"/>
      <c r="J19" s="483"/>
      <c r="K19" s="483"/>
      <c r="L19" s="483"/>
      <c r="M19" s="483"/>
      <c r="N19" s="483"/>
      <c r="O19" s="483"/>
    </row>
    <row r="20" spans="1:15" s="97" customFormat="1" ht="15" customHeight="1">
      <c r="A20" s="467">
        <v>178408</v>
      </c>
      <c r="B20" s="467">
        <v>178640</v>
      </c>
      <c r="C20" s="467">
        <v>178879</v>
      </c>
      <c r="D20" s="467">
        <v>179190</v>
      </c>
      <c r="E20" s="467">
        <v>179472</v>
      </c>
      <c r="F20" s="467">
        <v>180033</v>
      </c>
      <c r="G20" s="467">
        <v>180366</v>
      </c>
      <c r="H20" s="483"/>
      <c r="I20" s="483"/>
      <c r="J20" s="483"/>
      <c r="K20" s="483"/>
      <c r="L20" s="483"/>
      <c r="M20" s="483"/>
      <c r="N20" s="483"/>
      <c r="O20" s="483"/>
    </row>
    <row r="21" spans="1:15" s="97" customFormat="1" ht="15" customHeight="1">
      <c r="A21" s="179">
        <v>88414</v>
      </c>
      <c r="B21" s="179">
        <v>88516</v>
      </c>
      <c r="C21" s="179">
        <v>88614</v>
      </c>
      <c r="D21" s="179">
        <v>88774</v>
      </c>
      <c r="E21" s="179">
        <v>88908</v>
      </c>
      <c r="F21" s="179">
        <v>89177</v>
      </c>
      <c r="G21" s="179">
        <v>89308</v>
      </c>
      <c r="H21" s="483"/>
      <c r="I21" s="483"/>
      <c r="J21" s="483"/>
      <c r="K21" s="483"/>
      <c r="L21" s="483"/>
      <c r="M21" s="483"/>
      <c r="N21" s="483"/>
      <c r="O21" s="483"/>
    </row>
    <row r="22" spans="1:15" s="97" customFormat="1" ht="15" customHeight="1">
      <c r="A22" s="189">
        <v>89994</v>
      </c>
      <c r="B22" s="189">
        <v>90124</v>
      </c>
      <c r="C22" s="189">
        <v>90265</v>
      </c>
      <c r="D22" s="189">
        <v>90416</v>
      </c>
      <c r="E22" s="189">
        <v>90564</v>
      </c>
      <c r="F22" s="189">
        <v>90856</v>
      </c>
      <c r="G22" s="189">
        <v>91058</v>
      </c>
      <c r="H22" s="483"/>
      <c r="I22" s="483"/>
      <c r="J22" s="483"/>
      <c r="K22" s="483"/>
      <c r="L22" s="483"/>
      <c r="M22" s="483"/>
      <c r="N22" s="483"/>
      <c r="O22" s="483"/>
    </row>
    <row r="23" spans="1:15" s="97" customFormat="1" ht="15" customHeight="1">
      <c r="A23" s="467">
        <v>78695</v>
      </c>
      <c r="B23" s="467">
        <v>78843</v>
      </c>
      <c r="C23" s="467">
        <v>79046</v>
      </c>
      <c r="D23" s="467">
        <v>79256</v>
      </c>
      <c r="E23" s="467">
        <v>79392</v>
      </c>
      <c r="F23" s="467">
        <v>79591</v>
      </c>
      <c r="G23" s="467">
        <v>79751</v>
      </c>
      <c r="H23" s="483"/>
      <c r="I23" s="483"/>
      <c r="J23" s="483"/>
      <c r="K23" s="483"/>
      <c r="L23" s="483"/>
      <c r="M23" s="483"/>
      <c r="N23" s="483"/>
      <c r="O23" s="483"/>
    </row>
    <row r="24" spans="1:15" s="97" customFormat="1" ht="15" customHeight="1">
      <c r="A24" s="467">
        <v>183154</v>
      </c>
      <c r="B24" s="467">
        <v>183396</v>
      </c>
      <c r="C24" s="467">
        <v>183747</v>
      </c>
      <c r="D24" s="467">
        <v>184144</v>
      </c>
      <c r="E24" s="467">
        <v>184468</v>
      </c>
      <c r="F24" s="467">
        <v>184878</v>
      </c>
      <c r="G24" s="467">
        <v>185217</v>
      </c>
      <c r="H24" s="483"/>
      <c r="I24" s="483"/>
      <c r="J24" s="483"/>
      <c r="K24" s="483"/>
      <c r="L24" s="483"/>
      <c r="M24" s="483"/>
      <c r="N24" s="483"/>
      <c r="O24" s="483"/>
    </row>
    <row r="25" spans="1:15" s="97" customFormat="1" ht="15" customHeight="1">
      <c r="A25" s="179">
        <v>90761</v>
      </c>
      <c r="B25" s="179">
        <v>90865</v>
      </c>
      <c r="C25" s="179">
        <v>91037</v>
      </c>
      <c r="D25" s="179">
        <v>91230</v>
      </c>
      <c r="E25" s="179">
        <v>91397</v>
      </c>
      <c r="F25" s="179">
        <v>91609</v>
      </c>
      <c r="G25" s="179">
        <v>91749</v>
      </c>
      <c r="H25" s="483"/>
      <c r="I25" s="483"/>
      <c r="J25" s="483"/>
      <c r="K25" s="483"/>
      <c r="L25" s="483"/>
      <c r="M25" s="483"/>
      <c r="N25" s="483"/>
      <c r="O25" s="483"/>
    </row>
    <row r="26" spans="1:15" s="97" customFormat="1" ht="15" customHeight="1">
      <c r="A26" s="189">
        <v>92393</v>
      </c>
      <c r="B26" s="189">
        <v>92531</v>
      </c>
      <c r="C26" s="189">
        <v>92710</v>
      </c>
      <c r="D26" s="189">
        <v>92914</v>
      </c>
      <c r="E26" s="189">
        <v>93071</v>
      </c>
      <c r="F26" s="189">
        <v>93269</v>
      </c>
      <c r="G26" s="189">
        <v>93468</v>
      </c>
      <c r="H26" s="483"/>
      <c r="I26" s="483"/>
      <c r="J26" s="483"/>
      <c r="K26" s="483"/>
      <c r="L26" s="483"/>
      <c r="M26" s="483"/>
      <c r="N26" s="483"/>
      <c r="O26" s="483"/>
    </row>
    <row r="27" spans="1:15" s="97" customFormat="1" ht="15" customHeight="1">
      <c r="A27" s="467">
        <v>81599</v>
      </c>
      <c r="B27" s="467">
        <v>81743</v>
      </c>
      <c r="C27" s="467">
        <v>81973</v>
      </c>
      <c r="D27" s="467">
        <v>82122</v>
      </c>
      <c r="E27" s="467">
        <v>82195</v>
      </c>
      <c r="F27" s="467">
        <v>82388</v>
      </c>
      <c r="G27" s="467">
        <v>82479</v>
      </c>
      <c r="H27" s="483"/>
      <c r="I27" s="483"/>
      <c r="J27" s="483"/>
      <c r="K27" s="483"/>
      <c r="L27" s="483"/>
      <c r="M27" s="483"/>
      <c r="N27" s="483"/>
      <c r="O27" s="483"/>
    </row>
    <row r="28" spans="1:15" s="97" customFormat="1" ht="15" customHeight="1">
      <c r="A28" s="467">
        <v>188429</v>
      </c>
      <c r="B28" s="467">
        <v>188711</v>
      </c>
      <c r="C28" s="467">
        <v>189167</v>
      </c>
      <c r="D28" s="467">
        <v>189521</v>
      </c>
      <c r="E28" s="467">
        <v>189762</v>
      </c>
      <c r="F28" s="467">
        <v>190099</v>
      </c>
      <c r="G28" s="467">
        <v>190274</v>
      </c>
      <c r="H28" s="483"/>
      <c r="I28" s="483"/>
      <c r="J28" s="483"/>
      <c r="K28" s="483"/>
      <c r="L28" s="483"/>
      <c r="M28" s="483"/>
      <c r="N28" s="483"/>
      <c r="O28" s="483"/>
    </row>
    <row r="29" spans="1:15" s="97" customFormat="1" ht="15" customHeight="1">
      <c r="A29" s="179">
        <v>93289</v>
      </c>
      <c r="B29" s="179">
        <v>93396</v>
      </c>
      <c r="C29" s="179">
        <v>93579</v>
      </c>
      <c r="D29" s="179">
        <v>93745</v>
      </c>
      <c r="E29" s="179">
        <v>93815</v>
      </c>
      <c r="F29" s="179">
        <v>93996</v>
      </c>
      <c r="G29" s="179">
        <v>94046</v>
      </c>
      <c r="H29" s="483"/>
      <c r="I29" s="483"/>
      <c r="J29" s="483"/>
      <c r="K29" s="483"/>
      <c r="L29" s="483"/>
      <c r="M29" s="483"/>
      <c r="N29" s="483"/>
      <c r="O29" s="483"/>
    </row>
    <row r="30" spans="1:15" s="97" customFormat="1" ht="15" customHeight="1">
      <c r="A30" s="189">
        <v>95140</v>
      </c>
      <c r="B30" s="189">
        <v>95315</v>
      </c>
      <c r="C30" s="189">
        <v>95588</v>
      </c>
      <c r="D30" s="189">
        <v>95776</v>
      </c>
      <c r="E30" s="189">
        <v>95947</v>
      </c>
      <c r="F30" s="189">
        <v>96103</v>
      </c>
      <c r="G30" s="189">
        <v>96228</v>
      </c>
      <c r="H30" s="483"/>
      <c r="I30" s="483"/>
      <c r="J30" s="483"/>
      <c r="K30" s="483"/>
      <c r="L30" s="483"/>
      <c r="M30" s="483"/>
      <c r="N30" s="483"/>
      <c r="O30" s="483"/>
    </row>
    <row r="31" spans="1:15" s="97" customFormat="1" ht="15" customHeight="1">
      <c r="A31" s="467">
        <v>84101</v>
      </c>
      <c r="B31" s="467">
        <v>84226</v>
      </c>
      <c r="C31" s="467">
        <v>84471</v>
      </c>
      <c r="D31" s="467">
        <v>84691</v>
      </c>
      <c r="E31" s="467">
        <v>84902</v>
      </c>
      <c r="F31" s="467">
        <v>85058</v>
      </c>
      <c r="G31" s="467">
        <v>85151</v>
      </c>
      <c r="H31" s="483"/>
      <c r="I31" s="483"/>
      <c r="J31" s="483"/>
      <c r="K31" s="483"/>
      <c r="L31" s="483"/>
      <c r="M31" s="483"/>
      <c r="N31" s="483"/>
      <c r="O31" s="483"/>
    </row>
    <row r="32" spans="1:15" s="97" customFormat="1" ht="15" customHeight="1">
      <c r="A32" s="467">
        <v>192832</v>
      </c>
      <c r="B32" s="467">
        <v>193026</v>
      </c>
      <c r="C32" s="467">
        <v>193528</v>
      </c>
      <c r="D32" s="467">
        <v>193992</v>
      </c>
      <c r="E32" s="467">
        <v>194364</v>
      </c>
      <c r="F32" s="467">
        <v>194749</v>
      </c>
      <c r="G32" s="467">
        <v>195036</v>
      </c>
      <c r="H32" s="483"/>
      <c r="I32" s="483"/>
      <c r="J32" s="483"/>
      <c r="K32" s="483"/>
      <c r="L32" s="483"/>
      <c r="M32" s="483"/>
      <c r="N32" s="483"/>
      <c r="O32" s="483"/>
    </row>
    <row r="33" spans="1:15" s="97" customFormat="1" ht="15" customHeight="1">
      <c r="A33" s="155">
        <v>95358</v>
      </c>
      <c r="B33" s="155">
        <v>95461</v>
      </c>
      <c r="C33" s="155">
        <v>95685</v>
      </c>
      <c r="D33" s="155">
        <v>95918</v>
      </c>
      <c r="E33" s="155">
        <v>96060</v>
      </c>
      <c r="F33" s="155">
        <v>96251</v>
      </c>
      <c r="G33" s="155">
        <v>96383</v>
      </c>
      <c r="H33" s="483"/>
      <c r="I33" s="483"/>
      <c r="J33" s="483"/>
      <c r="K33" s="483"/>
      <c r="L33" s="483"/>
      <c r="M33" s="483"/>
      <c r="N33" s="483"/>
      <c r="O33" s="483"/>
    </row>
    <row r="34" spans="1:15" s="97" customFormat="1" ht="15" customHeight="1">
      <c r="A34" s="189">
        <v>97474</v>
      </c>
      <c r="B34" s="189">
        <v>97565</v>
      </c>
      <c r="C34" s="189">
        <v>97843</v>
      </c>
      <c r="D34" s="189">
        <v>98074</v>
      </c>
      <c r="E34" s="189">
        <v>98304</v>
      </c>
      <c r="F34" s="189">
        <v>98498</v>
      </c>
      <c r="G34" s="189">
        <v>98653</v>
      </c>
      <c r="H34" s="483"/>
      <c r="I34" s="483"/>
      <c r="J34" s="483"/>
      <c r="K34" s="483"/>
      <c r="L34" s="483"/>
      <c r="M34" s="483"/>
      <c r="N34" s="483"/>
      <c r="O34" s="483"/>
    </row>
    <row r="35" spans="1:15" s="97" customFormat="1" ht="15" customHeight="1">
      <c r="A35" s="463">
        <v>86773</v>
      </c>
      <c r="B35" s="467">
        <v>86989</v>
      </c>
      <c r="C35" s="467">
        <v>87097</v>
      </c>
      <c r="D35" s="467">
        <v>87270</v>
      </c>
      <c r="E35" s="467">
        <v>87432</v>
      </c>
      <c r="F35" s="467">
        <v>87687</v>
      </c>
      <c r="G35" s="467">
        <v>87828</v>
      </c>
      <c r="H35" s="483"/>
      <c r="I35" s="483"/>
      <c r="J35" s="483"/>
      <c r="K35" s="483"/>
      <c r="L35" s="483"/>
      <c r="M35" s="483"/>
      <c r="N35" s="483"/>
      <c r="O35" s="483"/>
    </row>
    <row r="36" spans="1:15" s="97" customFormat="1" ht="15" customHeight="1">
      <c r="A36" s="463">
        <v>197943</v>
      </c>
      <c r="B36" s="467">
        <v>198270</v>
      </c>
      <c r="C36" s="467">
        <v>198435</v>
      </c>
      <c r="D36" s="467">
        <v>198777</v>
      </c>
      <c r="E36" s="467">
        <v>199151</v>
      </c>
      <c r="F36" s="467">
        <v>199545</v>
      </c>
      <c r="G36" s="467">
        <v>199889</v>
      </c>
      <c r="H36" s="483"/>
      <c r="I36" s="483"/>
      <c r="J36" s="483"/>
      <c r="K36" s="483"/>
      <c r="L36" s="483"/>
      <c r="M36" s="483"/>
      <c r="N36" s="483"/>
      <c r="O36" s="483"/>
    </row>
    <row r="37" spans="1:15" s="97" customFormat="1" ht="15" customHeight="1">
      <c r="A37" s="482">
        <v>97788</v>
      </c>
      <c r="B37" s="179">
        <v>97924</v>
      </c>
      <c r="C37" s="179">
        <v>98020</v>
      </c>
      <c r="D37" s="179">
        <v>98193</v>
      </c>
      <c r="E37" s="179">
        <v>98359</v>
      </c>
      <c r="F37" s="179">
        <v>98530</v>
      </c>
      <c r="G37" s="179">
        <v>98680</v>
      </c>
      <c r="H37" s="483"/>
      <c r="I37" s="483"/>
      <c r="J37" s="483"/>
      <c r="K37" s="483"/>
      <c r="L37" s="483"/>
      <c r="M37" s="483"/>
      <c r="N37" s="483"/>
      <c r="O37" s="483"/>
    </row>
    <row r="38" spans="1:15" s="97" customFormat="1" ht="15" customHeight="1">
      <c r="A38" s="482">
        <v>100155</v>
      </c>
      <c r="B38" s="179">
        <v>100346</v>
      </c>
      <c r="C38" s="179">
        <v>100415</v>
      </c>
      <c r="D38" s="179">
        <v>100584</v>
      </c>
      <c r="E38" s="179">
        <v>100792</v>
      </c>
      <c r="F38" s="179">
        <v>101015</v>
      </c>
      <c r="G38" s="179">
        <v>101209</v>
      </c>
      <c r="H38" s="483"/>
      <c r="I38" s="483"/>
      <c r="J38" s="483"/>
      <c r="K38" s="483"/>
      <c r="L38" s="483"/>
      <c r="M38" s="483"/>
      <c r="N38" s="483"/>
      <c r="O38" s="483"/>
    </row>
    <row r="39" spans="1:15" s="97" customFormat="1" ht="15" customHeight="1">
      <c r="A39" s="463">
        <v>89144</v>
      </c>
      <c r="B39" s="467">
        <v>89249</v>
      </c>
      <c r="C39" s="467">
        <v>89320</v>
      </c>
      <c r="D39" s="467">
        <v>89381</v>
      </c>
      <c r="E39" s="467">
        <v>89621</v>
      </c>
      <c r="F39" s="467">
        <v>89942</v>
      </c>
      <c r="G39" s="467">
        <v>90107</v>
      </c>
    </row>
    <row r="40" spans="1:15" s="97" customFormat="1" ht="15" customHeight="1">
      <c r="A40" s="463">
        <v>201807</v>
      </c>
      <c r="B40" s="463">
        <v>202036</v>
      </c>
      <c r="C40" s="463">
        <v>202320</v>
      </c>
      <c r="D40" s="463">
        <v>202522</v>
      </c>
      <c r="E40" s="463">
        <v>203029</v>
      </c>
      <c r="F40" s="463">
        <v>203676</v>
      </c>
      <c r="G40" s="463">
        <v>204148</v>
      </c>
    </row>
    <row r="41" spans="1:15" s="97" customFormat="1" ht="15" customHeight="1">
      <c r="A41" s="482">
        <v>99633</v>
      </c>
      <c r="B41" s="179">
        <v>99742</v>
      </c>
      <c r="C41" s="179">
        <v>99869</v>
      </c>
      <c r="D41" s="179">
        <v>99978</v>
      </c>
      <c r="E41" s="179">
        <v>100238</v>
      </c>
      <c r="F41" s="179">
        <v>100540</v>
      </c>
      <c r="G41" s="179">
        <v>100742</v>
      </c>
    </row>
    <row r="42" spans="1:15" s="97" customFormat="1" ht="15" customHeight="1">
      <c r="A42" s="482">
        <v>102174</v>
      </c>
      <c r="B42" s="179">
        <v>102294</v>
      </c>
      <c r="C42" s="179">
        <v>102451</v>
      </c>
      <c r="D42" s="179">
        <v>102544</v>
      </c>
      <c r="E42" s="179">
        <v>102791</v>
      </c>
      <c r="F42" s="179">
        <v>103136</v>
      </c>
      <c r="G42" s="179">
        <v>103406</v>
      </c>
    </row>
    <row r="43" spans="1:15" s="97" customFormat="1" ht="15" customHeight="1">
      <c r="A43" s="451">
        <v>91497</v>
      </c>
      <c r="B43" s="481">
        <v>91479</v>
      </c>
      <c r="C43" s="481">
        <v>91488</v>
      </c>
      <c r="D43" s="481">
        <v>91650</v>
      </c>
      <c r="E43" s="481">
        <v>91747</v>
      </c>
      <c r="F43" s="481">
        <v>91869</v>
      </c>
      <c r="G43" s="481">
        <v>91939</v>
      </c>
    </row>
    <row r="44" spans="1:15" s="97" customFormat="1" ht="15" customHeight="1">
      <c r="A44" s="451">
        <v>206304</v>
      </c>
      <c r="B44" s="451">
        <v>206417</v>
      </c>
      <c r="C44" s="451">
        <v>206551</v>
      </c>
      <c r="D44" s="451">
        <v>206910</v>
      </c>
      <c r="E44" s="451">
        <v>207110</v>
      </c>
      <c r="F44" s="451">
        <v>207400</v>
      </c>
      <c r="G44" s="451">
        <v>207615</v>
      </c>
    </row>
    <row r="45" spans="1:15" s="97" customFormat="1" ht="15" customHeight="1">
      <c r="A45" s="480">
        <v>101653</v>
      </c>
      <c r="B45" s="479">
        <v>101690</v>
      </c>
      <c r="C45" s="479">
        <v>101769</v>
      </c>
      <c r="D45" s="479">
        <v>101955</v>
      </c>
      <c r="E45" s="479">
        <v>102059</v>
      </c>
      <c r="F45" s="479">
        <v>102186</v>
      </c>
      <c r="G45" s="479">
        <v>102321</v>
      </c>
    </row>
    <row r="46" spans="1:15" s="97" customFormat="1" ht="15" customHeight="1">
      <c r="A46" s="480">
        <v>104651</v>
      </c>
      <c r="B46" s="479">
        <v>104727</v>
      </c>
      <c r="C46" s="479">
        <v>104782</v>
      </c>
      <c r="D46" s="479">
        <v>104955</v>
      </c>
      <c r="E46" s="479">
        <v>105051</v>
      </c>
      <c r="F46" s="479">
        <v>105214</v>
      </c>
      <c r="G46" s="479">
        <v>105294</v>
      </c>
    </row>
    <row r="47" spans="1:15" s="97" customFormat="1" ht="15" customHeight="1">
      <c r="A47" s="1407"/>
      <c r="B47" s="1311"/>
      <c r="C47" s="1311"/>
      <c r="D47" s="1311"/>
      <c r="E47" s="1311"/>
      <c r="F47" s="136"/>
      <c r="G47" s="478" t="s">
        <v>592</v>
      </c>
    </row>
    <row r="48" spans="1:15" s="97" customFormat="1" ht="12"/>
    <row r="49" s="97" customFormat="1" ht="12"/>
    <row r="50" s="97" customFormat="1" ht="12"/>
    <row r="51" s="97" customFormat="1" ht="12"/>
    <row r="52" s="97" customFormat="1" ht="12"/>
  </sheetData>
  <mergeCells count="4">
    <mergeCell ref="G1:H1"/>
    <mergeCell ref="A4:G4"/>
    <mergeCell ref="E5:G5"/>
    <mergeCell ref="A47:E47"/>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00165-F1B8-4635-A6F2-5872898A3763}">
  <sheetPr>
    <pageSetUpPr fitToPage="1"/>
  </sheetPr>
  <dimension ref="A1:BF148"/>
  <sheetViews>
    <sheetView view="pageBreakPreview" topLeftCell="A37" zoomScaleNormal="100" zoomScaleSheetLayoutView="100" workbookViewId="0">
      <selection activeCell="M56" sqref="M56"/>
    </sheetView>
  </sheetViews>
  <sheetFormatPr defaultRowHeight="13.5"/>
  <cols>
    <col min="1" max="1" width="13.625" style="485" customWidth="1"/>
    <col min="2" max="11" width="7.375" style="103" customWidth="1"/>
    <col min="12" max="12" width="9" style="401"/>
    <col min="13" max="16384" width="9" style="103"/>
  </cols>
  <sheetData>
    <row r="1" spans="1:58" ht="15" customHeight="1">
      <c r="A1" s="278" t="s">
        <v>916</v>
      </c>
      <c r="B1" s="337"/>
      <c r="C1" s="337"/>
      <c r="D1" s="337"/>
      <c r="E1" s="337"/>
      <c r="F1" s="337"/>
      <c r="G1" s="337"/>
      <c r="H1" s="337"/>
      <c r="I1" s="337"/>
      <c r="J1" s="337"/>
      <c r="K1" s="401"/>
      <c r="L1" s="103"/>
      <c r="M1" s="337"/>
      <c r="N1" s="337"/>
      <c r="O1" s="337"/>
      <c r="P1" s="337"/>
      <c r="Q1" s="337"/>
      <c r="R1" s="337"/>
      <c r="S1" s="337"/>
      <c r="T1" s="337"/>
      <c r="U1" s="401"/>
      <c r="V1" s="401"/>
      <c r="W1" s="504"/>
      <c r="X1" s="401"/>
      <c r="Y1" s="401"/>
      <c r="Z1" s="401"/>
      <c r="AA1" s="401"/>
      <c r="AB1" s="401"/>
      <c r="AC1" s="401"/>
      <c r="AD1" s="401"/>
      <c r="AE1" s="401"/>
      <c r="AF1" s="401"/>
      <c r="AG1" s="401"/>
      <c r="AH1" s="401"/>
      <c r="AI1" s="401"/>
      <c r="AJ1" s="401"/>
      <c r="AK1" s="401"/>
      <c r="AL1" s="401"/>
      <c r="AM1" s="401"/>
      <c r="AN1" s="401"/>
      <c r="AO1" s="401"/>
      <c r="AP1" s="401"/>
      <c r="AQ1" s="401"/>
      <c r="AR1" s="401"/>
      <c r="AS1" s="401"/>
      <c r="AT1" s="401"/>
      <c r="AU1" s="401"/>
      <c r="AV1" s="401"/>
      <c r="AW1" s="401"/>
      <c r="AX1" s="401"/>
      <c r="AY1" s="401"/>
      <c r="AZ1" s="401"/>
      <c r="BA1" s="401"/>
      <c r="BB1" s="401"/>
      <c r="BC1" s="401"/>
      <c r="BD1" s="401"/>
      <c r="BE1" s="401"/>
      <c r="BF1" s="401"/>
    </row>
    <row r="2" spans="1:58" ht="15" customHeight="1">
      <c r="A2" s="401"/>
      <c r="B2" s="337"/>
      <c r="C2" s="337"/>
      <c r="D2" s="337"/>
      <c r="E2" s="337"/>
      <c r="F2" s="337"/>
      <c r="G2" s="337"/>
      <c r="H2" s="337"/>
      <c r="I2" s="337"/>
      <c r="J2" s="337"/>
      <c r="K2" s="401"/>
      <c r="L2" s="103"/>
      <c r="M2" s="337"/>
      <c r="N2" s="337"/>
      <c r="O2" s="337"/>
      <c r="P2" s="337"/>
      <c r="Q2" s="337"/>
      <c r="R2" s="337"/>
      <c r="S2" s="337"/>
      <c r="T2" s="337"/>
      <c r="U2" s="401"/>
      <c r="V2" s="401"/>
      <c r="W2" s="504"/>
      <c r="X2" s="401"/>
      <c r="Y2" s="401"/>
      <c r="Z2" s="401"/>
      <c r="AA2" s="401"/>
      <c r="AB2" s="401"/>
      <c r="AC2" s="401"/>
      <c r="AD2" s="401"/>
      <c r="AE2" s="401"/>
      <c r="AF2" s="401"/>
      <c r="AG2" s="401"/>
      <c r="AH2" s="401"/>
      <c r="AI2" s="401"/>
      <c r="AJ2" s="401"/>
      <c r="AK2" s="401"/>
      <c r="AL2" s="401"/>
      <c r="AM2" s="401"/>
      <c r="AN2" s="401"/>
      <c r="AO2" s="401"/>
      <c r="AP2" s="401"/>
      <c r="AQ2" s="401"/>
      <c r="AR2" s="401"/>
      <c r="AS2" s="401"/>
      <c r="AT2" s="401"/>
      <c r="AU2" s="401"/>
      <c r="AV2" s="401"/>
      <c r="AW2" s="401"/>
      <c r="AX2" s="401"/>
      <c r="AY2" s="401"/>
      <c r="AZ2" s="401"/>
      <c r="BA2" s="401"/>
      <c r="BB2" s="401"/>
      <c r="BC2" s="401"/>
      <c r="BD2" s="401"/>
      <c r="BE2" s="401"/>
      <c r="BF2" s="401"/>
    </row>
    <row r="3" spans="1:58" s="402" customFormat="1" ht="24.95" customHeight="1">
      <c r="A3" s="1408" t="s">
        <v>915</v>
      </c>
      <c r="B3" s="1408"/>
      <c r="C3" s="1408"/>
      <c r="D3" s="1408"/>
      <c r="E3" s="1408"/>
      <c r="F3" s="1408"/>
      <c r="G3" s="1408"/>
      <c r="H3" s="1408"/>
      <c r="I3" s="1408"/>
      <c r="J3" s="1408"/>
      <c r="K3" s="1408"/>
      <c r="L3" s="1409"/>
      <c r="M3" s="1409"/>
      <c r="N3" s="1409"/>
      <c r="O3" s="1409"/>
      <c r="P3" s="1409"/>
      <c r="Q3" s="1409"/>
      <c r="R3" s="1409"/>
      <c r="S3" s="1409"/>
      <c r="T3" s="1409"/>
      <c r="U3" s="1409"/>
      <c r="V3" s="1409"/>
      <c r="W3" s="1409"/>
    </row>
    <row r="4" spans="1:58" ht="15" customHeight="1" thickBot="1">
      <c r="A4" s="503"/>
      <c r="B4" s="295"/>
      <c r="C4" s="295"/>
      <c r="D4" s="295"/>
      <c r="E4" s="295"/>
      <c r="F4" s="1410"/>
      <c r="G4" s="1410"/>
      <c r="H4" s="1410"/>
      <c r="I4" s="1410"/>
      <c r="J4" s="277"/>
      <c r="K4" s="401"/>
      <c r="L4" s="103"/>
      <c r="M4" s="295"/>
      <c r="N4" s="295"/>
      <c r="O4" s="295"/>
      <c r="P4" s="401"/>
      <c r="Q4" s="277"/>
      <c r="R4" s="277"/>
      <c r="S4" s="337"/>
      <c r="T4" s="337"/>
      <c r="U4" s="337"/>
      <c r="V4" s="337"/>
      <c r="W4" s="277"/>
      <c r="X4" s="401"/>
      <c r="Y4" s="401"/>
      <c r="Z4" s="401"/>
      <c r="AA4" s="401"/>
      <c r="AB4" s="401"/>
      <c r="AC4" s="401"/>
      <c r="AD4" s="401"/>
      <c r="AE4" s="401"/>
      <c r="AF4" s="401"/>
      <c r="AG4" s="401"/>
      <c r="AH4" s="401"/>
      <c r="AI4" s="401"/>
      <c r="AJ4" s="401"/>
      <c r="AK4" s="401"/>
      <c r="AL4" s="401"/>
      <c r="AM4" s="401"/>
      <c r="AN4" s="401"/>
      <c r="AO4" s="401"/>
      <c r="AP4" s="401"/>
      <c r="AQ4" s="401"/>
      <c r="AR4" s="401"/>
      <c r="AS4" s="401"/>
      <c r="AT4" s="401"/>
      <c r="AU4" s="401"/>
      <c r="AV4" s="401"/>
      <c r="AW4" s="401"/>
      <c r="AX4" s="401"/>
      <c r="AY4" s="401"/>
      <c r="AZ4" s="401"/>
      <c r="BA4" s="401"/>
      <c r="BB4" s="401"/>
      <c r="BC4" s="401"/>
      <c r="BD4" s="401"/>
      <c r="BE4" s="401"/>
      <c r="BF4" s="401"/>
    </row>
    <row r="5" spans="1:58" s="114" customFormat="1" ht="15" customHeight="1" thickTop="1">
      <c r="A5" s="210" t="s">
        <v>914</v>
      </c>
      <c r="B5" s="130" t="s">
        <v>913</v>
      </c>
      <c r="C5" s="130" t="s">
        <v>912</v>
      </c>
      <c r="D5" s="130" t="s">
        <v>911</v>
      </c>
      <c r="E5" s="130" t="s">
        <v>910</v>
      </c>
      <c r="F5" s="130" t="s">
        <v>909</v>
      </c>
      <c r="G5" s="130" t="s">
        <v>908</v>
      </c>
      <c r="H5" s="130" t="s">
        <v>907</v>
      </c>
      <c r="I5" s="130" t="s">
        <v>906</v>
      </c>
      <c r="J5" s="131" t="s">
        <v>905</v>
      </c>
      <c r="K5" s="129" t="s">
        <v>904</v>
      </c>
      <c r="L5" s="182"/>
      <c r="M5" s="182"/>
      <c r="N5" s="182"/>
      <c r="O5" s="182"/>
      <c r="P5" s="182"/>
      <c r="Q5" s="182"/>
      <c r="R5" s="182"/>
      <c r="S5" s="182"/>
      <c r="T5" s="182"/>
      <c r="U5" s="182"/>
      <c r="V5" s="182"/>
      <c r="W5" s="182"/>
      <c r="X5" s="175"/>
    </row>
    <row r="6" spans="1:58" s="496" customFormat="1" ht="15" customHeight="1">
      <c r="A6" s="502" t="s">
        <v>903</v>
      </c>
      <c r="B6" s="501">
        <v>205439</v>
      </c>
      <c r="C6" s="500">
        <v>11938</v>
      </c>
      <c r="D6" s="499">
        <v>11754</v>
      </c>
      <c r="E6" s="499">
        <v>9680</v>
      </c>
      <c r="F6" s="499">
        <v>8158</v>
      </c>
      <c r="G6" s="499">
        <v>8466</v>
      </c>
      <c r="H6" s="499">
        <v>10899</v>
      </c>
      <c r="I6" s="499">
        <v>13982</v>
      </c>
      <c r="J6" s="499">
        <v>16918</v>
      </c>
      <c r="K6" s="499">
        <v>16688</v>
      </c>
      <c r="L6" s="190"/>
      <c r="M6" s="190"/>
      <c r="N6" s="190"/>
      <c r="O6" s="190"/>
      <c r="P6" s="190"/>
      <c r="Q6" s="190"/>
      <c r="R6" s="190"/>
      <c r="S6" s="190"/>
      <c r="T6" s="190"/>
      <c r="U6" s="190"/>
      <c r="V6" s="190"/>
      <c r="W6" s="190"/>
      <c r="X6" s="498"/>
      <c r="Y6" s="498"/>
      <c r="Z6" s="498"/>
      <c r="AA6" s="498"/>
      <c r="AB6" s="498"/>
      <c r="AC6" s="498"/>
      <c r="AD6" s="498"/>
      <c r="AE6" s="498"/>
      <c r="AF6" s="498"/>
      <c r="AG6" s="498"/>
      <c r="AH6" s="498"/>
      <c r="AI6" s="497"/>
      <c r="AJ6" s="497"/>
      <c r="AK6" s="497"/>
      <c r="AL6" s="497"/>
      <c r="AM6" s="497"/>
      <c r="AN6" s="497"/>
      <c r="AO6" s="497"/>
      <c r="AP6" s="497"/>
      <c r="AQ6" s="497"/>
      <c r="AR6" s="497"/>
      <c r="AS6" s="497"/>
      <c r="AT6" s="497"/>
      <c r="AU6" s="497"/>
      <c r="AV6" s="497"/>
      <c r="AW6" s="497"/>
      <c r="AX6" s="497"/>
      <c r="AY6" s="497"/>
      <c r="AZ6" s="497"/>
      <c r="BA6" s="497"/>
      <c r="BB6" s="497"/>
      <c r="BC6" s="497"/>
      <c r="BD6" s="497"/>
      <c r="BE6" s="497"/>
      <c r="BF6" s="497"/>
    </row>
    <row r="7" spans="1:58" ht="15" customHeight="1">
      <c r="A7" s="493" t="s">
        <v>797</v>
      </c>
      <c r="B7" s="495">
        <v>1169</v>
      </c>
      <c r="C7" s="155">
        <v>83</v>
      </c>
      <c r="D7" s="155">
        <v>90</v>
      </c>
      <c r="E7" s="155">
        <v>48</v>
      </c>
      <c r="F7" s="335">
        <v>30</v>
      </c>
      <c r="G7" s="335">
        <v>42</v>
      </c>
      <c r="H7" s="335">
        <v>110</v>
      </c>
      <c r="I7" s="335">
        <v>105</v>
      </c>
      <c r="J7" s="335">
        <v>129</v>
      </c>
      <c r="K7" s="335">
        <v>109</v>
      </c>
      <c r="L7" s="335"/>
      <c r="M7" s="335"/>
      <c r="N7" s="335"/>
      <c r="O7" s="335"/>
      <c r="P7" s="335"/>
      <c r="Q7" s="335"/>
      <c r="R7" s="335"/>
      <c r="S7" s="114"/>
      <c r="T7" s="114"/>
      <c r="U7" s="114"/>
      <c r="V7" s="114"/>
      <c r="W7" s="114"/>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1"/>
      <c r="BA7" s="401"/>
      <c r="BB7" s="401"/>
      <c r="BC7" s="401"/>
      <c r="BD7" s="401"/>
      <c r="BE7" s="401"/>
      <c r="BF7" s="401"/>
    </row>
    <row r="8" spans="1:58" ht="15" customHeight="1">
      <c r="A8" s="493" t="s">
        <v>795</v>
      </c>
      <c r="B8" s="492">
        <v>359</v>
      </c>
      <c r="C8" s="155">
        <v>14</v>
      </c>
      <c r="D8" s="155">
        <v>18</v>
      </c>
      <c r="E8" s="155">
        <v>20</v>
      </c>
      <c r="F8" s="335">
        <v>14</v>
      </c>
      <c r="G8" s="335">
        <v>18</v>
      </c>
      <c r="H8" s="335">
        <v>12</v>
      </c>
      <c r="I8" s="335">
        <v>21</v>
      </c>
      <c r="J8" s="335">
        <v>18</v>
      </c>
      <c r="K8" s="335">
        <v>27</v>
      </c>
      <c r="L8" s="335"/>
      <c r="M8" s="335"/>
      <c r="N8" s="335"/>
      <c r="O8" s="335"/>
      <c r="P8" s="335"/>
      <c r="Q8" s="335"/>
      <c r="R8" s="335"/>
      <c r="S8" s="114"/>
      <c r="T8" s="114"/>
      <c r="U8" s="114"/>
      <c r="V8" s="114"/>
      <c r="W8" s="114"/>
      <c r="X8" s="401"/>
      <c r="Y8" s="401"/>
      <c r="Z8" s="401"/>
      <c r="AA8" s="401"/>
      <c r="AB8" s="401"/>
      <c r="AC8" s="401"/>
      <c r="AD8" s="401"/>
      <c r="AE8" s="401"/>
      <c r="AF8" s="401"/>
      <c r="AG8" s="401"/>
      <c r="AH8" s="401"/>
      <c r="AI8" s="401"/>
      <c r="AJ8" s="401"/>
      <c r="AK8" s="401"/>
      <c r="AL8" s="401"/>
      <c r="AM8" s="401"/>
      <c r="AN8" s="401"/>
      <c r="AO8" s="401"/>
      <c r="AP8" s="401"/>
      <c r="AQ8" s="401"/>
      <c r="AR8" s="401"/>
      <c r="AS8" s="401"/>
      <c r="AT8" s="401"/>
      <c r="AU8" s="401"/>
      <c r="AV8" s="401"/>
      <c r="AW8" s="401"/>
      <c r="AX8" s="401"/>
      <c r="AY8" s="401"/>
      <c r="AZ8" s="401"/>
      <c r="BA8" s="401"/>
      <c r="BB8" s="401"/>
      <c r="BC8" s="401"/>
      <c r="BD8" s="401"/>
      <c r="BE8" s="401"/>
      <c r="BF8" s="401"/>
    </row>
    <row r="9" spans="1:58" ht="15" customHeight="1">
      <c r="A9" s="493" t="s">
        <v>793</v>
      </c>
      <c r="B9" s="492">
        <v>638</v>
      </c>
      <c r="C9" s="155">
        <v>10</v>
      </c>
      <c r="D9" s="155">
        <v>21</v>
      </c>
      <c r="E9" s="155">
        <v>16</v>
      </c>
      <c r="F9" s="335">
        <v>22</v>
      </c>
      <c r="G9" s="335">
        <v>36</v>
      </c>
      <c r="H9" s="335">
        <v>31</v>
      </c>
      <c r="I9" s="335">
        <v>16</v>
      </c>
      <c r="J9" s="335">
        <v>26</v>
      </c>
      <c r="K9" s="335">
        <v>39</v>
      </c>
      <c r="L9" s="335"/>
      <c r="M9" s="335"/>
      <c r="N9" s="335"/>
      <c r="O9" s="335"/>
      <c r="P9" s="335"/>
      <c r="Q9" s="335"/>
      <c r="R9" s="335"/>
      <c r="S9" s="114"/>
      <c r="T9" s="114"/>
      <c r="U9" s="114"/>
      <c r="V9" s="114"/>
      <c r="W9" s="114"/>
      <c r="X9" s="401"/>
      <c r="Y9" s="401"/>
      <c r="Z9" s="401"/>
      <c r="AA9" s="401"/>
      <c r="AB9" s="401"/>
      <c r="AC9" s="401"/>
      <c r="AD9" s="401"/>
      <c r="AE9" s="401"/>
      <c r="AF9" s="401"/>
      <c r="AG9" s="401"/>
      <c r="AH9" s="401"/>
      <c r="AI9" s="401"/>
      <c r="AJ9" s="401"/>
      <c r="AK9" s="401"/>
      <c r="AL9" s="401"/>
      <c r="AM9" s="401"/>
      <c r="AN9" s="401"/>
      <c r="AO9" s="401"/>
      <c r="AP9" s="401"/>
      <c r="AQ9" s="401"/>
      <c r="AR9" s="401"/>
      <c r="AS9" s="401"/>
      <c r="AT9" s="401"/>
      <c r="AU9" s="401"/>
      <c r="AV9" s="401"/>
      <c r="AW9" s="401"/>
      <c r="AX9" s="401"/>
      <c r="AY9" s="401"/>
      <c r="AZ9" s="401"/>
      <c r="BA9" s="401"/>
      <c r="BB9" s="401"/>
      <c r="BC9" s="401"/>
      <c r="BD9" s="401"/>
      <c r="BE9" s="401"/>
      <c r="BF9" s="401"/>
    </row>
    <row r="10" spans="1:58" ht="15" customHeight="1">
      <c r="A10" s="493" t="s">
        <v>791</v>
      </c>
      <c r="B10" s="492">
        <v>247</v>
      </c>
      <c r="C10" s="155">
        <v>3</v>
      </c>
      <c r="D10" s="155">
        <v>6</v>
      </c>
      <c r="E10" s="155">
        <v>5</v>
      </c>
      <c r="F10" s="335">
        <v>13</v>
      </c>
      <c r="G10" s="335">
        <v>7</v>
      </c>
      <c r="H10" s="335">
        <v>11</v>
      </c>
      <c r="I10" s="335">
        <v>7</v>
      </c>
      <c r="J10" s="335">
        <v>15</v>
      </c>
      <c r="K10" s="335">
        <v>10</v>
      </c>
      <c r="L10" s="335"/>
      <c r="M10" s="335"/>
      <c r="N10" s="335"/>
      <c r="O10" s="335"/>
      <c r="P10" s="335"/>
      <c r="Q10" s="335"/>
      <c r="R10" s="335"/>
      <c r="S10" s="114"/>
      <c r="T10" s="114"/>
      <c r="U10" s="114"/>
      <c r="V10" s="114"/>
      <c r="W10" s="114"/>
      <c r="X10" s="401"/>
      <c r="Y10" s="401"/>
      <c r="Z10" s="401"/>
      <c r="AA10" s="401"/>
      <c r="AB10" s="401"/>
      <c r="AC10" s="401"/>
      <c r="AD10" s="401"/>
      <c r="AE10" s="401"/>
      <c r="AF10" s="401"/>
      <c r="AG10" s="401"/>
      <c r="AH10" s="401"/>
      <c r="AI10" s="401"/>
      <c r="AJ10" s="401"/>
      <c r="AK10" s="401"/>
      <c r="AL10" s="401"/>
      <c r="AM10" s="401"/>
      <c r="AN10" s="401"/>
      <c r="AO10" s="401"/>
      <c r="AP10" s="401"/>
      <c r="AQ10" s="401"/>
      <c r="AR10" s="401"/>
      <c r="AS10" s="401"/>
      <c r="AT10" s="401"/>
      <c r="AU10" s="401"/>
      <c r="AV10" s="401"/>
      <c r="AW10" s="401"/>
      <c r="AX10" s="401"/>
      <c r="AY10" s="401"/>
      <c r="AZ10" s="401"/>
      <c r="BA10" s="401"/>
      <c r="BB10" s="401"/>
      <c r="BC10" s="401"/>
      <c r="BD10" s="401"/>
      <c r="BE10" s="401"/>
      <c r="BF10" s="401"/>
    </row>
    <row r="11" spans="1:58" ht="15" customHeight="1">
      <c r="A11" s="493" t="s">
        <v>789</v>
      </c>
      <c r="B11" s="492">
        <v>433</v>
      </c>
      <c r="C11" s="155">
        <v>12</v>
      </c>
      <c r="D11" s="155">
        <v>15</v>
      </c>
      <c r="E11" s="155">
        <v>24</v>
      </c>
      <c r="F11" s="335">
        <v>14</v>
      </c>
      <c r="G11" s="335">
        <v>19</v>
      </c>
      <c r="H11" s="335">
        <v>15</v>
      </c>
      <c r="I11" s="335">
        <v>35</v>
      </c>
      <c r="J11" s="335">
        <v>33</v>
      </c>
      <c r="K11" s="335">
        <v>18</v>
      </c>
      <c r="L11" s="335"/>
      <c r="M11" s="335"/>
      <c r="N11" s="335"/>
      <c r="O11" s="335"/>
      <c r="P11" s="335"/>
      <c r="Q11" s="335"/>
      <c r="R11" s="335"/>
      <c r="S11" s="114"/>
      <c r="T11" s="114"/>
      <c r="U11" s="114"/>
      <c r="V11" s="114"/>
      <c r="W11" s="114"/>
      <c r="X11" s="401"/>
      <c r="Y11" s="401"/>
      <c r="Z11" s="401"/>
      <c r="AA11" s="401"/>
      <c r="AB11" s="401"/>
      <c r="AC11" s="401"/>
      <c r="AD11" s="401"/>
      <c r="AE11" s="401"/>
      <c r="AF11" s="401"/>
      <c r="AG11" s="401"/>
      <c r="AH11" s="401"/>
      <c r="AI11" s="401"/>
      <c r="AJ11" s="401"/>
      <c r="AK11" s="401"/>
      <c r="AL11" s="401"/>
      <c r="AM11" s="401"/>
      <c r="AN11" s="401"/>
      <c r="AO11" s="401"/>
      <c r="AP11" s="401"/>
      <c r="AQ11" s="401"/>
      <c r="AR11" s="401"/>
      <c r="AS11" s="401"/>
      <c r="AT11" s="401"/>
      <c r="AU11" s="401"/>
      <c r="AV11" s="401"/>
      <c r="AW11" s="401"/>
      <c r="AX11" s="401"/>
      <c r="AY11" s="401"/>
      <c r="AZ11" s="401"/>
      <c r="BA11" s="401"/>
      <c r="BB11" s="401"/>
      <c r="BC11" s="401"/>
      <c r="BD11" s="401"/>
      <c r="BE11" s="401"/>
      <c r="BF11" s="401"/>
    </row>
    <row r="12" spans="1:58" ht="15" customHeight="1">
      <c r="A12" s="493" t="s">
        <v>787</v>
      </c>
      <c r="B12" s="492">
        <v>348</v>
      </c>
      <c r="C12" s="155">
        <v>13</v>
      </c>
      <c r="D12" s="155">
        <v>14</v>
      </c>
      <c r="E12" s="155">
        <v>20</v>
      </c>
      <c r="F12" s="335">
        <v>14</v>
      </c>
      <c r="G12" s="335">
        <v>18</v>
      </c>
      <c r="H12" s="335">
        <v>25</v>
      </c>
      <c r="I12" s="335">
        <v>22</v>
      </c>
      <c r="J12" s="335">
        <v>12</v>
      </c>
      <c r="K12" s="335">
        <v>25</v>
      </c>
      <c r="L12" s="335"/>
      <c r="M12" s="335"/>
      <c r="N12" s="335"/>
      <c r="O12" s="335"/>
      <c r="P12" s="335"/>
      <c r="Q12" s="335"/>
      <c r="R12" s="335"/>
      <c r="S12" s="114"/>
      <c r="T12" s="114"/>
      <c r="U12" s="114"/>
      <c r="V12" s="114"/>
      <c r="W12" s="114"/>
      <c r="X12" s="401"/>
      <c r="Y12" s="401"/>
      <c r="Z12" s="401"/>
      <c r="AA12" s="401"/>
      <c r="AB12" s="401"/>
      <c r="AC12" s="401"/>
      <c r="AD12" s="401"/>
      <c r="AE12" s="401"/>
      <c r="AF12" s="401"/>
      <c r="AG12" s="401"/>
      <c r="AH12" s="401"/>
      <c r="AI12" s="401"/>
      <c r="AJ12" s="401"/>
      <c r="AK12" s="401"/>
      <c r="AL12" s="401"/>
      <c r="AM12" s="401"/>
      <c r="AN12" s="401"/>
      <c r="AO12" s="401"/>
      <c r="AP12" s="401"/>
      <c r="AQ12" s="401"/>
      <c r="AR12" s="401"/>
      <c r="AS12" s="401"/>
      <c r="AT12" s="401"/>
      <c r="AU12" s="401"/>
      <c r="AV12" s="401"/>
      <c r="AW12" s="401"/>
      <c r="AX12" s="401"/>
      <c r="AY12" s="401"/>
      <c r="AZ12" s="401"/>
      <c r="BA12" s="401"/>
      <c r="BB12" s="401"/>
      <c r="BC12" s="401"/>
      <c r="BD12" s="401"/>
      <c r="BE12" s="401"/>
      <c r="BF12" s="401"/>
    </row>
    <row r="13" spans="1:58" ht="15" customHeight="1">
      <c r="A13" s="493" t="s">
        <v>785</v>
      </c>
      <c r="B13" s="492">
        <v>344</v>
      </c>
      <c r="C13" s="155">
        <v>9</v>
      </c>
      <c r="D13" s="155">
        <v>20</v>
      </c>
      <c r="E13" s="155">
        <v>16</v>
      </c>
      <c r="F13" s="335">
        <v>14</v>
      </c>
      <c r="G13" s="335">
        <v>17</v>
      </c>
      <c r="H13" s="335">
        <v>8</v>
      </c>
      <c r="I13" s="335">
        <v>22</v>
      </c>
      <c r="J13" s="335">
        <v>24</v>
      </c>
      <c r="K13" s="335">
        <v>18</v>
      </c>
      <c r="L13" s="335"/>
      <c r="M13" s="335"/>
      <c r="N13" s="335"/>
      <c r="O13" s="335"/>
      <c r="P13" s="335"/>
      <c r="Q13" s="335"/>
      <c r="R13" s="335"/>
      <c r="S13" s="114"/>
      <c r="T13" s="114"/>
      <c r="U13" s="114"/>
      <c r="V13" s="114"/>
      <c r="W13" s="114"/>
      <c r="X13" s="401"/>
      <c r="Y13" s="401"/>
      <c r="Z13" s="401"/>
      <c r="AA13" s="401"/>
      <c r="AB13" s="401"/>
      <c r="AC13" s="401"/>
      <c r="AD13" s="401"/>
      <c r="AE13" s="401"/>
      <c r="AF13" s="401"/>
      <c r="AG13" s="401"/>
      <c r="AH13" s="401"/>
      <c r="AI13" s="401"/>
      <c r="AJ13" s="401"/>
      <c r="AK13" s="401"/>
      <c r="AL13" s="401"/>
      <c r="AM13" s="401"/>
      <c r="AN13" s="401"/>
      <c r="AO13" s="401"/>
      <c r="AP13" s="401"/>
      <c r="AQ13" s="401"/>
      <c r="AR13" s="401"/>
      <c r="AS13" s="401"/>
      <c r="AT13" s="401"/>
      <c r="AU13" s="401"/>
      <c r="AV13" s="401"/>
      <c r="AW13" s="401"/>
      <c r="AX13" s="401"/>
      <c r="AY13" s="401"/>
      <c r="AZ13" s="401"/>
      <c r="BA13" s="401"/>
      <c r="BB13" s="401"/>
      <c r="BC13" s="401"/>
      <c r="BD13" s="401"/>
      <c r="BE13" s="401"/>
      <c r="BF13" s="401"/>
    </row>
    <row r="14" spans="1:58" ht="15" customHeight="1">
      <c r="A14" s="493" t="s">
        <v>783</v>
      </c>
      <c r="B14" s="492">
        <v>363</v>
      </c>
      <c r="C14" s="155">
        <v>17</v>
      </c>
      <c r="D14" s="155">
        <v>14</v>
      </c>
      <c r="E14" s="155">
        <v>11</v>
      </c>
      <c r="F14" s="335">
        <v>14</v>
      </c>
      <c r="G14" s="335">
        <v>23</v>
      </c>
      <c r="H14" s="335">
        <v>18</v>
      </c>
      <c r="I14" s="335">
        <v>17</v>
      </c>
      <c r="J14" s="335">
        <v>26</v>
      </c>
      <c r="K14" s="335">
        <v>15</v>
      </c>
      <c r="L14" s="335"/>
      <c r="M14" s="335"/>
      <c r="N14" s="335"/>
      <c r="O14" s="335"/>
      <c r="P14" s="335"/>
      <c r="Q14" s="335"/>
      <c r="R14" s="335"/>
      <c r="S14" s="114"/>
      <c r="T14" s="114"/>
      <c r="U14" s="114"/>
      <c r="V14" s="114"/>
      <c r="W14" s="114"/>
      <c r="X14" s="401"/>
      <c r="Y14" s="401"/>
      <c r="Z14" s="401"/>
      <c r="AA14" s="401"/>
      <c r="AB14" s="401"/>
      <c r="AC14" s="401"/>
      <c r="AD14" s="401"/>
      <c r="AE14" s="401"/>
      <c r="AF14" s="401"/>
      <c r="AG14" s="401"/>
      <c r="AH14" s="401"/>
      <c r="AI14" s="401"/>
      <c r="AJ14" s="401"/>
      <c r="AK14" s="401"/>
      <c r="AL14" s="401"/>
      <c r="AM14" s="401"/>
      <c r="AN14" s="401"/>
      <c r="AO14" s="401"/>
      <c r="AP14" s="401"/>
      <c r="AQ14" s="401"/>
      <c r="AR14" s="401"/>
      <c r="AS14" s="401"/>
      <c r="AT14" s="401"/>
      <c r="AU14" s="401"/>
      <c r="AV14" s="401"/>
      <c r="AW14" s="401"/>
      <c r="AX14" s="401"/>
      <c r="AY14" s="401"/>
      <c r="AZ14" s="401"/>
      <c r="BA14" s="401"/>
      <c r="BB14" s="401"/>
      <c r="BC14" s="401"/>
      <c r="BD14" s="401"/>
      <c r="BE14" s="401"/>
      <c r="BF14" s="401"/>
    </row>
    <row r="15" spans="1:58" ht="15" customHeight="1">
      <c r="A15" s="493" t="s">
        <v>781</v>
      </c>
      <c r="B15" s="492">
        <v>1014</v>
      </c>
      <c r="C15" s="155">
        <v>57</v>
      </c>
      <c r="D15" s="155">
        <v>76</v>
      </c>
      <c r="E15" s="155">
        <v>50</v>
      </c>
      <c r="F15" s="335">
        <v>42</v>
      </c>
      <c r="G15" s="335">
        <v>46</v>
      </c>
      <c r="H15" s="335">
        <v>63</v>
      </c>
      <c r="I15" s="335">
        <v>49</v>
      </c>
      <c r="J15" s="335">
        <v>74</v>
      </c>
      <c r="K15" s="335">
        <v>87</v>
      </c>
      <c r="L15" s="335"/>
      <c r="M15" s="335"/>
      <c r="N15" s="335"/>
      <c r="O15" s="335"/>
      <c r="P15" s="335"/>
      <c r="Q15" s="335"/>
      <c r="R15" s="335"/>
      <c r="S15" s="114"/>
      <c r="T15" s="114"/>
      <c r="U15" s="114"/>
      <c r="V15" s="114"/>
      <c r="W15" s="114"/>
      <c r="X15" s="401"/>
      <c r="Y15" s="401"/>
      <c r="Z15" s="401"/>
      <c r="AA15" s="401"/>
      <c r="AB15" s="401"/>
      <c r="AC15" s="401"/>
      <c r="AD15" s="401"/>
      <c r="AE15" s="401"/>
      <c r="AF15" s="401"/>
      <c r="AG15" s="401"/>
      <c r="AH15" s="401"/>
      <c r="AI15" s="401"/>
      <c r="AJ15" s="401"/>
      <c r="AK15" s="401"/>
      <c r="AL15" s="401"/>
      <c r="AM15" s="401"/>
      <c r="AN15" s="401"/>
      <c r="AO15" s="401"/>
      <c r="AP15" s="401"/>
      <c r="AQ15" s="401"/>
      <c r="AR15" s="401"/>
      <c r="AS15" s="401"/>
      <c r="AT15" s="401"/>
      <c r="AU15" s="401"/>
      <c r="AV15" s="401"/>
      <c r="AW15" s="401"/>
      <c r="AX15" s="401"/>
      <c r="AY15" s="401"/>
      <c r="AZ15" s="401"/>
      <c r="BA15" s="401"/>
      <c r="BB15" s="401"/>
      <c r="BC15" s="401"/>
      <c r="BD15" s="401"/>
      <c r="BE15" s="401"/>
      <c r="BF15" s="401"/>
    </row>
    <row r="16" spans="1:58" ht="15" customHeight="1">
      <c r="A16" s="493" t="s">
        <v>779</v>
      </c>
      <c r="B16" s="492">
        <v>360</v>
      </c>
      <c r="C16" s="155">
        <v>7</v>
      </c>
      <c r="D16" s="155">
        <v>10</v>
      </c>
      <c r="E16" s="155">
        <v>9</v>
      </c>
      <c r="F16" s="335">
        <v>25</v>
      </c>
      <c r="G16" s="335">
        <v>16</v>
      </c>
      <c r="H16" s="335">
        <v>10</v>
      </c>
      <c r="I16" s="335">
        <v>14</v>
      </c>
      <c r="J16" s="335">
        <v>21</v>
      </c>
      <c r="K16" s="335">
        <v>13</v>
      </c>
      <c r="L16" s="335"/>
      <c r="M16" s="335"/>
      <c r="N16" s="335"/>
      <c r="O16" s="335"/>
      <c r="P16" s="335"/>
      <c r="Q16" s="335"/>
      <c r="R16" s="335"/>
      <c r="S16" s="114"/>
      <c r="T16" s="114"/>
      <c r="U16" s="114"/>
      <c r="V16" s="114"/>
      <c r="W16" s="114"/>
      <c r="X16" s="401"/>
      <c r="Y16" s="401"/>
      <c r="Z16" s="401"/>
      <c r="AA16" s="401"/>
      <c r="AB16" s="401"/>
      <c r="AC16" s="401"/>
      <c r="AD16" s="401"/>
      <c r="AE16" s="401"/>
      <c r="AF16" s="401"/>
      <c r="AG16" s="401"/>
      <c r="AH16" s="401"/>
      <c r="AI16" s="401"/>
      <c r="AJ16" s="401"/>
      <c r="AK16" s="401"/>
      <c r="AL16" s="401"/>
      <c r="AM16" s="401"/>
      <c r="AN16" s="401"/>
      <c r="AO16" s="401"/>
      <c r="AP16" s="401"/>
      <c r="AQ16" s="401"/>
      <c r="AR16" s="401"/>
      <c r="AS16" s="401"/>
      <c r="AT16" s="401"/>
      <c r="AU16" s="401"/>
      <c r="AV16" s="401"/>
      <c r="AW16" s="401"/>
      <c r="AX16" s="401"/>
      <c r="AY16" s="401"/>
      <c r="AZ16" s="401"/>
      <c r="BA16" s="401"/>
      <c r="BB16" s="401"/>
      <c r="BC16" s="401"/>
      <c r="BD16" s="401"/>
      <c r="BE16" s="401"/>
      <c r="BF16" s="401"/>
    </row>
    <row r="17" spans="1:23" ht="15" customHeight="1">
      <c r="A17" s="493" t="s">
        <v>777</v>
      </c>
      <c r="B17" s="492">
        <v>119</v>
      </c>
      <c r="C17" s="155">
        <v>12</v>
      </c>
      <c r="D17" s="155">
        <v>4</v>
      </c>
      <c r="E17" s="155">
        <v>1</v>
      </c>
      <c r="F17" s="335">
        <v>0</v>
      </c>
      <c r="G17" s="335">
        <v>2</v>
      </c>
      <c r="H17" s="335">
        <v>10</v>
      </c>
      <c r="I17" s="335">
        <v>21</v>
      </c>
      <c r="J17" s="335">
        <v>13</v>
      </c>
      <c r="K17" s="335">
        <v>4</v>
      </c>
      <c r="L17" s="335"/>
      <c r="M17" s="335"/>
      <c r="N17" s="335"/>
      <c r="O17" s="335"/>
      <c r="P17" s="335"/>
      <c r="Q17" s="335"/>
      <c r="R17" s="335"/>
      <c r="S17" s="114"/>
      <c r="T17" s="114"/>
      <c r="U17" s="114"/>
      <c r="V17" s="114"/>
      <c r="W17" s="114"/>
    </row>
    <row r="18" spans="1:23" ht="15" customHeight="1">
      <c r="A18" s="493" t="s">
        <v>775</v>
      </c>
      <c r="B18" s="492">
        <v>1849</v>
      </c>
      <c r="C18" s="155">
        <v>38</v>
      </c>
      <c r="D18" s="155">
        <v>55</v>
      </c>
      <c r="E18" s="155">
        <v>66</v>
      </c>
      <c r="F18" s="335">
        <v>80</v>
      </c>
      <c r="G18" s="335">
        <v>90</v>
      </c>
      <c r="H18" s="335">
        <v>105</v>
      </c>
      <c r="I18" s="335">
        <v>88</v>
      </c>
      <c r="J18" s="335">
        <v>82</v>
      </c>
      <c r="K18" s="335">
        <v>81</v>
      </c>
      <c r="L18" s="335"/>
      <c r="M18" s="335"/>
      <c r="N18" s="335"/>
      <c r="O18" s="335"/>
      <c r="P18" s="335"/>
      <c r="Q18" s="335"/>
      <c r="R18" s="335"/>
      <c r="S18" s="114"/>
      <c r="T18" s="114"/>
      <c r="U18" s="114"/>
      <c r="V18" s="114"/>
      <c r="W18" s="114"/>
    </row>
    <row r="19" spans="1:23" ht="15" customHeight="1">
      <c r="A19" s="493" t="s">
        <v>773</v>
      </c>
      <c r="B19" s="492">
        <v>1036</v>
      </c>
      <c r="C19" s="155">
        <v>63</v>
      </c>
      <c r="D19" s="155">
        <v>59</v>
      </c>
      <c r="E19" s="155">
        <v>32</v>
      </c>
      <c r="F19" s="335">
        <v>38</v>
      </c>
      <c r="G19" s="335">
        <v>48</v>
      </c>
      <c r="H19" s="335">
        <v>60</v>
      </c>
      <c r="I19" s="335">
        <v>80</v>
      </c>
      <c r="J19" s="335">
        <v>89</v>
      </c>
      <c r="K19" s="335">
        <v>64</v>
      </c>
      <c r="L19" s="335"/>
      <c r="M19" s="335"/>
      <c r="N19" s="335"/>
      <c r="O19" s="335"/>
      <c r="P19" s="335"/>
      <c r="Q19" s="335"/>
      <c r="R19" s="335"/>
      <c r="S19" s="114"/>
      <c r="T19" s="114"/>
      <c r="U19" s="114"/>
      <c r="V19" s="114"/>
      <c r="W19" s="114"/>
    </row>
    <row r="20" spans="1:23" ht="15" customHeight="1">
      <c r="A20" s="493" t="s">
        <v>771</v>
      </c>
      <c r="B20" s="492">
        <v>1662</v>
      </c>
      <c r="C20" s="155">
        <v>43</v>
      </c>
      <c r="D20" s="155">
        <v>55</v>
      </c>
      <c r="E20" s="155">
        <v>69</v>
      </c>
      <c r="F20" s="335">
        <v>42</v>
      </c>
      <c r="G20" s="335">
        <v>53</v>
      </c>
      <c r="H20" s="335">
        <v>67</v>
      </c>
      <c r="I20" s="335">
        <v>73</v>
      </c>
      <c r="J20" s="335">
        <v>94</v>
      </c>
      <c r="K20" s="335">
        <v>111</v>
      </c>
      <c r="L20" s="335"/>
      <c r="M20" s="335"/>
      <c r="N20" s="335"/>
      <c r="O20" s="335"/>
      <c r="P20" s="335"/>
      <c r="Q20" s="335"/>
      <c r="R20" s="335"/>
      <c r="S20" s="114"/>
      <c r="T20" s="114"/>
      <c r="U20" s="114"/>
      <c r="V20" s="114"/>
      <c r="W20" s="114"/>
    </row>
    <row r="21" spans="1:23" ht="15" customHeight="1">
      <c r="A21" s="493" t="s">
        <v>769</v>
      </c>
      <c r="B21" s="492">
        <v>1143</v>
      </c>
      <c r="C21" s="155">
        <v>20</v>
      </c>
      <c r="D21" s="155">
        <v>35</v>
      </c>
      <c r="E21" s="155">
        <v>34</v>
      </c>
      <c r="F21" s="335">
        <v>52</v>
      </c>
      <c r="G21" s="335">
        <v>63</v>
      </c>
      <c r="H21" s="335">
        <v>50</v>
      </c>
      <c r="I21" s="335">
        <v>41</v>
      </c>
      <c r="J21" s="335">
        <v>55</v>
      </c>
      <c r="K21" s="335">
        <v>63</v>
      </c>
      <c r="L21" s="335"/>
      <c r="M21" s="335"/>
      <c r="N21" s="335"/>
      <c r="O21" s="335"/>
      <c r="P21" s="335"/>
      <c r="Q21" s="335"/>
      <c r="R21" s="335"/>
      <c r="S21" s="114"/>
      <c r="T21" s="114"/>
      <c r="U21" s="114"/>
      <c r="V21" s="114"/>
      <c r="W21" s="114"/>
    </row>
    <row r="22" spans="1:23" ht="15" customHeight="1">
      <c r="A22" s="493" t="s">
        <v>767</v>
      </c>
      <c r="B22" s="492">
        <v>464</v>
      </c>
      <c r="C22" s="155">
        <v>18</v>
      </c>
      <c r="D22" s="155">
        <v>29</v>
      </c>
      <c r="E22" s="155">
        <v>28</v>
      </c>
      <c r="F22" s="335">
        <v>26</v>
      </c>
      <c r="G22" s="335">
        <v>21</v>
      </c>
      <c r="H22" s="335">
        <v>13</v>
      </c>
      <c r="I22" s="335">
        <v>13</v>
      </c>
      <c r="J22" s="335">
        <v>28</v>
      </c>
      <c r="K22" s="335">
        <v>36</v>
      </c>
      <c r="L22" s="335"/>
      <c r="M22" s="335"/>
      <c r="N22" s="335"/>
      <c r="O22" s="335"/>
      <c r="P22" s="335"/>
      <c r="Q22" s="335"/>
      <c r="R22" s="335"/>
      <c r="S22" s="114"/>
      <c r="T22" s="114"/>
      <c r="U22" s="114"/>
      <c r="V22" s="114"/>
      <c r="W22" s="114"/>
    </row>
    <row r="23" spans="1:23" ht="15" customHeight="1">
      <c r="A23" s="493" t="s">
        <v>765</v>
      </c>
      <c r="B23" s="492">
        <v>711</v>
      </c>
      <c r="C23" s="155">
        <v>24</v>
      </c>
      <c r="D23" s="155">
        <v>30</v>
      </c>
      <c r="E23" s="155">
        <v>18</v>
      </c>
      <c r="F23" s="335">
        <v>20</v>
      </c>
      <c r="G23" s="335">
        <v>31</v>
      </c>
      <c r="H23" s="335">
        <v>36</v>
      </c>
      <c r="I23" s="335">
        <v>24</v>
      </c>
      <c r="J23" s="335">
        <v>52</v>
      </c>
      <c r="K23" s="335">
        <v>37</v>
      </c>
      <c r="L23" s="335"/>
      <c r="M23" s="335"/>
      <c r="N23" s="335"/>
      <c r="O23" s="335"/>
      <c r="P23" s="335"/>
      <c r="Q23" s="335"/>
      <c r="R23" s="335"/>
      <c r="S23" s="114"/>
      <c r="T23" s="114"/>
      <c r="U23" s="114"/>
      <c r="V23" s="114"/>
      <c r="W23" s="114"/>
    </row>
    <row r="24" spans="1:23" ht="15" customHeight="1">
      <c r="A24" s="493" t="s">
        <v>763</v>
      </c>
      <c r="B24" s="492">
        <v>259</v>
      </c>
      <c r="C24" s="155">
        <v>24</v>
      </c>
      <c r="D24" s="155">
        <v>34</v>
      </c>
      <c r="E24" s="155">
        <v>25</v>
      </c>
      <c r="F24" s="335">
        <v>9</v>
      </c>
      <c r="G24" s="335">
        <v>2</v>
      </c>
      <c r="H24" s="335">
        <v>12</v>
      </c>
      <c r="I24" s="335">
        <v>21</v>
      </c>
      <c r="J24" s="335">
        <v>36</v>
      </c>
      <c r="K24" s="335">
        <v>47</v>
      </c>
      <c r="L24" s="335"/>
      <c r="M24" s="335"/>
      <c r="N24" s="335"/>
      <c r="O24" s="335"/>
      <c r="P24" s="335"/>
      <c r="Q24" s="335"/>
      <c r="R24" s="335"/>
      <c r="S24" s="114"/>
      <c r="T24" s="114"/>
      <c r="U24" s="114"/>
      <c r="V24" s="114"/>
      <c r="W24" s="114"/>
    </row>
    <row r="25" spans="1:23" ht="15" customHeight="1">
      <c r="A25" s="494" t="s">
        <v>761</v>
      </c>
      <c r="B25" s="492">
        <v>1216</v>
      </c>
      <c r="C25" s="155">
        <v>36</v>
      </c>
      <c r="D25" s="155">
        <v>54</v>
      </c>
      <c r="E25" s="155">
        <v>71</v>
      </c>
      <c r="F25" s="335">
        <v>79</v>
      </c>
      <c r="G25" s="335">
        <v>85</v>
      </c>
      <c r="H25" s="335">
        <v>50</v>
      </c>
      <c r="I25" s="335">
        <v>50</v>
      </c>
      <c r="J25" s="335">
        <v>78</v>
      </c>
      <c r="K25" s="335">
        <v>92</v>
      </c>
      <c r="L25" s="335"/>
      <c r="M25" s="335"/>
      <c r="N25" s="335"/>
      <c r="O25" s="335"/>
      <c r="P25" s="335"/>
      <c r="Q25" s="335"/>
      <c r="R25" s="335"/>
      <c r="S25" s="114"/>
      <c r="T25" s="114"/>
      <c r="U25" s="114"/>
      <c r="V25" s="114"/>
      <c r="W25" s="114"/>
    </row>
    <row r="26" spans="1:23" ht="15" customHeight="1">
      <c r="A26" s="494" t="s">
        <v>759</v>
      </c>
      <c r="B26" s="492">
        <v>1551</v>
      </c>
      <c r="C26" s="155">
        <v>59</v>
      </c>
      <c r="D26" s="155">
        <v>77</v>
      </c>
      <c r="E26" s="155">
        <v>122</v>
      </c>
      <c r="F26" s="335">
        <v>156</v>
      </c>
      <c r="G26" s="335">
        <v>89</v>
      </c>
      <c r="H26" s="335">
        <v>50</v>
      </c>
      <c r="I26" s="335">
        <v>53</v>
      </c>
      <c r="J26" s="335">
        <v>67</v>
      </c>
      <c r="K26" s="335">
        <v>142</v>
      </c>
      <c r="L26" s="335"/>
      <c r="M26" s="335"/>
      <c r="N26" s="335"/>
      <c r="O26" s="335"/>
      <c r="P26" s="335"/>
      <c r="Q26" s="335"/>
      <c r="R26" s="335"/>
      <c r="S26" s="114"/>
      <c r="T26" s="114"/>
      <c r="U26" s="114"/>
      <c r="V26" s="114"/>
      <c r="W26" s="114"/>
    </row>
    <row r="27" spans="1:23" ht="15" customHeight="1">
      <c r="A27" s="494" t="s">
        <v>757</v>
      </c>
      <c r="B27" s="492">
        <v>758</v>
      </c>
      <c r="C27" s="155">
        <v>21</v>
      </c>
      <c r="D27" s="155">
        <v>47</v>
      </c>
      <c r="E27" s="155">
        <v>74</v>
      </c>
      <c r="F27" s="335">
        <v>91</v>
      </c>
      <c r="G27" s="335">
        <v>56</v>
      </c>
      <c r="H27" s="335">
        <v>20</v>
      </c>
      <c r="I27" s="335">
        <v>20</v>
      </c>
      <c r="J27" s="335">
        <v>29</v>
      </c>
      <c r="K27" s="335">
        <v>84</v>
      </c>
      <c r="L27" s="335"/>
      <c r="M27" s="335"/>
      <c r="N27" s="335"/>
      <c r="O27" s="335"/>
      <c r="P27" s="335"/>
      <c r="Q27" s="335"/>
      <c r="R27" s="335"/>
      <c r="S27" s="114"/>
      <c r="T27" s="114"/>
      <c r="U27" s="114"/>
      <c r="V27" s="114"/>
      <c r="W27" s="114"/>
    </row>
    <row r="28" spans="1:23" ht="15" customHeight="1">
      <c r="A28" s="494" t="s">
        <v>755</v>
      </c>
      <c r="B28" s="492">
        <v>851</v>
      </c>
      <c r="C28" s="155">
        <v>32</v>
      </c>
      <c r="D28" s="155">
        <v>49</v>
      </c>
      <c r="E28" s="155">
        <v>99</v>
      </c>
      <c r="F28" s="335">
        <v>87</v>
      </c>
      <c r="G28" s="335">
        <v>53</v>
      </c>
      <c r="H28" s="335">
        <v>19</v>
      </c>
      <c r="I28" s="335">
        <v>27</v>
      </c>
      <c r="J28" s="335">
        <v>46</v>
      </c>
      <c r="K28" s="335">
        <v>72</v>
      </c>
      <c r="L28" s="335"/>
      <c r="M28" s="335"/>
      <c r="N28" s="335"/>
      <c r="O28" s="335"/>
      <c r="P28" s="335"/>
      <c r="Q28" s="335"/>
      <c r="R28" s="335"/>
      <c r="S28" s="114"/>
      <c r="T28" s="114"/>
      <c r="U28" s="114"/>
      <c r="V28" s="114"/>
      <c r="W28" s="114"/>
    </row>
    <row r="29" spans="1:23" ht="15" customHeight="1">
      <c r="A29" s="494" t="s">
        <v>753</v>
      </c>
      <c r="B29" s="492">
        <v>330</v>
      </c>
      <c r="C29" s="155">
        <v>9</v>
      </c>
      <c r="D29" s="155">
        <v>19</v>
      </c>
      <c r="E29" s="155">
        <v>24</v>
      </c>
      <c r="F29" s="335">
        <v>16</v>
      </c>
      <c r="G29" s="335">
        <v>9</v>
      </c>
      <c r="H29" s="335">
        <v>17</v>
      </c>
      <c r="I29" s="335">
        <v>19</v>
      </c>
      <c r="J29" s="335">
        <v>30</v>
      </c>
      <c r="K29" s="335">
        <v>25</v>
      </c>
      <c r="L29" s="335"/>
      <c r="M29" s="335"/>
      <c r="N29" s="335"/>
      <c r="O29" s="335"/>
      <c r="P29" s="335"/>
      <c r="Q29" s="335"/>
      <c r="R29" s="335"/>
      <c r="S29" s="114"/>
      <c r="T29" s="114"/>
      <c r="U29" s="114"/>
      <c r="V29" s="114"/>
      <c r="W29" s="114"/>
    </row>
    <row r="30" spans="1:23" ht="15" customHeight="1">
      <c r="A30" s="493" t="s">
        <v>751</v>
      </c>
      <c r="B30" s="492">
        <v>2901</v>
      </c>
      <c r="C30" s="155">
        <v>101</v>
      </c>
      <c r="D30" s="155">
        <v>124</v>
      </c>
      <c r="E30" s="155">
        <v>159</v>
      </c>
      <c r="F30" s="335">
        <v>137</v>
      </c>
      <c r="G30" s="335">
        <v>93</v>
      </c>
      <c r="H30" s="335">
        <v>131</v>
      </c>
      <c r="I30" s="335">
        <v>135</v>
      </c>
      <c r="J30" s="335">
        <v>163</v>
      </c>
      <c r="K30" s="335">
        <v>219</v>
      </c>
      <c r="L30" s="335"/>
      <c r="M30" s="335"/>
      <c r="N30" s="335"/>
      <c r="O30" s="335"/>
      <c r="P30" s="335"/>
      <c r="Q30" s="335"/>
      <c r="R30" s="335"/>
      <c r="S30" s="114"/>
      <c r="T30" s="114"/>
      <c r="U30" s="114"/>
      <c r="V30" s="114"/>
      <c r="W30" s="114"/>
    </row>
    <row r="31" spans="1:23" ht="15" customHeight="1">
      <c r="A31" s="493" t="s">
        <v>749</v>
      </c>
      <c r="B31" s="492">
        <v>1321</v>
      </c>
      <c r="C31" s="155">
        <v>163</v>
      </c>
      <c r="D31" s="155">
        <v>152</v>
      </c>
      <c r="E31" s="155">
        <v>84</v>
      </c>
      <c r="F31" s="335">
        <v>37</v>
      </c>
      <c r="G31" s="335">
        <v>28</v>
      </c>
      <c r="H31" s="335">
        <v>71</v>
      </c>
      <c r="I31" s="335">
        <v>120</v>
      </c>
      <c r="J31" s="335">
        <v>192</v>
      </c>
      <c r="K31" s="335">
        <v>139</v>
      </c>
      <c r="L31" s="335"/>
      <c r="M31" s="335"/>
      <c r="N31" s="335"/>
      <c r="O31" s="335"/>
      <c r="P31" s="335"/>
      <c r="Q31" s="335"/>
      <c r="R31" s="335"/>
      <c r="S31" s="114"/>
      <c r="T31" s="114"/>
      <c r="U31" s="114"/>
      <c r="V31" s="114"/>
      <c r="W31" s="114"/>
    </row>
    <row r="32" spans="1:23" ht="15" customHeight="1">
      <c r="A32" s="493" t="s">
        <v>747</v>
      </c>
      <c r="B32" s="492">
        <v>937</v>
      </c>
      <c r="C32" s="155">
        <v>128</v>
      </c>
      <c r="D32" s="155">
        <v>116</v>
      </c>
      <c r="E32" s="155">
        <v>45</v>
      </c>
      <c r="F32" s="335">
        <v>11</v>
      </c>
      <c r="G32" s="335">
        <v>21</v>
      </c>
      <c r="H32" s="335">
        <v>53</v>
      </c>
      <c r="I32" s="335">
        <v>110</v>
      </c>
      <c r="J32" s="335">
        <v>143</v>
      </c>
      <c r="K32" s="335">
        <v>100</v>
      </c>
      <c r="L32" s="335"/>
      <c r="M32" s="335"/>
      <c r="N32" s="335"/>
      <c r="O32" s="335"/>
      <c r="P32" s="335"/>
      <c r="Q32" s="335"/>
      <c r="R32" s="335"/>
      <c r="S32" s="114"/>
      <c r="T32" s="114"/>
      <c r="U32" s="114"/>
      <c r="V32" s="114"/>
      <c r="W32" s="114"/>
    </row>
    <row r="33" spans="1:23" ht="15" customHeight="1">
      <c r="A33" s="493" t="s">
        <v>745</v>
      </c>
      <c r="B33" s="492">
        <v>1014</v>
      </c>
      <c r="C33" s="155">
        <v>79</v>
      </c>
      <c r="D33" s="155">
        <v>82</v>
      </c>
      <c r="E33" s="155">
        <v>80</v>
      </c>
      <c r="F33" s="335">
        <v>66</v>
      </c>
      <c r="G33" s="335">
        <v>40</v>
      </c>
      <c r="H33" s="335">
        <v>69</v>
      </c>
      <c r="I33" s="335">
        <v>64</v>
      </c>
      <c r="J33" s="335">
        <v>109</v>
      </c>
      <c r="K33" s="335">
        <v>110</v>
      </c>
      <c r="L33" s="335"/>
      <c r="M33" s="335"/>
      <c r="N33" s="335"/>
      <c r="O33" s="335"/>
      <c r="P33" s="335"/>
      <c r="Q33" s="335"/>
      <c r="R33" s="335"/>
      <c r="S33" s="114"/>
      <c r="T33" s="114"/>
      <c r="U33" s="114"/>
      <c r="V33" s="114"/>
      <c r="W33" s="114"/>
    </row>
    <row r="34" spans="1:23" ht="15" customHeight="1">
      <c r="A34" s="493" t="s">
        <v>743</v>
      </c>
      <c r="B34" s="492">
        <v>6085</v>
      </c>
      <c r="C34" s="155">
        <v>247</v>
      </c>
      <c r="D34" s="155">
        <v>247</v>
      </c>
      <c r="E34" s="155">
        <v>261</v>
      </c>
      <c r="F34" s="335">
        <v>242</v>
      </c>
      <c r="G34" s="335">
        <v>285</v>
      </c>
      <c r="H34" s="335">
        <v>349</v>
      </c>
      <c r="I34" s="335">
        <v>383</v>
      </c>
      <c r="J34" s="335">
        <v>424</v>
      </c>
      <c r="K34" s="335">
        <v>451</v>
      </c>
      <c r="L34" s="335"/>
      <c r="M34" s="335"/>
      <c r="N34" s="335"/>
      <c r="O34" s="335"/>
      <c r="P34" s="335"/>
      <c r="Q34" s="335"/>
      <c r="R34" s="335"/>
      <c r="S34" s="114"/>
      <c r="T34" s="114"/>
      <c r="U34" s="114"/>
      <c r="V34" s="114"/>
      <c r="W34" s="114"/>
    </row>
    <row r="35" spans="1:23" ht="15" customHeight="1">
      <c r="A35" s="493" t="s">
        <v>741</v>
      </c>
      <c r="B35" s="492">
        <v>220</v>
      </c>
      <c r="C35" s="155">
        <v>23</v>
      </c>
      <c r="D35" s="155">
        <v>9</v>
      </c>
      <c r="E35" s="155">
        <v>4</v>
      </c>
      <c r="F35" s="335">
        <v>3</v>
      </c>
      <c r="G35" s="335">
        <v>22</v>
      </c>
      <c r="H35" s="335">
        <v>31</v>
      </c>
      <c r="I35" s="335">
        <v>32</v>
      </c>
      <c r="J35" s="335">
        <v>21</v>
      </c>
      <c r="K35" s="335">
        <v>15</v>
      </c>
      <c r="L35" s="335"/>
      <c r="M35" s="335"/>
      <c r="N35" s="335"/>
      <c r="O35" s="335"/>
      <c r="P35" s="335"/>
      <c r="Q35" s="335"/>
      <c r="R35" s="335"/>
      <c r="S35" s="114"/>
      <c r="T35" s="114"/>
      <c r="U35" s="114"/>
      <c r="V35" s="114"/>
      <c r="W35" s="114"/>
    </row>
    <row r="36" spans="1:23" ht="15" customHeight="1">
      <c r="A36" s="493" t="s">
        <v>739</v>
      </c>
      <c r="B36" s="492">
        <v>400</v>
      </c>
      <c r="C36" s="155">
        <v>60</v>
      </c>
      <c r="D36" s="155">
        <v>33</v>
      </c>
      <c r="E36" s="155">
        <v>16</v>
      </c>
      <c r="F36" s="335">
        <v>10</v>
      </c>
      <c r="G36" s="335">
        <v>9</v>
      </c>
      <c r="H36" s="335">
        <v>26</v>
      </c>
      <c r="I36" s="335">
        <v>61</v>
      </c>
      <c r="J36" s="335">
        <v>49</v>
      </c>
      <c r="K36" s="335">
        <v>28</v>
      </c>
      <c r="L36" s="335"/>
      <c r="M36" s="335"/>
      <c r="N36" s="335"/>
      <c r="O36" s="335"/>
      <c r="P36" s="335"/>
      <c r="Q36" s="335"/>
      <c r="R36" s="335"/>
      <c r="S36" s="114"/>
      <c r="T36" s="114"/>
      <c r="U36" s="114"/>
      <c r="V36" s="114"/>
      <c r="W36" s="114"/>
    </row>
    <row r="37" spans="1:23" ht="15" customHeight="1">
      <c r="A37" s="493" t="s">
        <v>737</v>
      </c>
      <c r="B37" s="492">
        <v>740</v>
      </c>
      <c r="C37" s="155">
        <v>33</v>
      </c>
      <c r="D37" s="155">
        <v>22</v>
      </c>
      <c r="E37" s="155">
        <v>39</v>
      </c>
      <c r="F37" s="335">
        <v>38</v>
      </c>
      <c r="G37" s="335">
        <v>64</v>
      </c>
      <c r="H37" s="335">
        <v>81</v>
      </c>
      <c r="I37" s="335">
        <v>57</v>
      </c>
      <c r="J37" s="335">
        <v>57</v>
      </c>
      <c r="K37" s="335">
        <v>52</v>
      </c>
      <c r="L37" s="335"/>
      <c r="M37" s="335"/>
      <c r="N37" s="335"/>
      <c r="O37" s="335"/>
      <c r="P37" s="335"/>
      <c r="Q37" s="335"/>
      <c r="R37" s="335"/>
      <c r="S37" s="114"/>
      <c r="T37" s="114"/>
      <c r="U37" s="114"/>
      <c r="V37" s="114"/>
      <c r="W37" s="114"/>
    </row>
    <row r="38" spans="1:23" ht="15" customHeight="1">
      <c r="A38" s="493" t="s">
        <v>735</v>
      </c>
      <c r="B38" s="492">
        <v>6311</v>
      </c>
      <c r="C38" s="155">
        <v>984</v>
      </c>
      <c r="D38" s="155">
        <v>787</v>
      </c>
      <c r="E38" s="155">
        <v>300</v>
      </c>
      <c r="F38" s="335">
        <v>135</v>
      </c>
      <c r="G38" s="335">
        <v>107</v>
      </c>
      <c r="H38" s="335">
        <v>317</v>
      </c>
      <c r="I38" s="335">
        <v>766</v>
      </c>
      <c r="J38" s="335">
        <v>1050</v>
      </c>
      <c r="K38" s="335">
        <v>793</v>
      </c>
      <c r="L38" s="335"/>
      <c r="M38" s="335"/>
      <c r="N38" s="335"/>
      <c r="O38" s="335"/>
      <c r="P38" s="335"/>
      <c r="Q38" s="335"/>
      <c r="R38" s="335"/>
      <c r="S38" s="114"/>
      <c r="T38" s="114"/>
      <c r="U38" s="114"/>
      <c r="V38" s="114"/>
      <c r="W38" s="114"/>
    </row>
    <row r="39" spans="1:23" ht="15" customHeight="1">
      <c r="A39" s="493" t="s">
        <v>733</v>
      </c>
      <c r="B39" s="492">
        <v>2280</v>
      </c>
      <c r="C39" s="155">
        <v>155</v>
      </c>
      <c r="D39" s="155">
        <v>87</v>
      </c>
      <c r="E39" s="335">
        <v>70</v>
      </c>
      <c r="F39" s="335">
        <v>62</v>
      </c>
      <c r="G39" s="335">
        <v>83</v>
      </c>
      <c r="H39" s="335">
        <v>227</v>
      </c>
      <c r="I39" s="335">
        <v>295</v>
      </c>
      <c r="J39" s="335">
        <v>250</v>
      </c>
      <c r="K39" s="335">
        <v>223</v>
      </c>
      <c r="L39" s="335"/>
      <c r="M39" s="335"/>
      <c r="N39" s="335"/>
      <c r="O39" s="335"/>
      <c r="P39" s="335"/>
      <c r="Q39" s="335"/>
      <c r="R39" s="335"/>
      <c r="S39" s="114"/>
      <c r="T39" s="114"/>
      <c r="U39" s="114"/>
      <c r="V39" s="114"/>
      <c r="W39" s="114"/>
    </row>
    <row r="40" spans="1:23" ht="15" customHeight="1">
      <c r="A40" s="493" t="s">
        <v>731</v>
      </c>
      <c r="B40" s="492">
        <v>2672</v>
      </c>
      <c r="C40" s="155">
        <v>135</v>
      </c>
      <c r="D40" s="155">
        <v>100</v>
      </c>
      <c r="E40" s="335">
        <v>72</v>
      </c>
      <c r="F40" s="335">
        <v>73</v>
      </c>
      <c r="G40" s="335">
        <v>166</v>
      </c>
      <c r="H40" s="335">
        <v>313</v>
      </c>
      <c r="I40" s="335">
        <v>276</v>
      </c>
      <c r="J40" s="335">
        <v>282</v>
      </c>
      <c r="K40" s="335">
        <v>222</v>
      </c>
      <c r="L40" s="335"/>
      <c r="M40" s="335"/>
      <c r="N40" s="335"/>
      <c r="O40" s="335"/>
      <c r="P40" s="335"/>
      <c r="Q40" s="335"/>
      <c r="R40" s="335"/>
      <c r="S40" s="114"/>
      <c r="T40" s="114"/>
      <c r="U40" s="114"/>
      <c r="V40" s="114"/>
      <c r="W40" s="114"/>
    </row>
    <row r="41" spans="1:23" ht="15" customHeight="1">
      <c r="A41" s="493" t="s">
        <v>729</v>
      </c>
      <c r="B41" s="492">
        <v>1774</v>
      </c>
      <c r="C41" s="155">
        <v>100</v>
      </c>
      <c r="D41" s="155">
        <v>61</v>
      </c>
      <c r="E41" s="335">
        <v>55</v>
      </c>
      <c r="F41" s="335">
        <v>35</v>
      </c>
      <c r="G41" s="335">
        <v>97</v>
      </c>
      <c r="H41" s="335">
        <v>175</v>
      </c>
      <c r="I41" s="335">
        <v>196</v>
      </c>
      <c r="J41" s="335">
        <v>164</v>
      </c>
      <c r="K41" s="335">
        <v>148</v>
      </c>
      <c r="L41" s="335"/>
      <c r="M41" s="335"/>
      <c r="N41" s="335"/>
      <c r="O41" s="335"/>
      <c r="P41" s="335"/>
      <c r="Q41" s="335"/>
      <c r="R41" s="335"/>
      <c r="S41" s="114"/>
      <c r="T41" s="114"/>
      <c r="U41" s="114"/>
      <c r="V41" s="114"/>
      <c r="W41" s="114"/>
    </row>
    <row r="42" spans="1:23" ht="15" customHeight="1">
      <c r="A42" s="493" t="s">
        <v>902</v>
      </c>
      <c r="B42" s="492">
        <v>1611</v>
      </c>
      <c r="C42" s="155">
        <v>82</v>
      </c>
      <c r="D42" s="155">
        <v>90</v>
      </c>
      <c r="E42" s="335">
        <v>72</v>
      </c>
      <c r="F42" s="335">
        <v>47</v>
      </c>
      <c r="G42" s="335">
        <v>93</v>
      </c>
      <c r="H42" s="335">
        <v>176</v>
      </c>
      <c r="I42" s="335">
        <v>174</v>
      </c>
      <c r="J42" s="335">
        <v>146</v>
      </c>
      <c r="K42" s="335">
        <v>138</v>
      </c>
      <c r="L42" s="335"/>
      <c r="M42" s="335"/>
      <c r="N42" s="335"/>
      <c r="O42" s="335"/>
      <c r="P42" s="335"/>
      <c r="Q42" s="335"/>
      <c r="R42" s="335"/>
      <c r="S42" s="114"/>
      <c r="T42" s="114"/>
      <c r="U42" s="114"/>
      <c r="V42" s="114"/>
      <c r="W42" s="114"/>
    </row>
    <row r="43" spans="1:23" ht="15" customHeight="1">
      <c r="A43" s="493" t="s">
        <v>794</v>
      </c>
      <c r="B43" s="492">
        <v>1096</v>
      </c>
      <c r="C43" s="155">
        <v>66</v>
      </c>
      <c r="D43" s="155">
        <v>40</v>
      </c>
      <c r="E43" s="335">
        <v>27</v>
      </c>
      <c r="F43" s="335">
        <v>30</v>
      </c>
      <c r="G43" s="335">
        <v>72</v>
      </c>
      <c r="H43" s="335">
        <v>137</v>
      </c>
      <c r="I43" s="335">
        <v>123</v>
      </c>
      <c r="J43" s="335">
        <v>100</v>
      </c>
      <c r="K43" s="335">
        <v>82</v>
      </c>
      <c r="L43" s="335"/>
      <c r="M43" s="335"/>
      <c r="N43" s="335"/>
      <c r="O43" s="335"/>
      <c r="P43" s="335"/>
      <c r="Q43" s="335"/>
      <c r="R43" s="335"/>
      <c r="S43" s="114"/>
      <c r="T43" s="114"/>
      <c r="U43" s="114"/>
      <c r="V43" s="114"/>
      <c r="W43" s="114"/>
    </row>
    <row r="44" spans="1:23" ht="15" customHeight="1">
      <c r="A44" s="493" t="s">
        <v>792</v>
      </c>
      <c r="B44" s="492">
        <v>3060</v>
      </c>
      <c r="C44" s="155">
        <v>102</v>
      </c>
      <c r="D44" s="155">
        <v>101</v>
      </c>
      <c r="E44" s="335">
        <v>115</v>
      </c>
      <c r="F44" s="335">
        <v>118</v>
      </c>
      <c r="G44" s="335">
        <v>167</v>
      </c>
      <c r="H44" s="335">
        <v>248</v>
      </c>
      <c r="I44" s="335">
        <v>213</v>
      </c>
      <c r="J44" s="335">
        <v>218</v>
      </c>
      <c r="K44" s="335">
        <v>235</v>
      </c>
      <c r="L44" s="335"/>
      <c r="M44" s="335"/>
      <c r="N44" s="335"/>
      <c r="O44" s="335"/>
      <c r="P44" s="335"/>
      <c r="Q44" s="335"/>
      <c r="R44" s="335"/>
      <c r="S44" s="114"/>
      <c r="T44" s="114"/>
      <c r="U44" s="114"/>
      <c r="V44" s="114"/>
      <c r="W44" s="114"/>
    </row>
    <row r="45" spans="1:23" ht="15" customHeight="1">
      <c r="A45" s="493" t="s">
        <v>790</v>
      </c>
      <c r="B45" s="492">
        <v>2638</v>
      </c>
      <c r="C45" s="155">
        <v>144</v>
      </c>
      <c r="D45" s="155">
        <v>139</v>
      </c>
      <c r="E45" s="335">
        <v>116</v>
      </c>
      <c r="F45" s="335">
        <v>135</v>
      </c>
      <c r="G45" s="335">
        <v>157</v>
      </c>
      <c r="H45" s="335">
        <v>202</v>
      </c>
      <c r="I45" s="335">
        <v>191</v>
      </c>
      <c r="J45" s="335">
        <v>207</v>
      </c>
      <c r="K45" s="335">
        <v>179</v>
      </c>
      <c r="L45" s="335"/>
      <c r="M45" s="335"/>
      <c r="N45" s="335"/>
      <c r="O45" s="335"/>
      <c r="P45" s="335"/>
      <c r="Q45" s="335"/>
      <c r="R45" s="335"/>
      <c r="S45" s="114"/>
      <c r="T45" s="114"/>
      <c r="U45" s="114"/>
      <c r="V45" s="114"/>
      <c r="W45" s="114"/>
    </row>
    <row r="46" spans="1:23" ht="15" customHeight="1">
      <c r="A46" s="493" t="s">
        <v>788</v>
      </c>
      <c r="B46" s="492">
        <v>2568</v>
      </c>
      <c r="C46" s="155">
        <v>134</v>
      </c>
      <c r="D46" s="155">
        <v>107</v>
      </c>
      <c r="E46" s="335">
        <v>112</v>
      </c>
      <c r="F46" s="335">
        <v>128</v>
      </c>
      <c r="G46" s="335">
        <v>146</v>
      </c>
      <c r="H46" s="335">
        <v>201</v>
      </c>
      <c r="I46" s="335">
        <v>183</v>
      </c>
      <c r="J46" s="335">
        <v>214</v>
      </c>
      <c r="K46" s="335">
        <v>177</v>
      </c>
      <c r="L46" s="335"/>
      <c r="M46" s="335"/>
      <c r="N46" s="335"/>
      <c r="O46" s="335"/>
      <c r="P46" s="335"/>
      <c r="Q46" s="335"/>
      <c r="R46" s="335"/>
      <c r="S46" s="114"/>
      <c r="T46" s="114"/>
      <c r="U46" s="114"/>
      <c r="V46" s="114"/>
      <c r="W46" s="114"/>
    </row>
    <row r="47" spans="1:23" ht="15" customHeight="1">
      <c r="A47" s="493" t="s">
        <v>786</v>
      </c>
      <c r="B47" s="492">
        <v>501</v>
      </c>
      <c r="C47" s="155">
        <v>12</v>
      </c>
      <c r="D47" s="155">
        <v>15</v>
      </c>
      <c r="E47" s="335">
        <v>14</v>
      </c>
      <c r="F47" s="335">
        <v>24</v>
      </c>
      <c r="G47" s="335">
        <v>29</v>
      </c>
      <c r="H47" s="335">
        <v>20</v>
      </c>
      <c r="I47" s="335">
        <v>16</v>
      </c>
      <c r="J47" s="335">
        <v>19</v>
      </c>
      <c r="K47" s="335">
        <v>14</v>
      </c>
      <c r="L47" s="335"/>
      <c r="M47" s="335"/>
      <c r="N47" s="335"/>
      <c r="O47" s="335"/>
      <c r="P47" s="335"/>
      <c r="Q47" s="335"/>
      <c r="R47" s="335"/>
      <c r="S47" s="114"/>
      <c r="T47" s="114"/>
      <c r="U47" s="114"/>
      <c r="V47" s="114"/>
      <c r="W47" s="114"/>
    </row>
    <row r="48" spans="1:23" ht="15" customHeight="1">
      <c r="A48" s="493" t="s">
        <v>784</v>
      </c>
      <c r="B48" s="492">
        <v>1221</v>
      </c>
      <c r="C48" s="155">
        <v>39</v>
      </c>
      <c r="D48" s="155">
        <v>81</v>
      </c>
      <c r="E48" s="335">
        <v>122</v>
      </c>
      <c r="F48" s="335">
        <v>66</v>
      </c>
      <c r="G48" s="335">
        <v>33</v>
      </c>
      <c r="H48" s="335">
        <v>28</v>
      </c>
      <c r="I48" s="335">
        <v>33</v>
      </c>
      <c r="J48" s="335">
        <v>65</v>
      </c>
      <c r="K48" s="335">
        <v>148</v>
      </c>
      <c r="L48" s="335"/>
      <c r="M48" s="335"/>
      <c r="N48" s="335"/>
      <c r="O48" s="335"/>
      <c r="P48" s="335"/>
      <c r="Q48" s="335"/>
      <c r="R48" s="335"/>
      <c r="S48" s="114"/>
      <c r="T48" s="114"/>
      <c r="U48" s="114"/>
      <c r="V48" s="114"/>
      <c r="W48" s="114"/>
    </row>
    <row r="49" spans="1:23" ht="15" customHeight="1">
      <c r="A49" s="493" t="s">
        <v>782</v>
      </c>
      <c r="B49" s="492">
        <v>404</v>
      </c>
      <c r="C49" s="155">
        <v>15</v>
      </c>
      <c r="D49" s="155">
        <v>24</v>
      </c>
      <c r="E49" s="335">
        <v>23</v>
      </c>
      <c r="F49" s="335">
        <v>15</v>
      </c>
      <c r="G49" s="335">
        <v>18</v>
      </c>
      <c r="H49" s="335">
        <v>25</v>
      </c>
      <c r="I49" s="335">
        <v>21</v>
      </c>
      <c r="J49" s="335">
        <v>29</v>
      </c>
      <c r="K49" s="335">
        <v>32</v>
      </c>
      <c r="L49" s="335"/>
      <c r="M49" s="335"/>
      <c r="N49" s="335"/>
      <c r="O49" s="335"/>
      <c r="P49" s="335"/>
      <c r="Q49" s="335"/>
      <c r="R49" s="335"/>
      <c r="S49" s="114"/>
      <c r="T49" s="114"/>
      <c r="U49" s="114"/>
      <c r="V49" s="114"/>
      <c r="W49" s="114"/>
    </row>
    <row r="50" spans="1:23" ht="15" customHeight="1">
      <c r="A50" s="493" t="s">
        <v>780</v>
      </c>
      <c r="B50" s="492">
        <v>1887</v>
      </c>
      <c r="C50" s="155">
        <v>71</v>
      </c>
      <c r="D50" s="155">
        <v>72</v>
      </c>
      <c r="E50" s="335">
        <v>63</v>
      </c>
      <c r="F50" s="335">
        <v>62</v>
      </c>
      <c r="G50" s="335">
        <v>76</v>
      </c>
      <c r="H50" s="335">
        <v>105</v>
      </c>
      <c r="I50" s="335">
        <v>90</v>
      </c>
      <c r="J50" s="335">
        <v>99</v>
      </c>
      <c r="K50" s="335">
        <v>92</v>
      </c>
      <c r="L50" s="335"/>
      <c r="M50" s="335"/>
      <c r="N50" s="335"/>
      <c r="O50" s="335"/>
      <c r="P50" s="335"/>
      <c r="Q50" s="335"/>
      <c r="R50" s="335"/>
      <c r="S50" s="114"/>
      <c r="T50" s="114"/>
      <c r="U50" s="114"/>
      <c r="V50" s="114"/>
      <c r="W50" s="114"/>
    </row>
    <row r="51" spans="1:23" ht="15" customHeight="1">
      <c r="A51" s="493" t="s">
        <v>778</v>
      </c>
      <c r="B51" s="492">
        <v>1646</v>
      </c>
      <c r="C51" s="155">
        <v>79</v>
      </c>
      <c r="D51" s="155">
        <v>118</v>
      </c>
      <c r="E51" s="335">
        <v>79</v>
      </c>
      <c r="F51" s="335">
        <v>52</v>
      </c>
      <c r="G51" s="335">
        <v>57</v>
      </c>
      <c r="H51" s="335">
        <v>62</v>
      </c>
      <c r="I51" s="335">
        <v>67</v>
      </c>
      <c r="J51" s="335">
        <v>99</v>
      </c>
      <c r="K51" s="335">
        <v>154</v>
      </c>
      <c r="L51" s="335"/>
      <c r="M51" s="335"/>
      <c r="N51" s="335"/>
      <c r="O51" s="335"/>
      <c r="P51" s="335"/>
      <c r="Q51" s="335"/>
      <c r="R51" s="335"/>
      <c r="S51" s="114"/>
      <c r="T51" s="114"/>
      <c r="U51" s="114"/>
      <c r="V51" s="114"/>
      <c r="W51" s="114"/>
    </row>
    <row r="52" spans="1:23" ht="15" customHeight="1">
      <c r="A52" s="493" t="s">
        <v>776</v>
      </c>
      <c r="B52" s="492">
        <v>399</v>
      </c>
      <c r="C52" s="155">
        <v>18</v>
      </c>
      <c r="D52" s="155">
        <v>18</v>
      </c>
      <c r="E52" s="335">
        <v>15</v>
      </c>
      <c r="F52" s="335">
        <v>30</v>
      </c>
      <c r="G52" s="335">
        <v>14</v>
      </c>
      <c r="H52" s="335">
        <v>22</v>
      </c>
      <c r="I52" s="335">
        <v>27</v>
      </c>
      <c r="J52" s="335">
        <v>25</v>
      </c>
      <c r="K52" s="335">
        <v>21</v>
      </c>
      <c r="L52" s="335"/>
      <c r="M52" s="335"/>
      <c r="N52" s="335"/>
      <c r="O52" s="335"/>
      <c r="P52" s="335"/>
      <c r="Q52" s="335"/>
      <c r="R52" s="335"/>
      <c r="S52" s="114"/>
      <c r="T52" s="114"/>
      <c r="U52" s="114"/>
      <c r="V52" s="114"/>
      <c r="W52" s="114"/>
    </row>
    <row r="53" spans="1:23" ht="15" customHeight="1">
      <c r="A53" s="493" t="s">
        <v>774</v>
      </c>
      <c r="B53" s="492">
        <v>846</v>
      </c>
      <c r="C53" s="155">
        <v>23</v>
      </c>
      <c r="D53" s="155">
        <v>29</v>
      </c>
      <c r="E53" s="335">
        <v>31</v>
      </c>
      <c r="F53" s="335">
        <v>27</v>
      </c>
      <c r="G53" s="335">
        <v>27</v>
      </c>
      <c r="H53" s="335">
        <v>12</v>
      </c>
      <c r="I53" s="335">
        <v>22</v>
      </c>
      <c r="J53" s="335">
        <v>40</v>
      </c>
      <c r="K53" s="335">
        <v>44</v>
      </c>
      <c r="L53" s="335"/>
      <c r="M53" s="335"/>
      <c r="N53" s="335"/>
      <c r="O53" s="335"/>
      <c r="P53" s="335"/>
      <c r="Q53" s="335"/>
      <c r="R53" s="335"/>
      <c r="S53" s="114"/>
      <c r="T53" s="114"/>
      <c r="U53" s="114"/>
      <c r="V53" s="114"/>
      <c r="W53" s="114"/>
    </row>
    <row r="54" spans="1:23" ht="15" customHeight="1">
      <c r="A54" s="491" t="s">
        <v>772</v>
      </c>
      <c r="B54" s="490">
        <v>1231</v>
      </c>
      <c r="C54" s="189">
        <v>48</v>
      </c>
      <c r="D54" s="189">
        <v>67</v>
      </c>
      <c r="E54" s="489">
        <v>60</v>
      </c>
      <c r="F54" s="489">
        <v>55</v>
      </c>
      <c r="G54" s="489">
        <v>54</v>
      </c>
      <c r="H54" s="489">
        <v>31</v>
      </c>
      <c r="I54" s="489">
        <v>43</v>
      </c>
      <c r="J54" s="489">
        <v>65</v>
      </c>
      <c r="K54" s="489">
        <v>104</v>
      </c>
      <c r="L54" s="489"/>
      <c r="M54" s="489"/>
      <c r="N54" s="489"/>
      <c r="O54" s="489"/>
      <c r="P54" s="489"/>
      <c r="Q54" s="489"/>
      <c r="R54" s="489"/>
      <c r="S54" s="488"/>
      <c r="T54" s="488"/>
      <c r="U54" s="488"/>
      <c r="V54" s="488"/>
      <c r="W54" s="488"/>
    </row>
    <row r="55" spans="1:23" ht="15" customHeight="1">
      <c r="A55" s="401"/>
      <c r="B55" s="487"/>
      <c r="C55" s="486"/>
      <c r="D55" s="486"/>
      <c r="E55" s="486"/>
      <c r="F55" s="486"/>
      <c r="G55" s="486"/>
      <c r="H55" s="486"/>
      <c r="I55" s="486"/>
      <c r="J55" s="486"/>
      <c r="K55" s="486"/>
      <c r="L55" s="103"/>
      <c r="M55" s="401"/>
      <c r="N55" s="401"/>
      <c r="O55" s="401"/>
      <c r="P55" s="401"/>
      <c r="Q55" s="401"/>
      <c r="R55" s="401"/>
      <c r="S55" s="401"/>
      <c r="T55" s="401"/>
      <c r="U55" s="401"/>
      <c r="V55" s="401"/>
      <c r="W55" s="401"/>
    </row>
    <row r="56" spans="1:23" ht="15" customHeight="1">
      <c r="A56" s="401"/>
      <c r="B56" s="401"/>
      <c r="C56" s="401"/>
      <c r="D56" s="401"/>
      <c r="E56" s="401"/>
      <c r="F56" s="401"/>
      <c r="G56" s="401"/>
      <c r="H56" s="401"/>
      <c r="I56" s="401"/>
      <c r="J56" s="401"/>
      <c r="K56" s="401"/>
      <c r="L56" s="103"/>
      <c r="M56" s="401"/>
      <c r="N56" s="401"/>
      <c r="O56" s="401"/>
      <c r="P56" s="401"/>
      <c r="Q56" s="401"/>
      <c r="R56" s="401"/>
      <c r="S56" s="401"/>
      <c r="T56" s="401"/>
      <c r="U56" s="401"/>
      <c r="V56" s="401"/>
      <c r="W56" s="401"/>
    </row>
    <row r="57" spans="1:23" ht="15" customHeight="1">
      <c r="A57" s="401"/>
      <c r="B57" s="401"/>
      <c r="C57" s="401"/>
      <c r="D57" s="401"/>
      <c r="E57" s="401"/>
      <c r="F57" s="401"/>
      <c r="G57" s="401"/>
      <c r="H57" s="401"/>
      <c r="I57" s="401"/>
      <c r="J57" s="401"/>
      <c r="K57" s="401"/>
      <c r="L57" s="103"/>
      <c r="M57" s="401"/>
      <c r="N57" s="401"/>
      <c r="O57" s="401"/>
      <c r="P57" s="401"/>
      <c r="Q57" s="401"/>
      <c r="R57" s="401"/>
      <c r="S57" s="401"/>
      <c r="T57" s="401"/>
      <c r="U57" s="401"/>
      <c r="V57" s="401"/>
      <c r="W57" s="401"/>
    </row>
    <row r="58" spans="1:23" ht="15" customHeight="1">
      <c r="A58" s="401"/>
      <c r="B58" s="401"/>
      <c r="C58" s="401"/>
      <c r="D58" s="401"/>
      <c r="E58" s="401"/>
      <c r="F58" s="401"/>
      <c r="G58" s="401"/>
      <c r="H58" s="401"/>
      <c r="I58" s="401"/>
      <c r="J58" s="401"/>
      <c r="K58" s="401"/>
      <c r="L58" s="103"/>
      <c r="M58" s="401"/>
      <c r="N58" s="401"/>
      <c r="O58" s="401"/>
      <c r="P58" s="401"/>
      <c r="Q58" s="401"/>
      <c r="R58" s="401"/>
      <c r="S58" s="401"/>
      <c r="T58" s="401"/>
      <c r="U58" s="401"/>
      <c r="V58" s="401"/>
      <c r="W58" s="401"/>
    </row>
    <row r="59" spans="1:23" ht="15" customHeight="1">
      <c r="A59" s="401"/>
      <c r="B59" s="401"/>
      <c r="C59" s="401"/>
      <c r="D59" s="401"/>
      <c r="E59" s="401"/>
      <c r="F59" s="401"/>
      <c r="G59" s="401"/>
      <c r="H59" s="401"/>
      <c r="I59" s="401"/>
      <c r="J59" s="401"/>
      <c r="K59" s="401"/>
      <c r="L59" s="103"/>
      <c r="M59" s="401"/>
      <c r="N59" s="401"/>
      <c r="O59" s="401"/>
      <c r="P59" s="401"/>
      <c r="Q59" s="401"/>
      <c r="R59" s="401"/>
      <c r="S59" s="401"/>
      <c r="T59" s="401"/>
      <c r="U59" s="401"/>
      <c r="V59" s="401"/>
      <c r="W59" s="401"/>
    </row>
    <row r="60" spans="1:23" ht="15" customHeight="1">
      <c r="A60" s="401"/>
      <c r="B60" s="401"/>
      <c r="C60" s="401"/>
      <c r="D60" s="401"/>
      <c r="E60" s="401"/>
      <c r="F60" s="401"/>
      <c r="G60" s="401"/>
      <c r="H60" s="401"/>
      <c r="I60" s="401"/>
      <c r="J60" s="401"/>
      <c r="K60" s="401"/>
      <c r="L60" s="103"/>
      <c r="M60" s="401"/>
      <c r="N60" s="401"/>
      <c r="O60" s="401"/>
      <c r="P60" s="401"/>
      <c r="Q60" s="401"/>
      <c r="R60" s="401"/>
      <c r="S60" s="401"/>
      <c r="T60" s="401"/>
      <c r="U60" s="401"/>
      <c r="V60" s="401"/>
      <c r="W60" s="401"/>
    </row>
    <row r="61" spans="1:23" ht="15" customHeight="1">
      <c r="A61" s="401"/>
      <c r="B61" s="401"/>
      <c r="C61" s="401"/>
      <c r="D61" s="401"/>
      <c r="E61" s="401"/>
      <c r="F61" s="401"/>
      <c r="G61" s="401"/>
      <c r="H61" s="401"/>
      <c r="I61" s="401"/>
      <c r="J61" s="401"/>
      <c r="K61" s="401"/>
      <c r="L61" s="103"/>
      <c r="M61" s="401"/>
      <c r="N61" s="401"/>
      <c r="O61" s="401"/>
      <c r="P61" s="401"/>
      <c r="Q61" s="401"/>
      <c r="R61" s="401"/>
      <c r="S61" s="401"/>
      <c r="T61" s="401"/>
      <c r="U61" s="401"/>
      <c r="V61" s="401"/>
      <c r="W61" s="401"/>
    </row>
    <row r="62" spans="1:23" ht="15" customHeight="1">
      <c r="A62" s="401"/>
      <c r="B62" s="401"/>
      <c r="C62" s="401"/>
      <c r="D62" s="401"/>
      <c r="E62" s="401"/>
      <c r="F62" s="401"/>
      <c r="G62" s="401"/>
      <c r="H62" s="401"/>
      <c r="I62" s="401"/>
      <c r="J62" s="401"/>
      <c r="K62" s="401"/>
      <c r="M62" s="401"/>
      <c r="N62" s="401"/>
      <c r="O62" s="401"/>
      <c r="P62" s="401"/>
      <c r="Q62" s="401"/>
      <c r="R62" s="401"/>
      <c r="S62" s="401"/>
      <c r="T62" s="401"/>
      <c r="U62" s="401"/>
      <c r="V62" s="401"/>
      <c r="W62" s="401"/>
    </row>
    <row r="63" spans="1:23" ht="15" customHeight="1">
      <c r="A63" s="401"/>
      <c r="B63" s="401"/>
      <c r="C63" s="401"/>
      <c r="D63" s="401"/>
      <c r="E63" s="401"/>
      <c r="F63" s="401"/>
      <c r="G63" s="401"/>
      <c r="H63" s="401"/>
      <c r="I63" s="401"/>
      <c r="J63" s="401"/>
      <c r="K63" s="401"/>
      <c r="M63" s="401"/>
      <c r="N63" s="401"/>
      <c r="O63" s="401"/>
      <c r="P63" s="401"/>
      <c r="Q63" s="401"/>
      <c r="R63" s="401"/>
      <c r="S63" s="401"/>
      <c r="T63" s="401"/>
      <c r="U63" s="401"/>
      <c r="V63" s="401"/>
      <c r="W63" s="401"/>
    </row>
    <row r="64" spans="1:23" ht="15" customHeight="1">
      <c r="A64" s="401"/>
      <c r="B64" s="401"/>
      <c r="C64" s="401"/>
      <c r="D64" s="401"/>
      <c r="E64" s="401"/>
      <c r="F64" s="401"/>
      <c r="G64" s="401"/>
      <c r="H64" s="401"/>
      <c r="I64" s="401"/>
      <c r="J64" s="401"/>
      <c r="K64" s="401"/>
      <c r="M64" s="401"/>
      <c r="N64" s="401"/>
      <c r="O64" s="401"/>
      <c r="P64" s="401"/>
      <c r="Q64" s="401"/>
      <c r="R64" s="401"/>
      <c r="S64" s="401"/>
      <c r="T64" s="401"/>
      <c r="U64" s="401"/>
      <c r="V64" s="401"/>
      <c r="W64" s="401"/>
    </row>
    <row r="66" spans="9:10">
      <c r="I66" s="337"/>
      <c r="J66" s="401"/>
    </row>
    <row r="67" spans="9:10">
      <c r="I67" s="337"/>
      <c r="J67" s="401"/>
    </row>
    <row r="68" spans="9:10">
      <c r="I68" s="337"/>
      <c r="J68" s="401"/>
    </row>
    <row r="69" spans="9:10">
      <c r="I69" s="337"/>
      <c r="J69" s="401"/>
    </row>
    <row r="70" spans="9:10">
      <c r="I70" s="337"/>
      <c r="J70" s="401"/>
    </row>
    <row r="71" spans="9:10">
      <c r="I71" s="337"/>
      <c r="J71" s="401"/>
    </row>
    <row r="72" spans="9:10">
      <c r="I72" s="337"/>
      <c r="J72" s="401"/>
    </row>
    <row r="73" spans="9:10">
      <c r="I73" s="337"/>
      <c r="J73" s="401"/>
    </row>
    <row r="74" spans="9:10">
      <c r="I74" s="337"/>
      <c r="J74" s="401"/>
    </row>
    <row r="75" spans="9:10">
      <c r="I75" s="337"/>
      <c r="J75" s="401"/>
    </row>
    <row r="76" spans="9:10">
      <c r="I76" s="337"/>
      <c r="J76" s="401"/>
    </row>
    <row r="77" spans="9:10">
      <c r="I77" s="401"/>
      <c r="J77" s="337"/>
    </row>
    <row r="78" spans="9:10">
      <c r="I78" s="401"/>
      <c r="J78" s="337"/>
    </row>
    <row r="79" spans="9:10">
      <c r="I79" s="401"/>
      <c r="J79" s="337"/>
    </row>
    <row r="80" spans="9:10">
      <c r="I80" s="401"/>
      <c r="J80" s="337"/>
    </row>
    <row r="81" spans="9:10">
      <c r="I81" s="401"/>
      <c r="J81" s="337"/>
    </row>
    <row r="82" spans="9:10">
      <c r="J82" s="337"/>
    </row>
    <row r="83" spans="9:10">
      <c r="J83" s="337"/>
    </row>
    <row r="84" spans="9:10">
      <c r="J84" s="337"/>
    </row>
    <row r="85" spans="9:10">
      <c r="J85" s="337"/>
    </row>
    <row r="86" spans="9:10">
      <c r="J86" s="337"/>
    </row>
    <row r="87" spans="9:10">
      <c r="J87" s="337"/>
    </row>
    <row r="88" spans="9:10">
      <c r="J88" s="337"/>
    </row>
    <row r="89" spans="9:10">
      <c r="J89" s="337"/>
    </row>
    <row r="90" spans="9:10">
      <c r="J90" s="337"/>
    </row>
    <row r="91" spans="9:10">
      <c r="J91" s="337"/>
    </row>
    <row r="92" spans="9:10">
      <c r="J92" s="337"/>
    </row>
    <row r="93" spans="9:10">
      <c r="J93" s="337"/>
    </row>
    <row r="94" spans="9:10">
      <c r="J94" s="337"/>
    </row>
    <row r="95" spans="9:10">
      <c r="J95" s="337"/>
    </row>
    <row r="96" spans="9:10">
      <c r="J96" s="337"/>
    </row>
    <row r="97" spans="10:10">
      <c r="J97" s="337"/>
    </row>
    <row r="98" spans="10:10">
      <c r="J98" s="337"/>
    </row>
    <row r="99" spans="10:10">
      <c r="J99" s="337"/>
    </row>
    <row r="100" spans="10:10">
      <c r="J100" s="337"/>
    </row>
    <row r="101" spans="10:10">
      <c r="J101" s="337"/>
    </row>
    <row r="102" spans="10:10">
      <c r="J102" s="337"/>
    </row>
    <row r="103" spans="10:10">
      <c r="J103" s="337"/>
    </row>
    <row r="104" spans="10:10">
      <c r="J104" s="337"/>
    </row>
    <row r="105" spans="10:10">
      <c r="J105" s="337"/>
    </row>
    <row r="106" spans="10:10">
      <c r="J106" s="337"/>
    </row>
    <row r="107" spans="10:10">
      <c r="J107" s="337"/>
    </row>
    <row r="108" spans="10:10">
      <c r="J108" s="337"/>
    </row>
    <row r="109" spans="10:10">
      <c r="J109" s="337"/>
    </row>
    <row r="110" spans="10:10">
      <c r="J110" s="337"/>
    </row>
    <row r="111" spans="10:10">
      <c r="J111" s="337"/>
    </row>
    <row r="112" spans="10:10">
      <c r="J112" s="337"/>
    </row>
    <row r="113" spans="10:10">
      <c r="J113" s="337"/>
    </row>
    <row r="114" spans="10:10">
      <c r="J114" s="337"/>
    </row>
    <row r="115" spans="10:10">
      <c r="J115" s="337"/>
    </row>
    <row r="116" spans="10:10">
      <c r="J116" s="337"/>
    </row>
    <row r="117" spans="10:10">
      <c r="J117" s="337"/>
    </row>
    <row r="118" spans="10:10">
      <c r="J118" s="337"/>
    </row>
    <row r="119" spans="10:10">
      <c r="J119" s="337"/>
    </row>
    <row r="120" spans="10:10">
      <c r="J120" s="337"/>
    </row>
    <row r="121" spans="10:10">
      <c r="J121" s="337"/>
    </row>
    <row r="122" spans="10:10">
      <c r="J122" s="337"/>
    </row>
    <row r="123" spans="10:10">
      <c r="J123" s="337"/>
    </row>
    <row r="124" spans="10:10">
      <c r="J124" s="337"/>
    </row>
    <row r="125" spans="10:10">
      <c r="J125" s="337"/>
    </row>
    <row r="126" spans="10:10">
      <c r="J126" s="337"/>
    </row>
    <row r="127" spans="10:10">
      <c r="J127" s="337"/>
    </row>
    <row r="128" spans="10:10">
      <c r="J128" s="337"/>
    </row>
    <row r="129" spans="10:10">
      <c r="J129" s="337"/>
    </row>
    <row r="130" spans="10:10">
      <c r="J130" s="337"/>
    </row>
    <row r="131" spans="10:10">
      <c r="J131" s="337"/>
    </row>
    <row r="132" spans="10:10">
      <c r="J132" s="337"/>
    </row>
    <row r="133" spans="10:10">
      <c r="J133" s="337"/>
    </row>
    <row r="134" spans="10:10">
      <c r="J134" s="337"/>
    </row>
    <row r="135" spans="10:10">
      <c r="J135" s="337"/>
    </row>
    <row r="136" spans="10:10">
      <c r="J136" s="337"/>
    </row>
    <row r="137" spans="10:10">
      <c r="J137" s="337"/>
    </row>
    <row r="138" spans="10:10">
      <c r="J138" s="337"/>
    </row>
    <row r="139" spans="10:10">
      <c r="J139" s="337"/>
    </row>
    <row r="140" spans="10:10">
      <c r="J140" s="337"/>
    </row>
    <row r="141" spans="10:10">
      <c r="J141" s="337"/>
    </row>
    <row r="142" spans="10:10">
      <c r="J142" s="337"/>
    </row>
    <row r="143" spans="10:10">
      <c r="J143" s="337"/>
    </row>
    <row r="144" spans="10:10">
      <c r="J144" s="337"/>
    </row>
    <row r="145" spans="10:10">
      <c r="J145" s="337"/>
    </row>
    <row r="146" spans="10:10">
      <c r="J146" s="337"/>
    </row>
    <row r="147" spans="10:10">
      <c r="J147" s="337"/>
    </row>
    <row r="148" spans="10:10">
      <c r="J148" s="337"/>
    </row>
  </sheetData>
  <mergeCells count="3">
    <mergeCell ref="A3:K3"/>
    <mergeCell ref="L3:W3"/>
    <mergeCell ref="F4:I4"/>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017043-FFFA-4068-8E85-F8A9BBF6BA1B}">
  <sheetPr>
    <pageSetUpPr fitToPage="1"/>
  </sheetPr>
  <dimension ref="A1:BF138"/>
  <sheetViews>
    <sheetView view="pageBreakPreview" topLeftCell="A37" zoomScaleNormal="100" zoomScaleSheetLayoutView="100" workbookViewId="0">
      <selection activeCell="M56" sqref="M56"/>
    </sheetView>
  </sheetViews>
  <sheetFormatPr defaultRowHeight="13.5"/>
  <cols>
    <col min="1" max="12" width="7.375" style="96" customWidth="1"/>
    <col min="13" max="13" width="7.625" style="96" customWidth="1"/>
    <col min="14" max="16384" width="9" style="96"/>
  </cols>
  <sheetData>
    <row r="1" spans="1:58" ht="15" customHeight="1">
      <c r="A1" s="105"/>
      <c r="B1" s="168"/>
      <c r="C1" s="168"/>
      <c r="D1" s="168"/>
      <c r="E1" s="168"/>
      <c r="F1" s="168"/>
      <c r="G1" s="168"/>
      <c r="H1" s="168"/>
      <c r="I1" s="168"/>
      <c r="J1" s="105"/>
      <c r="K1" s="105"/>
      <c r="L1" s="510" t="s">
        <v>931</v>
      </c>
      <c r="M1" s="105"/>
      <c r="N1" s="105"/>
      <c r="O1" s="105"/>
      <c r="P1" s="105"/>
      <c r="Q1" s="105"/>
      <c r="R1" s="105"/>
      <c r="S1" s="105"/>
      <c r="T1" s="105"/>
      <c r="U1" s="105"/>
      <c r="V1" s="105"/>
      <c r="W1" s="105"/>
      <c r="X1" s="105"/>
      <c r="Y1" s="105"/>
      <c r="Z1" s="105"/>
      <c r="AA1" s="105"/>
      <c r="AB1" s="105"/>
      <c r="AC1" s="105"/>
      <c r="AD1" s="105"/>
      <c r="AE1" s="105"/>
      <c r="AF1" s="105"/>
      <c r="AG1" s="105"/>
      <c r="AH1" s="105"/>
      <c r="AI1" s="105"/>
      <c r="AJ1" s="105"/>
      <c r="AK1" s="105"/>
      <c r="AL1" s="105"/>
      <c r="AM1" s="105"/>
      <c r="AN1" s="105"/>
      <c r="AO1" s="105"/>
      <c r="AP1" s="105"/>
      <c r="AQ1" s="105"/>
      <c r="AR1" s="105"/>
      <c r="AS1" s="105"/>
      <c r="AT1" s="105"/>
      <c r="AU1" s="105"/>
      <c r="AV1" s="105"/>
      <c r="AW1" s="105"/>
      <c r="AX1" s="105"/>
      <c r="AY1" s="105"/>
      <c r="AZ1" s="105"/>
      <c r="BA1" s="105"/>
      <c r="BB1" s="105"/>
      <c r="BC1" s="105"/>
      <c r="BD1" s="105"/>
      <c r="BE1" s="105"/>
      <c r="BF1" s="105"/>
    </row>
    <row r="2" spans="1:58" ht="15" customHeight="1">
      <c r="A2" s="105"/>
      <c r="B2" s="168"/>
      <c r="C2" s="168"/>
      <c r="D2" s="168"/>
      <c r="E2" s="168"/>
      <c r="F2" s="168"/>
      <c r="G2" s="168"/>
      <c r="H2" s="168"/>
      <c r="I2" s="168"/>
      <c r="J2" s="105"/>
      <c r="K2" s="105"/>
      <c r="L2" s="510"/>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row>
    <row r="3" spans="1:58" s="95" customFormat="1" ht="24.95" customHeight="1">
      <c r="A3" s="1411" t="s">
        <v>930</v>
      </c>
      <c r="B3" s="1411"/>
      <c r="C3" s="1411"/>
      <c r="D3" s="1411"/>
      <c r="E3" s="1411"/>
      <c r="F3" s="1411"/>
      <c r="G3" s="1411"/>
      <c r="H3" s="1411"/>
      <c r="I3" s="1411"/>
      <c r="J3" s="1411"/>
      <c r="K3" s="1411"/>
      <c r="L3" s="1411"/>
    </row>
    <row r="4" spans="1:58" ht="15" customHeight="1" thickBot="1">
      <c r="A4" s="105"/>
      <c r="B4" s="274"/>
      <c r="C4" s="274"/>
      <c r="D4" s="274"/>
      <c r="E4" s="105"/>
      <c r="F4" s="509"/>
      <c r="G4" s="509"/>
      <c r="H4" s="508"/>
      <c r="I4" s="508"/>
      <c r="J4" s="508"/>
      <c r="K4" s="507"/>
      <c r="L4" s="506" t="s">
        <v>929</v>
      </c>
      <c r="M4" s="105"/>
      <c r="N4" s="105"/>
      <c r="O4" s="105"/>
      <c r="P4" s="105"/>
      <c r="Q4" s="105"/>
      <c r="R4" s="105"/>
      <c r="S4" s="105"/>
      <c r="T4" s="105"/>
      <c r="U4" s="105"/>
      <c r="V4" s="105"/>
      <c r="W4" s="105"/>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c r="BC4" s="105"/>
      <c r="BD4" s="105"/>
      <c r="BE4" s="105"/>
      <c r="BF4" s="105"/>
    </row>
    <row r="5" spans="1:58" s="373" customFormat="1" ht="15" customHeight="1" thickTop="1">
      <c r="A5" s="130" t="s">
        <v>928</v>
      </c>
      <c r="B5" s="130" t="s">
        <v>927</v>
      </c>
      <c r="C5" s="130" t="s">
        <v>926</v>
      </c>
      <c r="D5" s="130" t="s">
        <v>925</v>
      </c>
      <c r="E5" s="130" t="s">
        <v>924</v>
      </c>
      <c r="F5" s="130" t="s">
        <v>923</v>
      </c>
      <c r="G5" s="130" t="s">
        <v>922</v>
      </c>
      <c r="H5" s="130" t="s">
        <v>921</v>
      </c>
      <c r="I5" s="130" t="s">
        <v>920</v>
      </c>
      <c r="J5" s="130" t="s">
        <v>919</v>
      </c>
      <c r="K5" s="130" t="s">
        <v>918</v>
      </c>
      <c r="L5" s="129" t="s">
        <v>917</v>
      </c>
    </row>
    <row r="6" spans="1:58" s="369" customFormat="1" ht="15" customHeight="1">
      <c r="A6" s="499">
        <v>16648</v>
      </c>
      <c r="B6" s="499">
        <v>14154</v>
      </c>
      <c r="C6" s="499">
        <v>10309</v>
      </c>
      <c r="D6" s="499">
        <v>8880</v>
      </c>
      <c r="E6" s="499">
        <v>9408</v>
      </c>
      <c r="F6" s="499">
        <v>12576</v>
      </c>
      <c r="G6" s="499">
        <v>10099</v>
      </c>
      <c r="H6" s="499">
        <v>7721</v>
      </c>
      <c r="I6" s="499">
        <v>4574</v>
      </c>
      <c r="J6" s="499">
        <v>1978</v>
      </c>
      <c r="K6" s="499">
        <v>517</v>
      </c>
      <c r="L6" s="499">
        <v>92</v>
      </c>
      <c r="N6" s="371"/>
      <c r="O6" s="371"/>
      <c r="P6" s="371"/>
      <c r="Q6" s="371"/>
      <c r="R6" s="371"/>
      <c r="S6" s="371"/>
      <c r="T6" s="371"/>
      <c r="U6" s="371"/>
      <c r="V6" s="371"/>
      <c r="W6" s="371"/>
      <c r="X6" s="371"/>
      <c r="Y6" s="371"/>
      <c r="Z6" s="371"/>
      <c r="AA6" s="371"/>
      <c r="AB6" s="371"/>
      <c r="AC6" s="371"/>
      <c r="AD6" s="371"/>
      <c r="AE6" s="371"/>
      <c r="AF6" s="371"/>
      <c r="AG6" s="371"/>
      <c r="AH6" s="371"/>
      <c r="AI6" s="370"/>
      <c r="AJ6" s="370"/>
      <c r="AK6" s="370"/>
      <c r="AL6" s="370"/>
      <c r="AM6" s="370"/>
      <c r="AN6" s="370"/>
      <c r="AO6" s="370"/>
      <c r="AP6" s="370"/>
      <c r="AQ6" s="370"/>
      <c r="AR6" s="370"/>
      <c r="AS6" s="370"/>
      <c r="AT6" s="370"/>
      <c r="AU6" s="370"/>
      <c r="AV6" s="370"/>
      <c r="AW6" s="370"/>
      <c r="AX6" s="370"/>
      <c r="AY6" s="370"/>
      <c r="AZ6" s="370"/>
      <c r="BA6" s="370"/>
      <c r="BB6" s="370"/>
      <c r="BC6" s="370"/>
      <c r="BD6" s="370"/>
      <c r="BE6" s="370"/>
      <c r="BF6" s="370"/>
    </row>
    <row r="7" spans="1:58" ht="15" customHeight="1">
      <c r="A7" s="335">
        <v>90</v>
      </c>
      <c r="B7" s="335">
        <v>73</v>
      </c>
      <c r="C7" s="335">
        <v>35</v>
      </c>
      <c r="D7" s="335">
        <v>31</v>
      </c>
      <c r="E7" s="335">
        <v>36</v>
      </c>
      <c r="F7" s="335">
        <v>56</v>
      </c>
      <c r="G7" s="335">
        <v>39</v>
      </c>
      <c r="H7" s="114">
        <v>32</v>
      </c>
      <c r="I7" s="114">
        <v>21</v>
      </c>
      <c r="J7" s="114">
        <v>6</v>
      </c>
      <c r="K7" s="114">
        <v>3</v>
      </c>
      <c r="L7" s="114">
        <v>1</v>
      </c>
      <c r="M7" s="105"/>
      <c r="N7" s="105"/>
      <c r="O7" s="105"/>
      <c r="P7" s="105"/>
      <c r="Q7" s="105"/>
      <c r="R7" s="105"/>
      <c r="S7" s="105"/>
      <c r="T7" s="105"/>
      <c r="U7" s="105"/>
      <c r="V7" s="105"/>
      <c r="W7" s="105"/>
      <c r="X7" s="105"/>
      <c r="Y7" s="105"/>
      <c r="Z7" s="105"/>
      <c r="AA7" s="105"/>
      <c r="AB7" s="105"/>
      <c r="AC7" s="105"/>
      <c r="AD7" s="105"/>
      <c r="AE7" s="105"/>
      <c r="AF7" s="105"/>
      <c r="AG7" s="105"/>
      <c r="AH7" s="105"/>
      <c r="AI7" s="105"/>
      <c r="AJ7" s="105"/>
      <c r="AK7" s="105"/>
      <c r="AL7" s="105"/>
      <c r="AM7" s="105"/>
      <c r="AN7" s="105"/>
      <c r="AO7" s="105"/>
      <c r="AP7" s="105"/>
      <c r="AQ7" s="105"/>
      <c r="AR7" s="105"/>
      <c r="AS7" s="105"/>
      <c r="AT7" s="105"/>
      <c r="AU7" s="105"/>
      <c r="AV7" s="105"/>
      <c r="AW7" s="105"/>
      <c r="AX7" s="105"/>
      <c r="AY7" s="105"/>
      <c r="AZ7" s="105"/>
      <c r="BA7" s="105"/>
      <c r="BB7" s="105"/>
      <c r="BC7" s="105"/>
      <c r="BD7" s="105"/>
      <c r="BE7" s="105"/>
      <c r="BF7" s="105"/>
    </row>
    <row r="8" spans="1:58" ht="15" customHeight="1">
      <c r="A8" s="335">
        <v>25</v>
      </c>
      <c r="B8" s="335">
        <v>30</v>
      </c>
      <c r="C8" s="335">
        <v>27</v>
      </c>
      <c r="D8" s="335">
        <v>26</v>
      </c>
      <c r="E8" s="335">
        <v>16</v>
      </c>
      <c r="F8" s="335">
        <v>21</v>
      </c>
      <c r="G8" s="335">
        <v>20</v>
      </c>
      <c r="H8" s="114">
        <v>22</v>
      </c>
      <c r="I8" s="114">
        <v>8</v>
      </c>
      <c r="J8" s="114">
        <v>2</v>
      </c>
      <c r="K8" s="114">
        <v>0</v>
      </c>
      <c r="L8" s="114">
        <v>0</v>
      </c>
      <c r="M8" s="105"/>
      <c r="N8" s="105"/>
      <c r="O8" s="105"/>
      <c r="P8" s="105"/>
      <c r="Q8" s="105"/>
      <c r="R8" s="105"/>
      <c r="S8" s="105"/>
      <c r="T8" s="105"/>
      <c r="U8" s="105"/>
      <c r="V8" s="105"/>
      <c r="W8" s="105"/>
      <c r="X8" s="105"/>
      <c r="Y8" s="105"/>
      <c r="Z8" s="105"/>
      <c r="AA8" s="105"/>
      <c r="AB8" s="105"/>
      <c r="AC8" s="105"/>
      <c r="AD8" s="105"/>
      <c r="AE8" s="105"/>
      <c r="AF8" s="105"/>
      <c r="AG8" s="105"/>
      <c r="AH8" s="105"/>
      <c r="AI8" s="105"/>
      <c r="AJ8" s="105"/>
      <c r="AK8" s="105"/>
      <c r="AL8" s="105"/>
      <c r="AM8" s="105"/>
      <c r="AN8" s="105"/>
      <c r="AO8" s="105"/>
      <c r="AP8" s="105"/>
      <c r="AQ8" s="105"/>
      <c r="AR8" s="105"/>
      <c r="AS8" s="105"/>
      <c r="AT8" s="105"/>
      <c r="AU8" s="105"/>
      <c r="AV8" s="105"/>
      <c r="AW8" s="105"/>
      <c r="AX8" s="105"/>
      <c r="AY8" s="105"/>
      <c r="AZ8" s="105"/>
      <c r="BA8" s="105"/>
      <c r="BB8" s="105"/>
      <c r="BC8" s="105"/>
      <c r="BD8" s="105"/>
      <c r="BE8" s="105"/>
      <c r="BF8" s="105"/>
    </row>
    <row r="9" spans="1:58" ht="15" customHeight="1">
      <c r="A9" s="335">
        <v>50</v>
      </c>
      <c r="B9" s="335">
        <v>69</v>
      </c>
      <c r="C9" s="335">
        <v>60</v>
      </c>
      <c r="D9" s="335">
        <v>38</v>
      </c>
      <c r="E9" s="335">
        <v>39</v>
      </c>
      <c r="F9" s="335">
        <v>50</v>
      </c>
      <c r="G9" s="335">
        <v>48</v>
      </c>
      <c r="H9" s="114">
        <v>34</v>
      </c>
      <c r="I9" s="114">
        <v>19</v>
      </c>
      <c r="J9" s="114">
        <v>13</v>
      </c>
      <c r="K9" s="114">
        <v>0</v>
      </c>
      <c r="L9" s="114">
        <v>1</v>
      </c>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5"/>
      <c r="BF9" s="105"/>
    </row>
    <row r="10" spans="1:58" ht="15" customHeight="1">
      <c r="A10" s="335">
        <v>15</v>
      </c>
      <c r="B10" s="335">
        <v>15</v>
      </c>
      <c r="C10" s="335">
        <v>12</v>
      </c>
      <c r="D10" s="335">
        <v>20</v>
      </c>
      <c r="E10" s="335">
        <v>19</v>
      </c>
      <c r="F10" s="335">
        <v>26</v>
      </c>
      <c r="G10" s="335">
        <v>27</v>
      </c>
      <c r="H10" s="114">
        <v>22</v>
      </c>
      <c r="I10" s="114">
        <v>7</v>
      </c>
      <c r="J10" s="114">
        <v>5</v>
      </c>
      <c r="K10" s="114">
        <v>1</v>
      </c>
      <c r="L10" s="114">
        <v>1</v>
      </c>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5"/>
      <c r="AQ10" s="105"/>
      <c r="AR10" s="105"/>
      <c r="AS10" s="105"/>
      <c r="AT10" s="105"/>
      <c r="AU10" s="105"/>
      <c r="AV10" s="105"/>
      <c r="AW10" s="105"/>
      <c r="AX10" s="105"/>
      <c r="AY10" s="105"/>
      <c r="AZ10" s="105"/>
      <c r="BA10" s="105"/>
      <c r="BB10" s="105"/>
      <c r="BC10" s="105"/>
      <c r="BD10" s="105"/>
      <c r="BE10" s="105"/>
      <c r="BF10" s="105"/>
    </row>
    <row r="11" spans="1:58" ht="15" customHeight="1">
      <c r="A11" s="335">
        <v>31</v>
      </c>
      <c r="B11" s="335">
        <v>28</v>
      </c>
      <c r="C11" s="335">
        <v>34</v>
      </c>
      <c r="D11" s="335">
        <v>31</v>
      </c>
      <c r="E11" s="335">
        <v>34</v>
      </c>
      <c r="F11" s="335">
        <v>19</v>
      </c>
      <c r="G11" s="335">
        <v>27</v>
      </c>
      <c r="H11" s="114">
        <v>27</v>
      </c>
      <c r="I11" s="114">
        <v>9</v>
      </c>
      <c r="J11" s="114">
        <v>7</v>
      </c>
      <c r="K11" s="114">
        <v>1</v>
      </c>
      <c r="L11" s="114">
        <v>0</v>
      </c>
      <c r="M11" s="105"/>
      <c r="N11" s="105"/>
      <c r="O11" s="105"/>
      <c r="P11" s="105"/>
      <c r="Q11" s="105"/>
      <c r="R11" s="105"/>
      <c r="S11" s="105"/>
      <c r="T11" s="105"/>
      <c r="U11" s="105"/>
      <c r="V11" s="105"/>
      <c r="W11" s="105"/>
      <c r="X11" s="105"/>
      <c r="Y11" s="105"/>
      <c r="Z11" s="105"/>
      <c r="AA11" s="105"/>
      <c r="AB11" s="105"/>
      <c r="AC11" s="105"/>
      <c r="AD11" s="105"/>
      <c r="AE11" s="105"/>
      <c r="AF11" s="105"/>
      <c r="AG11" s="105"/>
      <c r="AH11" s="105"/>
      <c r="AI11" s="105"/>
      <c r="AJ11" s="105"/>
      <c r="AK11" s="105"/>
      <c r="AL11" s="105"/>
      <c r="AM11" s="105"/>
      <c r="AN11" s="105"/>
      <c r="AO11" s="105"/>
      <c r="AP11" s="105"/>
      <c r="AQ11" s="105"/>
      <c r="AR11" s="105"/>
      <c r="AS11" s="105"/>
      <c r="AT11" s="105"/>
      <c r="AU11" s="105"/>
      <c r="AV11" s="105"/>
      <c r="AW11" s="105"/>
      <c r="AX11" s="105"/>
      <c r="AY11" s="105"/>
      <c r="AZ11" s="105"/>
      <c r="BA11" s="105"/>
      <c r="BB11" s="105"/>
      <c r="BC11" s="105"/>
      <c r="BD11" s="105"/>
      <c r="BE11" s="105"/>
      <c r="BF11" s="105"/>
    </row>
    <row r="12" spans="1:58" ht="15" customHeight="1">
      <c r="A12" s="335">
        <v>28</v>
      </c>
      <c r="B12" s="335">
        <v>27</v>
      </c>
      <c r="C12" s="335">
        <v>20</v>
      </c>
      <c r="D12" s="335">
        <v>14</v>
      </c>
      <c r="E12" s="335">
        <v>18</v>
      </c>
      <c r="F12" s="335">
        <v>30</v>
      </c>
      <c r="G12" s="335">
        <v>28</v>
      </c>
      <c r="H12" s="114">
        <v>6</v>
      </c>
      <c r="I12" s="114">
        <v>6</v>
      </c>
      <c r="J12" s="114">
        <v>8</v>
      </c>
      <c r="K12" s="114">
        <v>0</v>
      </c>
      <c r="L12" s="114">
        <v>0</v>
      </c>
      <c r="M12" s="105"/>
      <c r="N12" s="105"/>
      <c r="O12" s="105"/>
      <c r="P12" s="105"/>
      <c r="Q12" s="105"/>
      <c r="R12" s="105"/>
      <c r="S12" s="105"/>
      <c r="T12" s="105"/>
      <c r="U12" s="105"/>
      <c r="V12" s="105"/>
      <c r="W12" s="105"/>
      <c r="X12" s="105"/>
      <c r="Y12" s="105"/>
      <c r="Z12" s="105"/>
      <c r="AA12" s="105"/>
      <c r="AB12" s="105"/>
      <c r="AC12" s="105"/>
      <c r="AD12" s="105"/>
      <c r="AE12" s="105"/>
      <c r="AF12" s="105"/>
      <c r="AG12" s="105"/>
      <c r="AH12" s="105"/>
      <c r="AI12" s="105"/>
      <c r="AJ12" s="105"/>
      <c r="AK12" s="105"/>
      <c r="AL12" s="105"/>
      <c r="AM12" s="105"/>
      <c r="AN12" s="105"/>
      <c r="AO12" s="105"/>
      <c r="AP12" s="105"/>
      <c r="AQ12" s="105"/>
      <c r="AR12" s="105"/>
      <c r="AS12" s="105"/>
      <c r="AT12" s="105"/>
      <c r="AU12" s="105"/>
      <c r="AV12" s="105"/>
      <c r="AW12" s="105"/>
      <c r="AX12" s="105"/>
      <c r="AY12" s="105"/>
      <c r="AZ12" s="105"/>
      <c r="BA12" s="105"/>
      <c r="BB12" s="105"/>
      <c r="BC12" s="105"/>
      <c r="BD12" s="105"/>
      <c r="BE12" s="105"/>
      <c r="BF12" s="105"/>
    </row>
    <row r="13" spans="1:58" ht="15" customHeight="1">
      <c r="A13" s="335">
        <v>31</v>
      </c>
      <c r="B13" s="335">
        <v>22</v>
      </c>
      <c r="C13" s="335">
        <v>26</v>
      </c>
      <c r="D13" s="335">
        <v>17</v>
      </c>
      <c r="E13" s="335">
        <v>18</v>
      </c>
      <c r="F13" s="335">
        <v>29</v>
      </c>
      <c r="G13" s="335">
        <v>14</v>
      </c>
      <c r="H13" s="114">
        <v>27</v>
      </c>
      <c r="I13" s="114">
        <v>10</v>
      </c>
      <c r="J13" s="114">
        <v>1</v>
      </c>
      <c r="K13" s="114">
        <v>1</v>
      </c>
      <c r="L13" s="114">
        <v>0</v>
      </c>
      <c r="M13" s="105"/>
      <c r="N13" s="105"/>
      <c r="O13" s="105"/>
      <c r="P13" s="105"/>
      <c r="Q13" s="105"/>
      <c r="R13" s="105"/>
      <c r="S13" s="105"/>
      <c r="T13" s="105"/>
      <c r="U13" s="105"/>
      <c r="V13" s="105"/>
      <c r="W13" s="105"/>
      <c r="X13" s="105"/>
      <c r="Y13" s="105"/>
      <c r="Z13" s="105"/>
      <c r="AA13" s="105"/>
      <c r="AB13" s="105"/>
      <c r="AC13" s="105"/>
      <c r="AD13" s="105"/>
      <c r="AE13" s="105"/>
      <c r="AF13" s="105"/>
      <c r="AG13" s="105"/>
      <c r="AH13" s="105"/>
      <c r="AI13" s="105"/>
      <c r="AJ13" s="105"/>
      <c r="AK13" s="105"/>
      <c r="AL13" s="105"/>
      <c r="AM13" s="105"/>
      <c r="AN13" s="105"/>
      <c r="AO13" s="105"/>
      <c r="AP13" s="105"/>
      <c r="AQ13" s="105"/>
      <c r="AR13" s="105"/>
      <c r="AS13" s="105"/>
      <c r="AT13" s="105"/>
      <c r="AU13" s="105"/>
      <c r="AV13" s="105"/>
      <c r="AW13" s="105"/>
      <c r="AX13" s="105"/>
      <c r="AY13" s="105"/>
      <c r="AZ13" s="105"/>
      <c r="BA13" s="105"/>
      <c r="BB13" s="105"/>
      <c r="BC13" s="105"/>
      <c r="BD13" s="105"/>
      <c r="BE13" s="105"/>
      <c r="BF13" s="105"/>
    </row>
    <row r="14" spans="1:58" ht="15" customHeight="1">
      <c r="A14" s="335">
        <v>25</v>
      </c>
      <c r="B14" s="335">
        <v>24</v>
      </c>
      <c r="C14" s="335">
        <v>22</v>
      </c>
      <c r="D14" s="335">
        <v>26</v>
      </c>
      <c r="E14" s="335">
        <v>11</v>
      </c>
      <c r="F14" s="335">
        <v>30</v>
      </c>
      <c r="G14" s="335">
        <v>30</v>
      </c>
      <c r="H14" s="114">
        <v>24</v>
      </c>
      <c r="I14" s="114">
        <v>10</v>
      </c>
      <c r="J14" s="114">
        <v>5</v>
      </c>
      <c r="K14" s="114">
        <v>1</v>
      </c>
      <c r="L14" s="114">
        <v>0</v>
      </c>
      <c r="M14" s="105"/>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5"/>
      <c r="AL14" s="105"/>
      <c r="AM14" s="105"/>
      <c r="AN14" s="105"/>
      <c r="AO14" s="105"/>
      <c r="AP14" s="105"/>
      <c r="AQ14" s="105"/>
      <c r="AR14" s="105"/>
      <c r="AS14" s="105"/>
      <c r="AT14" s="105"/>
      <c r="AU14" s="105"/>
      <c r="AV14" s="105"/>
      <c r="AW14" s="105"/>
      <c r="AX14" s="105"/>
      <c r="AY14" s="105"/>
      <c r="AZ14" s="105"/>
      <c r="BA14" s="105"/>
      <c r="BB14" s="105"/>
      <c r="BC14" s="105"/>
      <c r="BD14" s="105"/>
      <c r="BE14" s="105"/>
      <c r="BF14" s="105"/>
    </row>
    <row r="15" spans="1:58" ht="15" customHeight="1">
      <c r="A15" s="335">
        <v>97</v>
      </c>
      <c r="B15" s="335">
        <v>73</v>
      </c>
      <c r="C15" s="335">
        <v>55</v>
      </c>
      <c r="D15" s="335">
        <v>39</v>
      </c>
      <c r="E15" s="335">
        <v>49</v>
      </c>
      <c r="F15" s="335">
        <v>62</v>
      </c>
      <c r="G15" s="335">
        <v>31</v>
      </c>
      <c r="H15" s="114">
        <v>29</v>
      </c>
      <c r="I15" s="114">
        <v>19</v>
      </c>
      <c r="J15" s="114">
        <v>12</v>
      </c>
      <c r="K15" s="114">
        <v>2</v>
      </c>
      <c r="L15" s="114">
        <v>2</v>
      </c>
      <c r="M15" s="105"/>
      <c r="N15" s="105"/>
      <c r="O15" s="105"/>
      <c r="P15" s="105"/>
      <c r="Q15" s="105"/>
      <c r="R15" s="105"/>
      <c r="S15" s="105"/>
      <c r="T15" s="105"/>
      <c r="U15" s="105"/>
      <c r="V15" s="105"/>
      <c r="W15" s="105"/>
      <c r="X15" s="105"/>
      <c r="Y15" s="105"/>
      <c r="Z15" s="105"/>
      <c r="AA15" s="105"/>
      <c r="AB15" s="105"/>
      <c r="AC15" s="105"/>
      <c r="AD15" s="105"/>
      <c r="AE15" s="105"/>
      <c r="AF15" s="105"/>
      <c r="AG15" s="105"/>
      <c r="AH15" s="105"/>
      <c r="AI15" s="105"/>
      <c r="AJ15" s="105"/>
      <c r="AK15" s="105"/>
      <c r="AL15" s="105"/>
      <c r="AM15" s="105"/>
      <c r="AN15" s="105"/>
      <c r="AO15" s="105"/>
      <c r="AP15" s="105"/>
      <c r="AQ15" s="105"/>
      <c r="AR15" s="105"/>
      <c r="AS15" s="105"/>
      <c r="AT15" s="105"/>
      <c r="AU15" s="105"/>
      <c r="AV15" s="105"/>
      <c r="AW15" s="105"/>
      <c r="AX15" s="105"/>
      <c r="AY15" s="105"/>
      <c r="AZ15" s="105"/>
      <c r="BA15" s="105"/>
      <c r="BB15" s="105"/>
      <c r="BC15" s="105"/>
      <c r="BD15" s="105"/>
      <c r="BE15" s="105"/>
      <c r="BF15" s="105"/>
    </row>
    <row r="16" spans="1:58" ht="15" customHeight="1">
      <c r="A16" s="335">
        <v>26</v>
      </c>
      <c r="B16" s="335">
        <v>29</v>
      </c>
      <c r="C16" s="335">
        <v>37</v>
      </c>
      <c r="D16" s="335">
        <v>25</v>
      </c>
      <c r="E16" s="335">
        <v>20</v>
      </c>
      <c r="F16" s="335">
        <v>38</v>
      </c>
      <c r="G16" s="335">
        <v>30</v>
      </c>
      <c r="H16" s="114">
        <v>15</v>
      </c>
      <c r="I16" s="114">
        <v>8</v>
      </c>
      <c r="J16" s="114">
        <v>6</v>
      </c>
      <c r="K16" s="114">
        <v>1</v>
      </c>
      <c r="L16" s="114">
        <v>0</v>
      </c>
      <c r="M16" s="105"/>
      <c r="N16" s="105"/>
      <c r="O16" s="105"/>
      <c r="P16" s="105"/>
      <c r="Q16" s="105"/>
      <c r="R16" s="105"/>
      <c r="S16" s="105"/>
      <c r="T16" s="105"/>
      <c r="U16" s="105"/>
      <c r="V16" s="105"/>
      <c r="W16" s="105"/>
      <c r="X16" s="105"/>
      <c r="Y16" s="105"/>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c r="BC16" s="105"/>
      <c r="BD16" s="105"/>
      <c r="BE16" s="105"/>
      <c r="BF16" s="105"/>
    </row>
    <row r="17" spans="1:12" ht="15" customHeight="1">
      <c r="A17" s="335">
        <v>2</v>
      </c>
      <c r="B17" s="335">
        <v>5</v>
      </c>
      <c r="C17" s="335">
        <v>8</v>
      </c>
      <c r="D17" s="335">
        <v>7</v>
      </c>
      <c r="E17" s="335">
        <v>4</v>
      </c>
      <c r="F17" s="335">
        <v>7</v>
      </c>
      <c r="G17" s="335">
        <v>5</v>
      </c>
      <c r="H17" s="114">
        <v>8</v>
      </c>
      <c r="I17" s="114">
        <v>5</v>
      </c>
      <c r="J17" s="114">
        <v>0</v>
      </c>
      <c r="K17" s="114">
        <v>1</v>
      </c>
      <c r="L17" s="114">
        <v>0</v>
      </c>
    </row>
    <row r="18" spans="1:12" ht="15" customHeight="1">
      <c r="A18" s="335">
        <v>143</v>
      </c>
      <c r="B18" s="335">
        <v>141</v>
      </c>
      <c r="C18" s="335">
        <v>151</v>
      </c>
      <c r="D18" s="335">
        <v>183</v>
      </c>
      <c r="E18" s="335">
        <v>187</v>
      </c>
      <c r="F18" s="335">
        <v>168</v>
      </c>
      <c r="G18" s="335">
        <v>89</v>
      </c>
      <c r="H18" s="114">
        <v>62</v>
      </c>
      <c r="I18" s="114">
        <v>29</v>
      </c>
      <c r="J18" s="114">
        <v>8</v>
      </c>
      <c r="K18" s="114">
        <v>3</v>
      </c>
      <c r="L18" s="114">
        <v>0</v>
      </c>
    </row>
    <row r="19" spans="1:12" ht="15" customHeight="1">
      <c r="A19" s="335">
        <v>76</v>
      </c>
      <c r="B19" s="335">
        <v>73</v>
      </c>
      <c r="C19" s="335">
        <v>57</v>
      </c>
      <c r="D19" s="335">
        <v>53</v>
      </c>
      <c r="E19" s="335">
        <v>69</v>
      </c>
      <c r="F19" s="335">
        <v>63</v>
      </c>
      <c r="G19" s="335">
        <v>45</v>
      </c>
      <c r="H19" s="114">
        <v>34</v>
      </c>
      <c r="I19" s="114">
        <v>21</v>
      </c>
      <c r="J19" s="114">
        <v>10</v>
      </c>
      <c r="K19" s="114">
        <v>2</v>
      </c>
      <c r="L19" s="114">
        <v>0</v>
      </c>
    </row>
    <row r="20" spans="1:12" ht="15" customHeight="1">
      <c r="A20" s="335">
        <v>89</v>
      </c>
      <c r="B20" s="335">
        <v>93</v>
      </c>
      <c r="C20" s="335">
        <v>97</v>
      </c>
      <c r="D20" s="335">
        <v>135</v>
      </c>
      <c r="E20" s="335">
        <v>235</v>
      </c>
      <c r="F20" s="335">
        <v>213</v>
      </c>
      <c r="G20" s="335">
        <v>95</v>
      </c>
      <c r="H20" s="114">
        <v>41</v>
      </c>
      <c r="I20" s="114">
        <v>39</v>
      </c>
      <c r="J20" s="114">
        <v>15</v>
      </c>
      <c r="K20" s="114">
        <v>3</v>
      </c>
      <c r="L20" s="114">
        <v>0</v>
      </c>
    </row>
    <row r="21" spans="1:12" ht="15" customHeight="1">
      <c r="A21" s="335">
        <v>83</v>
      </c>
      <c r="B21" s="335">
        <v>89</v>
      </c>
      <c r="C21" s="335">
        <v>109</v>
      </c>
      <c r="D21" s="335">
        <v>92</v>
      </c>
      <c r="E21" s="335">
        <v>90</v>
      </c>
      <c r="F21" s="335">
        <v>105</v>
      </c>
      <c r="G21" s="335">
        <v>75</v>
      </c>
      <c r="H21" s="114">
        <v>52</v>
      </c>
      <c r="I21" s="114">
        <v>24</v>
      </c>
      <c r="J21" s="114">
        <v>8</v>
      </c>
      <c r="K21" s="114">
        <v>2</v>
      </c>
      <c r="L21" s="114">
        <v>1</v>
      </c>
    </row>
    <row r="22" spans="1:12" ht="15" customHeight="1">
      <c r="A22" s="335">
        <v>43</v>
      </c>
      <c r="B22" s="335">
        <v>27</v>
      </c>
      <c r="C22" s="335">
        <v>27</v>
      </c>
      <c r="D22" s="335">
        <v>22</v>
      </c>
      <c r="E22" s="335">
        <v>27</v>
      </c>
      <c r="F22" s="335">
        <v>36</v>
      </c>
      <c r="G22" s="335">
        <v>27</v>
      </c>
      <c r="H22" s="114">
        <v>25</v>
      </c>
      <c r="I22" s="114">
        <v>11</v>
      </c>
      <c r="J22" s="114">
        <v>6</v>
      </c>
      <c r="K22" s="114">
        <v>0</v>
      </c>
      <c r="L22" s="114">
        <v>1</v>
      </c>
    </row>
    <row r="23" spans="1:12" ht="15" customHeight="1">
      <c r="A23" s="335">
        <v>61</v>
      </c>
      <c r="B23" s="335">
        <v>48</v>
      </c>
      <c r="C23" s="335">
        <v>42</v>
      </c>
      <c r="D23" s="335">
        <v>40</v>
      </c>
      <c r="E23" s="335">
        <v>49</v>
      </c>
      <c r="F23" s="335">
        <v>64</v>
      </c>
      <c r="G23" s="335">
        <v>50</v>
      </c>
      <c r="H23" s="114">
        <v>42</v>
      </c>
      <c r="I23" s="114">
        <v>27</v>
      </c>
      <c r="J23" s="114">
        <v>15</v>
      </c>
      <c r="K23" s="114">
        <v>1</v>
      </c>
      <c r="L23" s="114">
        <v>0</v>
      </c>
    </row>
    <row r="24" spans="1:12" ht="15" customHeight="1">
      <c r="A24" s="335">
        <v>24</v>
      </c>
      <c r="B24" s="335">
        <v>11</v>
      </c>
      <c r="C24" s="335">
        <v>3</v>
      </c>
      <c r="D24" s="335">
        <v>0</v>
      </c>
      <c r="E24" s="335">
        <v>3</v>
      </c>
      <c r="F24" s="335">
        <v>2</v>
      </c>
      <c r="G24" s="335">
        <v>1</v>
      </c>
      <c r="H24" s="114">
        <v>1</v>
      </c>
      <c r="I24" s="114">
        <v>3</v>
      </c>
      <c r="J24" s="114">
        <v>0</v>
      </c>
      <c r="K24" s="114">
        <v>1</v>
      </c>
      <c r="L24" s="114">
        <v>0</v>
      </c>
    </row>
    <row r="25" spans="1:12" ht="15" customHeight="1">
      <c r="A25" s="335">
        <v>128</v>
      </c>
      <c r="B25" s="335">
        <v>99</v>
      </c>
      <c r="C25" s="335">
        <v>47</v>
      </c>
      <c r="D25" s="335">
        <v>48</v>
      </c>
      <c r="E25" s="335">
        <v>67</v>
      </c>
      <c r="F25" s="335">
        <v>73</v>
      </c>
      <c r="G25" s="335">
        <v>70</v>
      </c>
      <c r="H25" s="114">
        <v>54</v>
      </c>
      <c r="I25" s="114">
        <v>22</v>
      </c>
      <c r="J25" s="114">
        <v>8</v>
      </c>
      <c r="K25" s="114">
        <v>5</v>
      </c>
      <c r="L25" s="114">
        <v>0</v>
      </c>
    </row>
    <row r="26" spans="1:12" ht="15" customHeight="1">
      <c r="A26" s="335">
        <v>168</v>
      </c>
      <c r="B26" s="335">
        <v>156</v>
      </c>
      <c r="C26" s="335">
        <v>84</v>
      </c>
      <c r="D26" s="335">
        <v>50</v>
      </c>
      <c r="E26" s="335">
        <v>47</v>
      </c>
      <c r="F26" s="335">
        <v>75</v>
      </c>
      <c r="G26" s="335">
        <v>67</v>
      </c>
      <c r="H26" s="114">
        <v>50</v>
      </c>
      <c r="I26" s="114">
        <v>29</v>
      </c>
      <c r="J26" s="114">
        <v>10</v>
      </c>
      <c r="K26" s="114">
        <v>0</v>
      </c>
      <c r="L26" s="114">
        <v>0</v>
      </c>
    </row>
    <row r="27" spans="1:12" ht="15" customHeight="1">
      <c r="A27" s="335">
        <v>109</v>
      </c>
      <c r="B27" s="335">
        <v>88</v>
      </c>
      <c r="C27" s="335">
        <v>36</v>
      </c>
      <c r="D27" s="335">
        <v>11</v>
      </c>
      <c r="E27" s="335">
        <v>17</v>
      </c>
      <c r="F27" s="335">
        <v>23</v>
      </c>
      <c r="G27" s="335">
        <v>9</v>
      </c>
      <c r="H27" s="114">
        <v>12</v>
      </c>
      <c r="I27" s="114">
        <v>8</v>
      </c>
      <c r="J27" s="114">
        <v>3</v>
      </c>
      <c r="K27" s="114">
        <v>0</v>
      </c>
      <c r="L27" s="114">
        <v>0</v>
      </c>
    </row>
    <row r="28" spans="1:12" ht="15" customHeight="1">
      <c r="A28" s="335">
        <v>137</v>
      </c>
      <c r="B28" s="335">
        <v>84</v>
      </c>
      <c r="C28" s="335">
        <v>31</v>
      </c>
      <c r="D28" s="335">
        <v>9</v>
      </c>
      <c r="E28" s="335">
        <v>9</v>
      </c>
      <c r="F28" s="335">
        <v>45</v>
      </c>
      <c r="G28" s="335">
        <v>34</v>
      </c>
      <c r="H28" s="114">
        <v>10</v>
      </c>
      <c r="I28" s="114">
        <v>6</v>
      </c>
      <c r="J28" s="114">
        <v>2</v>
      </c>
      <c r="K28" s="114">
        <v>0</v>
      </c>
      <c r="L28" s="114">
        <v>0</v>
      </c>
    </row>
    <row r="29" spans="1:12" ht="15" customHeight="1">
      <c r="A29" s="335">
        <v>21</v>
      </c>
      <c r="B29" s="335">
        <v>28</v>
      </c>
      <c r="C29" s="335">
        <v>18</v>
      </c>
      <c r="D29" s="335">
        <v>15</v>
      </c>
      <c r="E29" s="335">
        <v>21</v>
      </c>
      <c r="F29" s="335">
        <v>24</v>
      </c>
      <c r="G29" s="335">
        <v>18</v>
      </c>
      <c r="H29" s="114">
        <v>8</v>
      </c>
      <c r="I29" s="114">
        <v>7</v>
      </c>
      <c r="J29" s="114">
        <v>2</v>
      </c>
      <c r="K29" s="114">
        <v>0</v>
      </c>
      <c r="L29" s="114">
        <v>0</v>
      </c>
    </row>
    <row r="30" spans="1:12" ht="15" customHeight="1">
      <c r="A30" s="335">
        <v>267</v>
      </c>
      <c r="B30" s="335">
        <v>219</v>
      </c>
      <c r="C30" s="335">
        <v>178</v>
      </c>
      <c r="D30" s="335">
        <v>134</v>
      </c>
      <c r="E30" s="335">
        <v>156</v>
      </c>
      <c r="F30" s="335">
        <v>218</v>
      </c>
      <c r="G30" s="335">
        <v>230</v>
      </c>
      <c r="H30" s="114">
        <v>126</v>
      </c>
      <c r="I30" s="114">
        <v>78</v>
      </c>
      <c r="J30" s="114">
        <v>28</v>
      </c>
      <c r="K30" s="114">
        <v>4</v>
      </c>
      <c r="L30" s="114">
        <v>1</v>
      </c>
    </row>
    <row r="31" spans="1:12" ht="15" customHeight="1">
      <c r="A31" s="335">
        <v>109</v>
      </c>
      <c r="B31" s="335">
        <v>46</v>
      </c>
      <c r="C31" s="335">
        <v>38</v>
      </c>
      <c r="D31" s="335">
        <v>27</v>
      </c>
      <c r="E31" s="335">
        <v>25</v>
      </c>
      <c r="F31" s="335">
        <v>25</v>
      </c>
      <c r="G31" s="335">
        <v>24</v>
      </c>
      <c r="H31" s="114">
        <v>17</v>
      </c>
      <c r="I31" s="114">
        <v>19</v>
      </c>
      <c r="J31" s="114">
        <v>3</v>
      </c>
      <c r="K31" s="114">
        <v>2</v>
      </c>
      <c r="L31" s="114">
        <v>0</v>
      </c>
    </row>
    <row r="32" spans="1:12" ht="15" customHeight="1">
      <c r="A32" s="335">
        <v>65</v>
      </c>
      <c r="B32" s="335">
        <v>27</v>
      </c>
      <c r="C32" s="335">
        <v>16</v>
      </c>
      <c r="D32" s="335">
        <v>19</v>
      </c>
      <c r="E32" s="335">
        <v>23</v>
      </c>
      <c r="F32" s="335">
        <v>19</v>
      </c>
      <c r="G32" s="335">
        <v>9</v>
      </c>
      <c r="H32" s="114">
        <v>11</v>
      </c>
      <c r="I32" s="114">
        <v>15</v>
      </c>
      <c r="J32" s="114">
        <v>4</v>
      </c>
      <c r="K32" s="114">
        <v>2</v>
      </c>
      <c r="L32" s="114">
        <v>0</v>
      </c>
    </row>
    <row r="33" spans="1:12" ht="15" customHeight="1">
      <c r="A33" s="335">
        <v>110</v>
      </c>
      <c r="B33" s="335">
        <v>62</v>
      </c>
      <c r="C33" s="335">
        <v>31</v>
      </c>
      <c r="D33" s="335">
        <v>27</v>
      </c>
      <c r="E33" s="335">
        <v>17</v>
      </c>
      <c r="F33" s="335">
        <v>24</v>
      </c>
      <c r="G33" s="335">
        <v>18</v>
      </c>
      <c r="H33" s="114">
        <v>14</v>
      </c>
      <c r="I33" s="114">
        <v>7</v>
      </c>
      <c r="J33" s="114">
        <v>3</v>
      </c>
      <c r="K33" s="114">
        <v>2</v>
      </c>
      <c r="L33" s="114">
        <v>0</v>
      </c>
    </row>
    <row r="34" spans="1:12" ht="15" customHeight="1">
      <c r="A34" s="335">
        <v>432</v>
      </c>
      <c r="B34" s="335">
        <v>486</v>
      </c>
      <c r="C34" s="335">
        <v>345</v>
      </c>
      <c r="D34" s="335">
        <v>310</v>
      </c>
      <c r="E34" s="335">
        <v>329</v>
      </c>
      <c r="F34" s="335">
        <v>410</v>
      </c>
      <c r="G34" s="335">
        <v>356</v>
      </c>
      <c r="H34" s="114">
        <v>283</v>
      </c>
      <c r="I34" s="114">
        <v>177</v>
      </c>
      <c r="J34" s="114">
        <v>52</v>
      </c>
      <c r="K34" s="114">
        <v>14</v>
      </c>
      <c r="L34" s="114">
        <v>2</v>
      </c>
    </row>
    <row r="35" spans="1:12" ht="15" customHeight="1">
      <c r="A35" s="335">
        <v>11</v>
      </c>
      <c r="B35" s="335">
        <v>8</v>
      </c>
      <c r="C35" s="335">
        <v>6</v>
      </c>
      <c r="D35" s="335">
        <v>6</v>
      </c>
      <c r="E35" s="335">
        <v>7</v>
      </c>
      <c r="F35" s="335">
        <v>8</v>
      </c>
      <c r="G35" s="335">
        <v>7</v>
      </c>
      <c r="H35" s="114">
        <v>2</v>
      </c>
      <c r="I35" s="114">
        <v>2</v>
      </c>
      <c r="J35" s="114">
        <v>2</v>
      </c>
      <c r="K35" s="114">
        <v>1</v>
      </c>
      <c r="L35" s="114">
        <v>0</v>
      </c>
    </row>
    <row r="36" spans="1:12" ht="15" customHeight="1">
      <c r="A36" s="335">
        <v>20</v>
      </c>
      <c r="B36" s="335">
        <v>13</v>
      </c>
      <c r="C36" s="335">
        <v>13</v>
      </c>
      <c r="D36" s="335">
        <v>15</v>
      </c>
      <c r="E36" s="335">
        <v>6</v>
      </c>
      <c r="F36" s="335">
        <v>7</v>
      </c>
      <c r="G36" s="335">
        <v>7</v>
      </c>
      <c r="H36" s="114">
        <v>19</v>
      </c>
      <c r="I36" s="114">
        <v>6</v>
      </c>
      <c r="J36" s="114">
        <v>0</v>
      </c>
      <c r="K36" s="114">
        <v>1</v>
      </c>
      <c r="L36" s="114">
        <v>1</v>
      </c>
    </row>
    <row r="37" spans="1:12" ht="15" customHeight="1">
      <c r="A37" s="335">
        <v>71</v>
      </c>
      <c r="B37" s="335">
        <v>52</v>
      </c>
      <c r="C37" s="335">
        <v>42</v>
      </c>
      <c r="D37" s="335">
        <v>20</v>
      </c>
      <c r="E37" s="335">
        <v>15</v>
      </c>
      <c r="F37" s="335">
        <v>42</v>
      </c>
      <c r="G37" s="335">
        <v>22</v>
      </c>
      <c r="H37" s="114">
        <v>19</v>
      </c>
      <c r="I37" s="114">
        <v>12</v>
      </c>
      <c r="J37" s="114">
        <v>1</v>
      </c>
      <c r="K37" s="114">
        <v>1</v>
      </c>
      <c r="L37" s="114">
        <v>0</v>
      </c>
    </row>
    <row r="38" spans="1:12" ht="15" customHeight="1">
      <c r="A38" s="335">
        <v>392</v>
      </c>
      <c r="B38" s="335">
        <v>210</v>
      </c>
      <c r="C38" s="335">
        <v>120</v>
      </c>
      <c r="D38" s="335">
        <v>70</v>
      </c>
      <c r="E38" s="335">
        <v>70</v>
      </c>
      <c r="F38" s="335">
        <v>70</v>
      </c>
      <c r="G38" s="335">
        <v>49</v>
      </c>
      <c r="H38" s="114">
        <v>45</v>
      </c>
      <c r="I38" s="114">
        <v>29</v>
      </c>
      <c r="J38" s="114">
        <v>16</v>
      </c>
      <c r="K38" s="114">
        <v>0</v>
      </c>
      <c r="L38" s="114">
        <v>1</v>
      </c>
    </row>
    <row r="39" spans="1:12" ht="15" customHeight="1">
      <c r="A39" s="335">
        <v>202</v>
      </c>
      <c r="B39" s="335">
        <v>154</v>
      </c>
      <c r="C39" s="335">
        <v>115</v>
      </c>
      <c r="D39" s="335">
        <v>90</v>
      </c>
      <c r="E39" s="335">
        <v>70</v>
      </c>
      <c r="F39" s="335">
        <v>72</v>
      </c>
      <c r="G39" s="335">
        <v>59</v>
      </c>
      <c r="H39" s="114">
        <v>41</v>
      </c>
      <c r="I39" s="114">
        <v>18</v>
      </c>
      <c r="J39" s="114">
        <v>6</v>
      </c>
      <c r="K39" s="114">
        <v>1</v>
      </c>
      <c r="L39" s="114">
        <v>0</v>
      </c>
    </row>
    <row r="40" spans="1:12" ht="15" customHeight="1">
      <c r="A40" s="335">
        <v>244</v>
      </c>
      <c r="B40" s="335">
        <v>227</v>
      </c>
      <c r="C40" s="335">
        <v>143</v>
      </c>
      <c r="D40" s="335">
        <v>79</v>
      </c>
      <c r="E40" s="335">
        <v>77</v>
      </c>
      <c r="F40" s="335">
        <v>97</v>
      </c>
      <c r="G40" s="335">
        <v>80</v>
      </c>
      <c r="H40" s="114">
        <v>48</v>
      </c>
      <c r="I40" s="114">
        <v>26</v>
      </c>
      <c r="J40" s="114">
        <v>11</v>
      </c>
      <c r="K40" s="114">
        <v>1</v>
      </c>
      <c r="L40" s="114">
        <v>0</v>
      </c>
    </row>
    <row r="41" spans="1:12" ht="15" customHeight="1">
      <c r="A41" s="335">
        <v>136</v>
      </c>
      <c r="B41" s="335">
        <v>118</v>
      </c>
      <c r="C41" s="335">
        <v>95</v>
      </c>
      <c r="D41" s="335">
        <v>80</v>
      </c>
      <c r="E41" s="335">
        <v>95</v>
      </c>
      <c r="F41" s="335">
        <v>87</v>
      </c>
      <c r="G41" s="335">
        <v>70</v>
      </c>
      <c r="H41" s="114">
        <v>34</v>
      </c>
      <c r="I41" s="114">
        <v>20</v>
      </c>
      <c r="J41" s="114">
        <v>6</v>
      </c>
      <c r="K41" s="114">
        <v>1</v>
      </c>
      <c r="L41" s="114">
        <v>1</v>
      </c>
    </row>
    <row r="42" spans="1:12" ht="15" customHeight="1">
      <c r="A42" s="335">
        <v>132</v>
      </c>
      <c r="B42" s="335">
        <v>104</v>
      </c>
      <c r="C42" s="335">
        <v>84</v>
      </c>
      <c r="D42" s="335">
        <v>54</v>
      </c>
      <c r="E42" s="335">
        <v>45</v>
      </c>
      <c r="F42" s="335">
        <v>65</v>
      </c>
      <c r="G42" s="335">
        <v>47</v>
      </c>
      <c r="H42" s="114">
        <v>35</v>
      </c>
      <c r="I42" s="114">
        <v>19</v>
      </c>
      <c r="J42" s="114">
        <v>7</v>
      </c>
      <c r="K42" s="114">
        <v>1</v>
      </c>
      <c r="L42" s="114">
        <v>0</v>
      </c>
    </row>
    <row r="43" spans="1:12" ht="15" customHeight="1">
      <c r="A43" s="335">
        <v>80</v>
      </c>
      <c r="B43" s="335">
        <v>76</v>
      </c>
      <c r="C43" s="335">
        <v>50</v>
      </c>
      <c r="D43" s="335">
        <v>34</v>
      </c>
      <c r="E43" s="335">
        <v>41</v>
      </c>
      <c r="F43" s="335">
        <v>56</v>
      </c>
      <c r="G43" s="335">
        <v>37</v>
      </c>
      <c r="H43" s="114">
        <v>21</v>
      </c>
      <c r="I43" s="114">
        <v>17</v>
      </c>
      <c r="J43" s="114">
        <v>6</v>
      </c>
      <c r="K43" s="114">
        <v>1</v>
      </c>
      <c r="L43" s="114">
        <v>0</v>
      </c>
    </row>
    <row r="44" spans="1:12" ht="15" customHeight="1">
      <c r="A44" s="335">
        <v>240</v>
      </c>
      <c r="B44" s="335">
        <v>202</v>
      </c>
      <c r="C44" s="335">
        <v>177</v>
      </c>
      <c r="D44" s="335">
        <v>150</v>
      </c>
      <c r="E44" s="335">
        <v>183</v>
      </c>
      <c r="F44" s="335">
        <v>272</v>
      </c>
      <c r="G44" s="335">
        <v>154</v>
      </c>
      <c r="H44" s="114">
        <v>81</v>
      </c>
      <c r="I44" s="114">
        <v>50</v>
      </c>
      <c r="J44" s="114">
        <v>21</v>
      </c>
      <c r="K44" s="114">
        <v>11</v>
      </c>
      <c r="L44" s="114">
        <v>2</v>
      </c>
    </row>
    <row r="45" spans="1:12" ht="15" customHeight="1">
      <c r="A45" s="335">
        <v>243</v>
      </c>
      <c r="B45" s="335">
        <v>219</v>
      </c>
      <c r="C45" s="335">
        <v>149</v>
      </c>
      <c r="D45" s="335">
        <v>98</v>
      </c>
      <c r="E45" s="335">
        <v>88</v>
      </c>
      <c r="F45" s="335">
        <v>132</v>
      </c>
      <c r="G45" s="335">
        <v>127</v>
      </c>
      <c r="H45" s="114">
        <v>63</v>
      </c>
      <c r="I45" s="114">
        <v>39</v>
      </c>
      <c r="J45" s="114">
        <v>9</v>
      </c>
      <c r="K45" s="114">
        <v>1</v>
      </c>
      <c r="L45" s="114">
        <v>0</v>
      </c>
    </row>
    <row r="46" spans="1:12" ht="15" customHeight="1">
      <c r="A46" s="335">
        <v>220</v>
      </c>
      <c r="B46" s="335">
        <v>193</v>
      </c>
      <c r="C46" s="335">
        <v>138</v>
      </c>
      <c r="D46" s="335">
        <v>105</v>
      </c>
      <c r="E46" s="335">
        <v>114</v>
      </c>
      <c r="F46" s="335">
        <v>189</v>
      </c>
      <c r="G46" s="335">
        <v>121</v>
      </c>
      <c r="H46" s="114">
        <v>42</v>
      </c>
      <c r="I46" s="114">
        <v>29</v>
      </c>
      <c r="J46" s="114">
        <v>13</v>
      </c>
      <c r="K46" s="114">
        <v>2</v>
      </c>
      <c r="L46" s="114">
        <v>0</v>
      </c>
    </row>
    <row r="47" spans="1:12" ht="15" customHeight="1">
      <c r="A47" s="335">
        <v>31</v>
      </c>
      <c r="B47" s="335">
        <v>52</v>
      </c>
      <c r="C47" s="335">
        <v>34</v>
      </c>
      <c r="D47" s="335">
        <v>38</v>
      </c>
      <c r="E47" s="335">
        <v>23</v>
      </c>
      <c r="F47" s="335">
        <v>42</v>
      </c>
      <c r="G47" s="335">
        <v>45</v>
      </c>
      <c r="H47" s="114">
        <v>43</v>
      </c>
      <c r="I47" s="114">
        <v>20</v>
      </c>
      <c r="J47" s="114">
        <v>8</v>
      </c>
      <c r="K47" s="114">
        <v>2</v>
      </c>
      <c r="L47" s="114">
        <v>0</v>
      </c>
    </row>
    <row r="48" spans="1:12" ht="15" customHeight="1">
      <c r="A48" s="335">
        <v>119</v>
      </c>
      <c r="B48" s="335">
        <v>83</v>
      </c>
      <c r="C48" s="335">
        <v>60</v>
      </c>
      <c r="D48" s="335">
        <v>39</v>
      </c>
      <c r="E48" s="335">
        <v>43</v>
      </c>
      <c r="F48" s="335">
        <v>58</v>
      </c>
      <c r="G48" s="335">
        <v>91</v>
      </c>
      <c r="H48" s="114">
        <v>66</v>
      </c>
      <c r="I48" s="114">
        <v>29</v>
      </c>
      <c r="J48" s="114">
        <v>13</v>
      </c>
      <c r="K48" s="114">
        <v>5</v>
      </c>
      <c r="L48" s="114">
        <v>0</v>
      </c>
    </row>
    <row r="49" spans="1:12" ht="15" customHeight="1">
      <c r="A49" s="335">
        <v>33</v>
      </c>
      <c r="B49" s="335">
        <v>33</v>
      </c>
      <c r="C49" s="335">
        <v>12</v>
      </c>
      <c r="D49" s="335">
        <v>21</v>
      </c>
      <c r="E49" s="335">
        <v>14</v>
      </c>
      <c r="F49" s="335">
        <v>28</v>
      </c>
      <c r="G49" s="335">
        <v>32</v>
      </c>
      <c r="H49" s="114">
        <v>20</v>
      </c>
      <c r="I49" s="114">
        <v>5</v>
      </c>
      <c r="J49" s="114">
        <v>4</v>
      </c>
      <c r="K49" s="114">
        <v>0</v>
      </c>
      <c r="L49" s="114">
        <v>0</v>
      </c>
    </row>
    <row r="50" spans="1:12" ht="15" customHeight="1">
      <c r="A50" s="335">
        <v>121</v>
      </c>
      <c r="B50" s="335">
        <v>161</v>
      </c>
      <c r="C50" s="335">
        <v>157</v>
      </c>
      <c r="D50" s="335">
        <v>130</v>
      </c>
      <c r="E50" s="335">
        <v>118</v>
      </c>
      <c r="F50" s="335">
        <v>148</v>
      </c>
      <c r="G50" s="335">
        <v>99</v>
      </c>
      <c r="H50" s="114">
        <v>98</v>
      </c>
      <c r="I50" s="114">
        <v>86</v>
      </c>
      <c r="J50" s="114">
        <v>31</v>
      </c>
      <c r="K50" s="114">
        <v>7</v>
      </c>
      <c r="L50" s="114">
        <v>1</v>
      </c>
    </row>
    <row r="51" spans="1:12" ht="15" customHeight="1">
      <c r="A51" s="335">
        <v>125</v>
      </c>
      <c r="B51" s="335">
        <v>95</v>
      </c>
      <c r="C51" s="335">
        <v>80</v>
      </c>
      <c r="D51" s="335">
        <v>88</v>
      </c>
      <c r="E51" s="335">
        <v>80</v>
      </c>
      <c r="F51" s="335">
        <v>87</v>
      </c>
      <c r="G51" s="335">
        <v>125</v>
      </c>
      <c r="H51" s="114">
        <v>106</v>
      </c>
      <c r="I51" s="114">
        <v>60</v>
      </c>
      <c r="J51" s="114">
        <v>25</v>
      </c>
      <c r="K51" s="114">
        <v>8</v>
      </c>
      <c r="L51" s="114">
        <v>0</v>
      </c>
    </row>
    <row r="52" spans="1:12" ht="15" customHeight="1">
      <c r="A52" s="335">
        <v>34</v>
      </c>
      <c r="B52" s="335">
        <v>37</v>
      </c>
      <c r="C52" s="335">
        <v>14</v>
      </c>
      <c r="D52" s="335">
        <v>17</v>
      </c>
      <c r="E52" s="335">
        <v>18</v>
      </c>
      <c r="F52" s="335">
        <v>29</v>
      </c>
      <c r="G52" s="335">
        <v>22</v>
      </c>
      <c r="H52" s="114">
        <v>20</v>
      </c>
      <c r="I52" s="114">
        <v>12</v>
      </c>
      <c r="J52" s="114">
        <v>5</v>
      </c>
      <c r="K52" s="114">
        <v>1</v>
      </c>
      <c r="L52" s="114">
        <v>0</v>
      </c>
    </row>
    <row r="53" spans="1:12" ht="15" customHeight="1">
      <c r="A53" s="335">
        <v>72</v>
      </c>
      <c r="B53" s="335">
        <v>63</v>
      </c>
      <c r="C53" s="335">
        <v>39</v>
      </c>
      <c r="D53" s="335">
        <v>27</v>
      </c>
      <c r="E53" s="335">
        <v>38</v>
      </c>
      <c r="F53" s="335">
        <v>70</v>
      </c>
      <c r="G53" s="335">
        <v>117</v>
      </c>
      <c r="H53" s="114">
        <v>108</v>
      </c>
      <c r="I53" s="114">
        <v>34</v>
      </c>
      <c r="J53" s="114">
        <v>22</v>
      </c>
      <c r="K53" s="114">
        <v>1</v>
      </c>
      <c r="L53" s="114">
        <v>0</v>
      </c>
    </row>
    <row r="54" spans="1:12" ht="15" customHeight="1">
      <c r="A54" s="489">
        <v>95</v>
      </c>
      <c r="B54" s="489">
        <v>87</v>
      </c>
      <c r="C54" s="489">
        <v>61</v>
      </c>
      <c r="D54" s="489">
        <v>42</v>
      </c>
      <c r="E54" s="489">
        <v>43</v>
      </c>
      <c r="F54" s="489">
        <v>85</v>
      </c>
      <c r="G54" s="489">
        <v>131</v>
      </c>
      <c r="H54" s="488">
        <v>99</v>
      </c>
      <c r="I54" s="488">
        <v>43</v>
      </c>
      <c r="J54" s="488">
        <v>15</v>
      </c>
      <c r="K54" s="488">
        <v>3</v>
      </c>
      <c r="L54" s="488">
        <v>0</v>
      </c>
    </row>
    <row r="55" spans="1:12" ht="15" customHeight="1">
      <c r="A55" s="105"/>
      <c r="B55" s="105"/>
      <c r="C55" s="105"/>
      <c r="D55" s="105"/>
      <c r="E55" s="105"/>
      <c r="F55" s="105"/>
      <c r="G55" s="105"/>
      <c r="H55" s="105"/>
      <c r="I55" s="105"/>
      <c r="J55" s="105"/>
      <c r="K55" s="105"/>
      <c r="L55" s="105"/>
    </row>
    <row r="56" spans="1:12" ht="15" customHeight="1">
      <c r="A56" s="105"/>
      <c r="B56" s="105"/>
      <c r="C56" s="105"/>
      <c r="D56" s="105"/>
      <c r="E56" s="105"/>
      <c r="F56" s="105"/>
      <c r="G56" s="105"/>
      <c r="H56" s="105"/>
      <c r="I56" s="105"/>
      <c r="J56" s="105"/>
      <c r="K56" s="105"/>
      <c r="L56" s="105"/>
    </row>
    <row r="57" spans="1:12" ht="15" customHeight="1">
      <c r="A57" s="105"/>
      <c r="B57" s="105"/>
      <c r="C57" s="105"/>
      <c r="D57" s="105"/>
      <c r="E57" s="105"/>
      <c r="F57" s="105"/>
      <c r="G57" s="105"/>
      <c r="H57" s="105"/>
      <c r="I57" s="105"/>
      <c r="J57" s="105"/>
      <c r="K57" s="105"/>
      <c r="L57" s="105"/>
    </row>
    <row r="58" spans="1:12" ht="15" customHeight="1">
      <c r="A58" s="105"/>
      <c r="B58" s="105"/>
      <c r="C58" s="105"/>
      <c r="D58" s="105"/>
      <c r="E58" s="105"/>
      <c r="F58" s="105"/>
      <c r="G58" s="105"/>
      <c r="H58" s="105"/>
      <c r="I58" s="105"/>
      <c r="J58" s="105"/>
      <c r="K58" s="105"/>
      <c r="L58" s="105"/>
    </row>
    <row r="59" spans="1:12" ht="15" customHeight="1">
      <c r="A59" s="105"/>
      <c r="B59" s="105"/>
      <c r="C59" s="105"/>
      <c r="D59" s="105"/>
      <c r="E59" s="105"/>
      <c r="F59" s="105"/>
      <c r="G59" s="105"/>
      <c r="H59" s="105"/>
      <c r="I59" s="105"/>
      <c r="J59" s="105"/>
      <c r="K59" s="105"/>
      <c r="L59" s="105"/>
    </row>
    <row r="60" spans="1:12" ht="15" customHeight="1">
      <c r="A60" s="105"/>
      <c r="B60" s="105"/>
      <c r="C60" s="105"/>
      <c r="D60" s="105"/>
      <c r="E60" s="105"/>
      <c r="F60" s="105"/>
      <c r="G60" s="105"/>
      <c r="H60" s="105"/>
      <c r="I60" s="105"/>
      <c r="J60" s="105"/>
      <c r="K60" s="105"/>
      <c r="L60" s="105"/>
    </row>
    <row r="61" spans="1:12" ht="15" customHeight="1">
      <c r="A61" s="105"/>
      <c r="B61" s="105"/>
      <c r="C61" s="105"/>
      <c r="D61" s="105"/>
      <c r="E61" s="105"/>
      <c r="F61" s="105"/>
      <c r="G61" s="105"/>
      <c r="H61" s="105"/>
      <c r="I61" s="105"/>
      <c r="J61" s="105"/>
      <c r="K61" s="105"/>
      <c r="L61" s="105"/>
    </row>
    <row r="62" spans="1:12" ht="15" customHeight="1">
      <c r="A62" s="105"/>
      <c r="B62" s="105"/>
      <c r="C62" s="105"/>
      <c r="D62" s="105"/>
      <c r="E62" s="105"/>
      <c r="F62" s="105"/>
      <c r="G62" s="105"/>
      <c r="H62" s="105"/>
      <c r="I62" s="105"/>
      <c r="J62" s="105"/>
      <c r="K62" s="105"/>
      <c r="L62" s="105"/>
    </row>
    <row r="66" spans="3:10">
      <c r="C66" s="505"/>
      <c r="D66" s="505"/>
      <c r="E66" s="505"/>
      <c r="F66" s="505"/>
      <c r="G66" s="505"/>
      <c r="H66" s="505"/>
      <c r="I66" s="505"/>
      <c r="J66" s="505"/>
    </row>
    <row r="133" spans="3:3">
      <c r="C133" s="168"/>
    </row>
    <row r="134" spans="3:3">
      <c r="C134" s="168"/>
    </row>
    <row r="135" spans="3:3">
      <c r="C135" s="168"/>
    </row>
    <row r="136" spans="3:3">
      <c r="C136" s="168"/>
    </row>
    <row r="137" spans="3:3">
      <c r="C137" s="168"/>
    </row>
    <row r="138" spans="3:3">
      <c r="C138" s="168"/>
    </row>
  </sheetData>
  <mergeCells count="1">
    <mergeCell ref="A3:L3"/>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309BC-9746-4CD3-AB87-CAFFFEE1CA75}">
  <sheetPr>
    <pageSetUpPr fitToPage="1"/>
  </sheetPr>
  <dimension ref="A1:Z392"/>
  <sheetViews>
    <sheetView view="pageBreakPreview" topLeftCell="A34" zoomScaleNormal="100" zoomScaleSheetLayoutView="100" workbookViewId="0">
      <selection activeCell="M56" sqref="M56"/>
    </sheetView>
  </sheetViews>
  <sheetFormatPr defaultRowHeight="13.5"/>
  <cols>
    <col min="1" max="1" width="12.625" style="278" customWidth="1"/>
    <col min="2" max="9" width="7.375" style="96" customWidth="1"/>
    <col min="10" max="10" width="7.375" style="168" customWidth="1"/>
    <col min="11" max="11" width="7.375" style="96" customWidth="1"/>
    <col min="12" max="12" width="9" style="105"/>
    <col min="13" max="16384" width="9" style="96"/>
  </cols>
  <sheetData>
    <row r="1" spans="1:24" ht="15" customHeight="1">
      <c r="A1" s="278" t="s">
        <v>936</v>
      </c>
      <c r="B1" s="105"/>
      <c r="C1" s="105"/>
      <c r="D1" s="105"/>
      <c r="E1" s="105"/>
      <c r="F1" s="105"/>
      <c r="G1" s="105"/>
      <c r="H1" s="105"/>
      <c r="I1" s="105"/>
      <c r="J1" s="105"/>
      <c r="K1" s="105"/>
      <c r="M1" s="105"/>
      <c r="N1" s="105"/>
      <c r="O1" s="105"/>
      <c r="P1" s="105"/>
      <c r="Q1" s="105"/>
      <c r="R1" s="105"/>
      <c r="S1" s="105"/>
      <c r="T1" s="105"/>
      <c r="U1" s="105"/>
      <c r="V1" s="105"/>
      <c r="W1" s="105"/>
      <c r="X1" s="105"/>
    </row>
    <row r="2" spans="1:24" ht="15" customHeight="1">
      <c r="A2" s="105"/>
      <c r="B2" s="105"/>
      <c r="C2" s="105"/>
      <c r="D2" s="105"/>
      <c r="E2" s="105"/>
      <c r="F2" s="105"/>
      <c r="G2" s="105"/>
      <c r="H2" s="105"/>
      <c r="I2" s="105"/>
      <c r="J2" s="105"/>
      <c r="K2" s="105"/>
      <c r="M2" s="105"/>
      <c r="N2" s="105"/>
      <c r="O2" s="105"/>
      <c r="P2" s="105"/>
      <c r="Q2" s="105"/>
      <c r="R2" s="105"/>
      <c r="S2" s="105"/>
      <c r="T2" s="105"/>
      <c r="U2" s="105"/>
      <c r="V2" s="105"/>
      <c r="W2" s="105"/>
      <c r="X2" s="105"/>
    </row>
    <row r="3" spans="1:24" ht="24" customHeight="1">
      <c r="A3" s="1412" t="s">
        <v>915</v>
      </c>
      <c r="B3" s="1412"/>
      <c r="C3" s="1412"/>
      <c r="D3" s="1412"/>
      <c r="E3" s="1412"/>
      <c r="F3" s="1412"/>
      <c r="G3" s="1412"/>
      <c r="H3" s="1412"/>
      <c r="I3" s="1412"/>
      <c r="J3" s="1412"/>
      <c r="K3" s="1412"/>
      <c r="M3" s="105"/>
      <c r="N3" s="105"/>
      <c r="O3" s="105"/>
      <c r="P3" s="105"/>
      <c r="Q3" s="105"/>
      <c r="R3" s="105"/>
      <c r="S3" s="105"/>
      <c r="T3" s="105"/>
      <c r="U3" s="105"/>
      <c r="V3" s="105"/>
      <c r="W3" s="105"/>
      <c r="X3" s="105"/>
    </row>
    <row r="4" spans="1:24" ht="15" customHeight="1" thickBot="1">
      <c r="A4" s="475"/>
      <c r="B4" s="274"/>
      <c r="C4" s="274"/>
      <c r="D4" s="274"/>
      <c r="E4" s="274"/>
      <c r="F4" s="1413"/>
      <c r="G4" s="1413"/>
      <c r="H4" s="1413"/>
      <c r="I4" s="1413"/>
      <c r="J4" s="132"/>
      <c r="K4" s="105"/>
      <c r="M4" s="105"/>
      <c r="N4" s="105"/>
      <c r="O4" s="105"/>
      <c r="P4" s="105"/>
      <c r="Q4" s="105"/>
      <c r="R4" s="105"/>
      <c r="S4" s="105"/>
      <c r="T4" s="105"/>
      <c r="U4" s="105"/>
      <c r="V4" s="105"/>
      <c r="W4" s="105"/>
      <c r="X4" s="105"/>
    </row>
    <row r="5" spans="1:24" s="373" customFormat="1" ht="15" customHeight="1" thickTop="1">
      <c r="A5" s="210" t="s">
        <v>914</v>
      </c>
      <c r="B5" s="130" t="s">
        <v>913</v>
      </c>
      <c r="C5" s="130" t="s">
        <v>912</v>
      </c>
      <c r="D5" s="130" t="s">
        <v>911</v>
      </c>
      <c r="E5" s="130" t="s">
        <v>910</v>
      </c>
      <c r="F5" s="130" t="s">
        <v>909</v>
      </c>
      <c r="G5" s="130" t="s">
        <v>908</v>
      </c>
      <c r="H5" s="130" t="s">
        <v>907</v>
      </c>
      <c r="I5" s="130" t="s">
        <v>906</v>
      </c>
      <c r="J5" s="131" t="s">
        <v>905</v>
      </c>
      <c r="K5" s="130" t="s">
        <v>904</v>
      </c>
    </row>
    <row r="6" spans="1:24" ht="15" customHeight="1">
      <c r="A6" s="493" t="s">
        <v>770</v>
      </c>
      <c r="B6" s="495">
        <v>63</v>
      </c>
      <c r="C6" s="515">
        <v>1</v>
      </c>
      <c r="D6" s="335">
        <v>0</v>
      </c>
      <c r="E6" s="335">
        <v>1</v>
      </c>
      <c r="F6" s="335">
        <v>3</v>
      </c>
      <c r="G6" s="335">
        <v>5</v>
      </c>
      <c r="H6" s="335">
        <v>1</v>
      </c>
      <c r="I6" s="335">
        <v>1</v>
      </c>
      <c r="J6" s="335">
        <v>1</v>
      </c>
      <c r="K6" s="335">
        <v>1</v>
      </c>
      <c r="M6" s="105"/>
      <c r="N6" s="105"/>
      <c r="O6" s="105"/>
      <c r="P6" s="105"/>
      <c r="Q6" s="105"/>
      <c r="R6" s="105"/>
      <c r="S6" s="105"/>
      <c r="T6" s="105"/>
      <c r="U6" s="105"/>
      <c r="V6" s="105"/>
      <c r="W6" s="105"/>
      <c r="X6" s="105"/>
    </row>
    <row r="7" spans="1:24" ht="15" customHeight="1">
      <c r="A7" s="493" t="s">
        <v>768</v>
      </c>
      <c r="B7" s="492">
        <v>11</v>
      </c>
      <c r="C7" s="515">
        <v>0</v>
      </c>
      <c r="D7" s="335">
        <v>0</v>
      </c>
      <c r="E7" s="335">
        <v>0</v>
      </c>
      <c r="F7" s="335">
        <v>0</v>
      </c>
      <c r="G7" s="335">
        <v>0</v>
      </c>
      <c r="H7" s="335">
        <v>1</v>
      </c>
      <c r="I7" s="335">
        <v>0</v>
      </c>
      <c r="J7" s="335">
        <v>0</v>
      </c>
      <c r="K7" s="335">
        <v>1</v>
      </c>
      <c r="M7" s="105"/>
      <c r="N7" s="105"/>
      <c r="O7" s="105"/>
      <c r="P7" s="105"/>
      <c r="Q7" s="105"/>
      <c r="R7" s="105"/>
      <c r="S7" s="105"/>
      <c r="T7" s="105"/>
      <c r="U7" s="105"/>
      <c r="V7" s="105"/>
      <c r="W7" s="105"/>
      <c r="X7" s="105"/>
    </row>
    <row r="8" spans="1:24" ht="15" customHeight="1">
      <c r="A8" s="493" t="s">
        <v>766</v>
      </c>
      <c r="B8" s="492">
        <v>2609</v>
      </c>
      <c r="C8" s="515">
        <v>82</v>
      </c>
      <c r="D8" s="335">
        <v>94</v>
      </c>
      <c r="E8" s="335">
        <v>72</v>
      </c>
      <c r="F8" s="335">
        <v>89</v>
      </c>
      <c r="G8" s="335">
        <v>127</v>
      </c>
      <c r="H8" s="335">
        <v>115</v>
      </c>
      <c r="I8" s="335">
        <v>131</v>
      </c>
      <c r="J8" s="335">
        <v>149</v>
      </c>
      <c r="K8" s="335">
        <v>130</v>
      </c>
      <c r="M8" s="105"/>
      <c r="N8" s="105"/>
      <c r="O8" s="105"/>
      <c r="P8" s="105"/>
      <c r="Q8" s="105"/>
      <c r="R8" s="105"/>
      <c r="S8" s="105"/>
      <c r="T8" s="105"/>
      <c r="U8" s="105"/>
      <c r="V8" s="105"/>
      <c r="W8" s="105"/>
      <c r="X8" s="105"/>
    </row>
    <row r="9" spans="1:24" ht="15" customHeight="1">
      <c r="A9" s="493" t="s">
        <v>764</v>
      </c>
      <c r="B9" s="492">
        <v>13739</v>
      </c>
      <c r="C9" s="515">
        <v>374</v>
      </c>
      <c r="D9" s="335">
        <v>469</v>
      </c>
      <c r="E9" s="335">
        <v>603</v>
      </c>
      <c r="F9" s="335">
        <v>779</v>
      </c>
      <c r="G9" s="335">
        <v>793</v>
      </c>
      <c r="H9" s="335">
        <v>579</v>
      </c>
      <c r="I9" s="335">
        <v>581</v>
      </c>
      <c r="J9" s="335">
        <v>708</v>
      </c>
      <c r="K9" s="335">
        <v>893</v>
      </c>
      <c r="M9" s="105"/>
      <c r="N9" s="105"/>
      <c r="O9" s="105"/>
      <c r="P9" s="105"/>
      <c r="Q9" s="105"/>
      <c r="R9" s="105"/>
      <c r="S9" s="105"/>
      <c r="T9" s="105"/>
      <c r="U9" s="105"/>
      <c r="V9" s="105"/>
      <c r="W9" s="105"/>
      <c r="X9" s="105"/>
    </row>
    <row r="10" spans="1:24" ht="15" customHeight="1">
      <c r="A10" s="493" t="s">
        <v>762</v>
      </c>
      <c r="B10" s="492">
        <v>1199</v>
      </c>
      <c r="C10" s="515">
        <v>32</v>
      </c>
      <c r="D10" s="335">
        <v>44</v>
      </c>
      <c r="E10" s="335">
        <v>64</v>
      </c>
      <c r="F10" s="335">
        <v>54</v>
      </c>
      <c r="G10" s="335">
        <v>28</v>
      </c>
      <c r="H10" s="335">
        <v>40</v>
      </c>
      <c r="I10" s="335">
        <v>39</v>
      </c>
      <c r="J10" s="335">
        <v>66</v>
      </c>
      <c r="K10" s="335">
        <v>75</v>
      </c>
      <c r="M10" s="105"/>
      <c r="N10" s="105"/>
      <c r="O10" s="105"/>
      <c r="P10" s="105"/>
      <c r="Q10" s="105"/>
      <c r="R10" s="105"/>
      <c r="S10" s="105"/>
      <c r="T10" s="105"/>
      <c r="U10" s="105"/>
      <c r="V10" s="105"/>
      <c r="W10" s="105"/>
      <c r="X10" s="105"/>
    </row>
    <row r="11" spans="1:24" ht="15" customHeight="1">
      <c r="A11" s="493" t="s">
        <v>760</v>
      </c>
      <c r="B11" s="492">
        <v>1019</v>
      </c>
      <c r="C11" s="515">
        <v>25</v>
      </c>
      <c r="D11" s="335">
        <v>36</v>
      </c>
      <c r="E11" s="335">
        <v>55</v>
      </c>
      <c r="F11" s="335">
        <v>62</v>
      </c>
      <c r="G11" s="335">
        <v>75</v>
      </c>
      <c r="H11" s="335">
        <v>51</v>
      </c>
      <c r="I11" s="335">
        <v>45</v>
      </c>
      <c r="J11" s="335">
        <v>62</v>
      </c>
      <c r="K11" s="335">
        <v>60</v>
      </c>
      <c r="M11" s="105"/>
      <c r="N11" s="105"/>
      <c r="O11" s="105"/>
      <c r="P11" s="105"/>
      <c r="Q11" s="105"/>
      <c r="R11" s="105"/>
      <c r="S11" s="105"/>
      <c r="T11" s="105"/>
      <c r="U11" s="105"/>
      <c r="V11" s="105"/>
      <c r="W11" s="105"/>
      <c r="X11" s="105"/>
    </row>
    <row r="12" spans="1:24" ht="15" customHeight="1">
      <c r="A12" s="493" t="s">
        <v>758</v>
      </c>
      <c r="B12" s="492">
        <v>302</v>
      </c>
      <c r="C12" s="515">
        <v>16</v>
      </c>
      <c r="D12" s="335">
        <v>18</v>
      </c>
      <c r="E12" s="335">
        <v>12</v>
      </c>
      <c r="F12" s="335">
        <v>11</v>
      </c>
      <c r="G12" s="335">
        <v>12</v>
      </c>
      <c r="H12" s="335">
        <v>12</v>
      </c>
      <c r="I12" s="335">
        <v>10</v>
      </c>
      <c r="J12" s="335">
        <v>29</v>
      </c>
      <c r="K12" s="335">
        <v>22</v>
      </c>
      <c r="M12" s="105"/>
      <c r="N12" s="105"/>
      <c r="O12" s="105"/>
      <c r="P12" s="105"/>
      <c r="Q12" s="105"/>
      <c r="R12" s="105"/>
      <c r="S12" s="105"/>
      <c r="T12" s="105"/>
      <c r="U12" s="105"/>
      <c r="V12" s="105"/>
      <c r="W12" s="105"/>
      <c r="X12" s="105"/>
    </row>
    <row r="13" spans="1:24" ht="15" customHeight="1">
      <c r="A13" s="493" t="s">
        <v>756</v>
      </c>
      <c r="B13" s="492">
        <v>685</v>
      </c>
      <c r="C13" s="515">
        <v>30</v>
      </c>
      <c r="D13" s="335">
        <v>34</v>
      </c>
      <c r="E13" s="335">
        <v>24</v>
      </c>
      <c r="F13" s="335">
        <v>23</v>
      </c>
      <c r="G13" s="335">
        <v>24</v>
      </c>
      <c r="H13" s="335">
        <v>33</v>
      </c>
      <c r="I13" s="335">
        <v>42</v>
      </c>
      <c r="J13" s="335">
        <v>44</v>
      </c>
      <c r="K13" s="335">
        <v>46</v>
      </c>
      <c r="M13" s="105"/>
      <c r="N13" s="105"/>
      <c r="O13" s="105"/>
      <c r="P13" s="105"/>
      <c r="Q13" s="105"/>
      <c r="R13" s="105"/>
      <c r="S13" s="105"/>
      <c r="T13" s="105"/>
      <c r="U13" s="105"/>
      <c r="V13" s="105"/>
      <c r="W13" s="105"/>
      <c r="X13" s="105"/>
    </row>
    <row r="14" spans="1:24" ht="15" customHeight="1">
      <c r="A14" s="493" t="s">
        <v>754</v>
      </c>
      <c r="B14" s="492">
        <v>1097</v>
      </c>
      <c r="C14" s="515">
        <v>59</v>
      </c>
      <c r="D14" s="335">
        <v>45</v>
      </c>
      <c r="E14" s="335">
        <v>49</v>
      </c>
      <c r="F14" s="335">
        <v>40</v>
      </c>
      <c r="G14" s="335">
        <v>56</v>
      </c>
      <c r="H14" s="335">
        <v>90</v>
      </c>
      <c r="I14" s="335">
        <v>99</v>
      </c>
      <c r="J14" s="335">
        <v>78</v>
      </c>
      <c r="K14" s="335">
        <v>65</v>
      </c>
      <c r="M14" s="105"/>
      <c r="N14" s="105"/>
      <c r="O14" s="105"/>
      <c r="P14" s="105"/>
      <c r="Q14" s="105"/>
      <c r="R14" s="105"/>
      <c r="S14" s="105"/>
      <c r="T14" s="105"/>
      <c r="U14" s="105"/>
      <c r="V14" s="105"/>
      <c r="W14" s="105"/>
      <c r="X14" s="105"/>
    </row>
    <row r="15" spans="1:24" ht="15" customHeight="1">
      <c r="A15" s="493" t="s">
        <v>752</v>
      </c>
      <c r="B15" s="492">
        <v>1225</v>
      </c>
      <c r="C15" s="515">
        <v>33</v>
      </c>
      <c r="D15" s="335">
        <v>48</v>
      </c>
      <c r="E15" s="335">
        <v>64</v>
      </c>
      <c r="F15" s="335">
        <v>44</v>
      </c>
      <c r="G15" s="335">
        <v>42</v>
      </c>
      <c r="H15" s="335">
        <v>35</v>
      </c>
      <c r="I15" s="335">
        <v>46</v>
      </c>
      <c r="J15" s="335">
        <v>69</v>
      </c>
      <c r="K15" s="335">
        <v>92</v>
      </c>
      <c r="M15" s="105"/>
      <c r="N15" s="105"/>
      <c r="O15" s="105"/>
      <c r="P15" s="105"/>
      <c r="Q15" s="105"/>
      <c r="R15" s="105"/>
      <c r="S15" s="105"/>
      <c r="T15" s="105"/>
      <c r="U15" s="105"/>
      <c r="V15" s="105"/>
      <c r="W15" s="105"/>
      <c r="X15" s="105"/>
    </row>
    <row r="16" spans="1:24" ht="15" customHeight="1">
      <c r="A16" s="134" t="s">
        <v>935</v>
      </c>
      <c r="B16" s="492">
        <v>449</v>
      </c>
      <c r="C16" s="515">
        <v>10</v>
      </c>
      <c r="D16" s="335">
        <v>16</v>
      </c>
      <c r="E16" s="335">
        <v>16</v>
      </c>
      <c r="F16" s="335">
        <v>12</v>
      </c>
      <c r="G16" s="335">
        <v>19</v>
      </c>
      <c r="H16" s="335">
        <v>7</v>
      </c>
      <c r="I16" s="335">
        <v>19</v>
      </c>
      <c r="J16" s="335">
        <v>14</v>
      </c>
      <c r="K16" s="335">
        <v>26</v>
      </c>
    </row>
    <row r="17" spans="1:11" ht="15" customHeight="1">
      <c r="A17" s="493" t="s">
        <v>748</v>
      </c>
      <c r="B17" s="492">
        <v>150</v>
      </c>
      <c r="C17" s="515">
        <v>6</v>
      </c>
      <c r="D17" s="335">
        <v>2</v>
      </c>
      <c r="E17" s="335">
        <v>4</v>
      </c>
      <c r="F17" s="335">
        <v>3</v>
      </c>
      <c r="G17" s="335">
        <v>3</v>
      </c>
      <c r="H17" s="335">
        <v>7</v>
      </c>
      <c r="I17" s="335">
        <v>6</v>
      </c>
      <c r="J17" s="335">
        <v>8</v>
      </c>
      <c r="K17" s="335">
        <v>8</v>
      </c>
    </row>
    <row r="18" spans="1:11" ht="15" customHeight="1">
      <c r="A18" s="493" t="s">
        <v>746</v>
      </c>
      <c r="B18" s="492">
        <v>246</v>
      </c>
      <c r="C18" s="515">
        <v>8</v>
      </c>
      <c r="D18" s="335">
        <v>16</v>
      </c>
      <c r="E18" s="335">
        <v>15</v>
      </c>
      <c r="F18" s="335">
        <v>10</v>
      </c>
      <c r="G18" s="335">
        <v>15</v>
      </c>
      <c r="H18" s="335">
        <v>8</v>
      </c>
      <c r="I18" s="335">
        <v>3</v>
      </c>
      <c r="J18" s="335">
        <v>13</v>
      </c>
      <c r="K18" s="335">
        <v>21</v>
      </c>
    </row>
    <row r="19" spans="1:11" ht="15" customHeight="1">
      <c r="A19" s="493" t="s">
        <v>744</v>
      </c>
      <c r="B19" s="492">
        <v>16</v>
      </c>
      <c r="C19" s="515">
        <v>0</v>
      </c>
      <c r="D19" s="335">
        <v>0</v>
      </c>
      <c r="E19" s="335">
        <v>0</v>
      </c>
      <c r="F19" s="335">
        <v>0</v>
      </c>
      <c r="G19" s="335">
        <v>1</v>
      </c>
      <c r="H19" s="335">
        <v>0</v>
      </c>
      <c r="I19" s="335">
        <v>0</v>
      </c>
      <c r="J19" s="335">
        <v>1</v>
      </c>
      <c r="K19" s="335">
        <v>2</v>
      </c>
    </row>
    <row r="20" spans="1:11" ht="15" customHeight="1">
      <c r="A20" s="493" t="s">
        <v>742</v>
      </c>
      <c r="B20" s="492">
        <v>203</v>
      </c>
      <c r="C20" s="515">
        <v>3</v>
      </c>
      <c r="D20" s="335">
        <v>6</v>
      </c>
      <c r="E20" s="335">
        <v>3</v>
      </c>
      <c r="F20" s="335">
        <v>8</v>
      </c>
      <c r="G20" s="335">
        <v>10</v>
      </c>
      <c r="H20" s="335">
        <v>6</v>
      </c>
      <c r="I20" s="335">
        <v>9</v>
      </c>
      <c r="J20" s="335">
        <v>6</v>
      </c>
      <c r="K20" s="335">
        <v>11</v>
      </c>
    </row>
    <row r="21" spans="1:11" ht="15" customHeight="1">
      <c r="A21" s="493" t="s">
        <v>740</v>
      </c>
      <c r="B21" s="492">
        <v>59</v>
      </c>
      <c r="C21" s="515">
        <v>0</v>
      </c>
      <c r="D21" s="335">
        <v>1</v>
      </c>
      <c r="E21" s="335">
        <v>1</v>
      </c>
      <c r="F21" s="335">
        <v>2</v>
      </c>
      <c r="G21" s="335">
        <v>1</v>
      </c>
      <c r="H21" s="335">
        <v>0</v>
      </c>
      <c r="I21" s="335">
        <v>3</v>
      </c>
      <c r="J21" s="335">
        <v>1</v>
      </c>
      <c r="K21" s="335">
        <v>3</v>
      </c>
    </row>
    <row r="22" spans="1:11" ht="15" customHeight="1">
      <c r="A22" s="493" t="s">
        <v>738</v>
      </c>
      <c r="B22" s="492">
        <v>34</v>
      </c>
      <c r="C22" s="515">
        <v>0</v>
      </c>
      <c r="D22" s="335">
        <v>0</v>
      </c>
      <c r="E22" s="335">
        <v>1</v>
      </c>
      <c r="F22" s="335">
        <v>1</v>
      </c>
      <c r="G22" s="335">
        <v>1</v>
      </c>
      <c r="H22" s="335">
        <v>1</v>
      </c>
      <c r="I22" s="335">
        <v>0</v>
      </c>
      <c r="J22" s="335">
        <v>1</v>
      </c>
      <c r="K22" s="335">
        <v>2</v>
      </c>
    </row>
    <row r="23" spans="1:11" ht="15" customHeight="1">
      <c r="A23" s="493" t="s">
        <v>736</v>
      </c>
      <c r="B23" s="492">
        <v>87</v>
      </c>
      <c r="C23" s="515">
        <v>2</v>
      </c>
      <c r="D23" s="335">
        <v>1</v>
      </c>
      <c r="E23" s="335">
        <v>1</v>
      </c>
      <c r="F23" s="335">
        <v>4</v>
      </c>
      <c r="G23" s="335">
        <v>3</v>
      </c>
      <c r="H23" s="335">
        <v>3</v>
      </c>
      <c r="I23" s="335">
        <v>0</v>
      </c>
      <c r="J23" s="335">
        <v>2</v>
      </c>
      <c r="K23" s="335">
        <v>6</v>
      </c>
    </row>
    <row r="24" spans="1:11" ht="15" customHeight="1">
      <c r="A24" s="493" t="s">
        <v>734</v>
      </c>
      <c r="B24" s="492">
        <v>231</v>
      </c>
      <c r="C24" s="515">
        <v>0</v>
      </c>
      <c r="D24" s="335">
        <v>1</v>
      </c>
      <c r="E24" s="335">
        <v>8</v>
      </c>
      <c r="F24" s="335">
        <v>13</v>
      </c>
      <c r="G24" s="335">
        <v>16</v>
      </c>
      <c r="H24" s="335">
        <v>6</v>
      </c>
      <c r="I24" s="335">
        <v>6</v>
      </c>
      <c r="J24" s="335">
        <v>11</v>
      </c>
      <c r="K24" s="335">
        <v>3</v>
      </c>
    </row>
    <row r="25" spans="1:11" ht="15" customHeight="1">
      <c r="A25" s="493" t="s">
        <v>732</v>
      </c>
      <c r="B25" s="492">
        <v>138</v>
      </c>
      <c r="C25" s="515">
        <v>8</v>
      </c>
      <c r="D25" s="335">
        <v>14</v>
      </c>
      <c r="E25" s="335">
        <v>6</v>
      </c>
      <c r="F25" s="335">
        <v>0</v>
      </c>
      <c r="G25" s="335">
        <v>2</v>
      </c>
      <c r="H25" s="335">
        <v>4</v>
      </c>
      <c r="I25" s="335">
        <v>6</v>
      </c>
      <c r="J25" s="335">
        <v>14</v>
      </c>
      <c r="K25" s="335">
        <v>14</v>
      </c>
    </row>
    <row r="26" spans="1:11" ht="15" customHeight="1">
      <c r="A26" s="493" t="s">
        <v>730</v>
      </c>
      <c r="B26" s="492">
        <v>1284</v>
      </c>
      <c r="C26" s="515">
        <v>51</v>
      </c>
      <c r="D26" s="335">
        <v>45</v>
      </c>
      <c r="E26" s="335">
        <v>38</v>
      </c>
      <c r="F26" s="335">
        <v>47</v>
      </c>
      <c r="G26" s="335">
        <v>41</v>
      </c>
      <c r="H26" s="335">
        <v>36</v>
      </c>
      <c r="I26" s="335">
        <v>45</v>
      </c>
      <c r="J26" s="335">
        <v>61</v>
      </c>
      <c r="K26" s="335">
        <v>67</v>
      </c>
    </row>
    <row r="27" spans="1:11" ht="15" customHeight="1">
      <c r="A27" s="493" t="s">
        <v>728</v>
      </c>
      <c r="B27" s="492">
        <v>2119</v>
      </c>
      <c r="C27" s="515">
        <v>66</v>
      </c>
      <c r="D27" s="335">
        <v>72</v>
      </c>
      <c r="E27" s="335">
        <v>71</v>
      </c>
      <c r="F27" s="335">
        <v>70</v>
      </c>
      <c r="G27" s="335">
        <v>65</v>
      </c>
      <c r="H27" s="335">
        <v>75</v>
      </c>
      <c r="I27" s="335">
        <v>83</v>
      </c>
      <c r="J27" s="335">
        <v>119</v>
      </c>
      <c r="K27" s="335">
        <v>109</v>
      </c>
    </row>
    <row r="28" spans="1:11" ht="15" customHeight="1">
      <c r="A28" s="493" t="s">
        <v>934</v>
      </c>
      <c r="B28" s="492">
        <v>193</v>
      </c>
      <c r="C28" s="515">
        <v>9</v>
      </c>
      <c r="D28" s="335">
        <v>11</v>
      </c>
      <c r="E28" s="335">
        <v>8</v>
      </c>
      <c r="F28" s="335">
        <v>9</v>
      </c>
      <c r="G28" s="335">
        <v>7</v>
      </c>
      <c r="H28" s="335">
        <v>9</v>
      </c>
      <c r="I28" s="335">
        <v>4</v>
      </c>
      <c r="J28" s="335">
        <v>12</v>
      </c>
      <c r="K28" s="335">
        <v>7</v>
      </c>
    </row>
    <row r="29" spans="1:11" ht="15" customHeight="1">
      <c r="A29" s="493" t="s">
        <v>870</v>
      </c>
      <c r="B29" s="492">
        <v>900</v>
      </c>
      <c r="C29" s="515">
        <v>30</v>
      </c>
      <c r="D29" s="335">
        <v>42</v>
      </c>
      <c r="E29" s="335">
        <v>45</v>
      </c>
      <c r="F29" s="335">
        <v>40</v>
      </c>
      <c r="G29" s="335">
        <v>34</v>
      </c>
      <c r="H29" s="335">
        <v>21</v>
      </c>
      <c r="I29" s="335">
        <v>22</v>
      </c>
      <c r="J29" s="335">
        <v>46</v>
      </c>
      <c r="K29" s="335">
        <v>58</v>
      </c>
    </row>
    <row r="30" spans="1:11" ht="15" customHeight="1">
      <c r="A30" s="493" t="s">
        <v>868</v>
      </c>
      <c r="B30" s="492">
        <v>1548</v>
      </c>
      <c r="C30" s="515">
        <v>19</v>
      </c>
      <c r="D30" s="335">
        <v>35</v>
      </c>
      <c r="E30" s="335">
        <v>57</v>
      </c>
      <c r="F30" s="335">
        <v>96</v>
      </c>
      <c r="G30" s="335">
        <v>68</v>
      </c>
      <c r="H30" s="335">
        <v>45</v>
      </c>
      <c r="I30" s="335">
        <v>47</v>
      </c>
      <c r="J30" s="335">
        <v>42</v>
      </c>
      <c r="K30" s="335">
        <v>75</v>
      </c>
    </row>
    <row r="31" spans="1:11" ht="15" customHeight="1">
      <c r="A31" s="493" t="s">
        <v>866</v>
      </c>
      <c r="B31" s="492">
        <v>1028</v>
      </c>
      <c r="C31" s="515">
        <v>13</v>
      </c>
      <c r="D31" s="335">
        <v>39</v>
      </c>
      <c r="E31" s="335">
        <v>39</v>
      </c>
      <c r="F31" s="335">
        <v>33</v>
      </c>
      <c r="G31" s="335">
        <v>38</v>
      </c>
      <c r="H31" s="335">
        <v>45</v>
      </c>
      <c r="I31" s="335">
        <v>48</v>
      </c>
      <c r="J31" s="335">
        <v>35</v>
      </c>
      <c r="K31" s="335">
        <v>59</v>
      </c>
    </row>
    <row r="32" spans="1:11" ht="15" customHeight="1">
      <c r="A32" s="493" t="s">
        <v>864</v>
      </c>
      <c r="B32" s="492">
        <v>887</v>
      </c>
      <c r="C32" s="515">
        <v>24</v>
      </c>
      <c r="D32" s="335">
        <v>28</v>
      </c>
      <c r="E32" s="335">
        <v>34</v>
      </c>
      <c r="F32" s="335">
        <v>28</v>
      </c>
      <c r="G32" s="335">
        <v>40</v>
      </c>
      <c r="H32" s="335">
        <v>41</v>
      </c>
      <c r="I32" s="335">
        <v>39</v>
      </c>
      <c r="J32" s="335">
        <v>32</v>
      </c>
      <c r="K32" s="335">
        <v>46</v>
      </c>
    </row>
    <row r="33" spans="1:11" ht="15" customHeight="1">
      <c r="A33" s="493" t="s">
        <v>862</v>
      </c>
      <c r="B33" s="492">
        <v>1867</v>
      </c>
      <c r="C33" s="515">
        <v>43</v>
      </c>
      <c r="D33" s="335">
        <v>66</v>
      </c>
      <c r="E33" s="335">
        <v>90</v>
      </c>
      <c r="F33" s="335">
        <v>83</v>
      </c>
      <c r="G33" s="335">
        <v>76</v>
      </c>
      <c r="H33" s="335">
        <v>60</v>
      </c>
      <c r="I33" s="335">
        <v>71</v>
      </c>
      <c r="J33" s="335">
        <v>86</v>
      </c>
      <c r="K33" s="335">
        <v>98</v>
      </c>
    </row>
    <row r="34" spans="1:11" ht="15" customHeight="1">
      <c r="A34" s="493" t="s">
        <v>860</v>
      </c>
      <c r="B34" s="492">
        <v>1245</v>
      </c>
      <c r="C34" s="515">
        <v>32</v>
      </c>
      <c r="D34" s="335">
        <v>48</v>
      </c>
      <c r="E34" s="335">
        <v>32</v>
      </c>
      <c r="F34" s="335">
        <v>37</v>
      </c>
      <c r="G34" s="335">
        <v>47</v>
      </c>
      <c r="H34" s="335">
        <v>45</v>
      </c>
      <c r="I34" s="335">
        <v>42</v>
      </c>
      <c r="J34" s="335">
        <v>73</v>
      </c>
      <c r="K34" s="335">
        <v>53</v>
      </c>
    </row>
    <row r="35" spans="1:11" ht="15" customHeight="1">
      <c r="A35" s="493" t="s">
        <v>858</v>
      </c>
      <c r="B35" s="492">
        <v>744</v>
      </c>
      <c r="C35" s="515">
        <v>21</v>
      </c>
      <c r="D35" s="335">
        <v>29</v>
      </c>
      <c r="E35" s="335">
        <v>31</v>
      </c>
      <c r="F35" s="335">
        <v>27</v>
      </c>
      <c r="G35" s="335">
        <v>40</v>
      </c>
      <c r="H35" s="335">
        <v>26</v>
      </c>
      <c r="I35" s="335">
        <v>29</v>
      </c>
      <c r="J35" s="335">
        <v>38</v>
      </c>
      <c r="K35" s="335">
        <v>46</v>
      </c>
    </row>
    <row r="36" spans="1:11" ht="15" customHeight="1">
      <c r="A36" s="493" t="s">
        <v>856</v>
      </c>
      <c r="B36" s="492">
        <v>891</v>
      </c>
      <c r="C36" s="515">
        <v>31</v>
      </c>
      <c r="D36" s="335">
        <v>31</v>
      </c>
      <c r="E36" s="335">
        <v>24</v>
      </c>
      <c r="F36" s="335">
        <v>24</v>
      </c>
      <c r="G36" s="335">
        <v>34</v>
      </c>
      <c r="H36" s="335">
        <v>49</v>
      </c>
      <c r="I36" s="335">
        <v>50</v>
      </c>
      <c r="J36" s="335">
        <v>51</v>
      </c>
      <c r="K36" s="335">
        <v>45</v>
      </c>
    </row>
    <row r="37" spans="1:11" ht="15" customHeight="1">
      <c r="A37" s="493" t="s">
        <v>854</v>
      </c>
      <c r="B37" s="492">
        <v>1157</v>
      </c>
      <c r="C37" s="515">
        <v>52</v>
      </c>
      <c r="D37" s="335">
        <v>54</v>
      </c>
      <c r="E37" s="335">
        <v>34</v>
      </c>
      <c r="F37" s="335">
        <v>63</v>
      </c>
      <c r="G37" s="335">
        <v>47</v>
      </c>
      <c r="H37" s="335">
        <v>43</v>
      </c>
      <c r="I37" s="335">
        <v>60</v>
      </c>
      <c r="J37" s="335">
        <v>76</v>
      </c>
      <c r="K37" s="335">
        <v>82</v>
      </c>
    </row>
    <row r="38" spans="1:11" ht="15" customHeight="1">
      <c r="A38" s="493" t="s">
        <v>852</v>
      </c>
      <c r="B38" s="492">
        <v>994</v>
      </c>
      <c r="C38" s="515">
        <v>37</v>
      </c>
      <c r="D38" s="335">
        <v>36</v>
      </c>
      <c r="E38" s="335">
        <v>25</v>
      </c>
      <c r="F38" s="335">
        <v>21</v>
      </c>
      <c r="G38" s="335">
        <v>37</v>
      </c>
      <c r="H38" s="335">
        <v>34</v>
      </c>
      <c r="I38" s="335">
        <v>43</v>
      </c>
      <c r="J38" s="335">
        <v>44</v>
      </c>
      <c r="K38" s="335">
        <v>45</v>
      </c>
    </row>
    <row r="39" spans="1:11" ht="15" customHeight="1">
      <c r="A39" s="493" t="s">
        <v>850</v>
      </c>
      <c r="B39" s="492">
        <v>1476</v>
      </c>
      <c r="C39" s="515">
        <v>45</v>
      </c>
      <c r="D39" s="335">
        <v>68</v>
      </c>
      <c r="E39" s="335">
        <v>53</v>
      </c>
      <c r="F39" s="335">
        <v>50</v>
      </c>
      <c r="G39" s="335">
        <v>47</v>
      </c>
      <c r="H39" s="335">
        <v>48</v>
      </c>
      <c r="I39" s="335">
        <v>66</v>
      </c>
      <c r="J39" s="335">
        <v>82</v>
      </c>
      <c r="K39" s="335">
        <v>99</v>
      </c>
    </row>
    <row r="40" spans="1:11" ht="15" customHeight="1">
      <c r="A40" s="493" t="s">
        <v>848</v>
      </c>
      <c r="B40" s="492">
        <v>2399</v>
      </c>
      <c r="C40" s="515">
        <v>79</v>
      </c>
      <c r="D40" s="335">
        <v>111</v>
      </c>
      <c r="E40" s="335">
        <v>104</v>
      </c>
      <c r="F40" s="335">
        <v>157</v>
      </c>
      <c r="G40" s="335">
        <v>126</v>
      </c>
      <c r="H40" s="335">
        <v>73</v>
      </c>
      <c r="I40" s="335">
        <v>102</v>
      </c>
      <c r="J40" s="335">
        <v>135</v>
      </c>
      <c r="K40" s="335">
        <v>190</v>
      </c>
    </row>
    <row r="41" spans="1:11" ht="15" customHeight="1">
      <c r="A41" s="493" t="s">
        <v>846</v>
      </c>
      <c r="B41" s="492">
        <v>4052</v>
      </c>
      <c r="C41" s="515">
        <v>129</v>
      </c>
      <c r="D41" s="335">
        <v>135</v>
      </c>
      <c r="E41" s="335">
        <v>148</v>
      </c>
      <c r="F41" s="335">
        <v>186</v>
      </c>
      <c r="G41" s="335">
        <v>235</v>
      </c>
      <c r="H41" s="335">
        <v>219</v>
      </c>
      <c r="I41" s="335">
        <v>197</v>
      </c>
      <c r="J41" s="335">
        <v>227</v>
      </c>
      <c r="K41" s="335">
        <v>255</v>
      </c>
    </row>
    <row r="42" spans="1:11" ht="15" customHeight="1">
      <c r="A42" s="493" t="s">
        <v>844</v>
      </c>
      <c r="B42" s="492">
        <v>1312</v>
      </c>
      <c r="C42" s="515">
        <v>32</v>
      </c>
      <c r="D42" s="335">
        <v>49</v>
      </c>
      <c r="E42" s="335">
        <v>58</v>
      </c>
      <c r="F42" s="335">
        <v>50</v>
      </c>
      <c r="G42" s="335">
        <v>55</v>
      </c>
      <c r="H42" s="335">
        <v>59</v>
      </c>
      <c r="I42" s="335">
        <v>50</v>
      </c>
      <c r="J42" s="335">
        <v>63</v>
      </c>
      <c r="K42" s="335">
        <v>97</v>
      </c>
    </row>
    <row r="43" spans="1:11" ht="15" customHeight="1">
      <c r="A43" s="493" t="s">
        <v>842</v>
      </c>
      <c r="B43" s="492">
        <v>1522</v>
      </c>
      <c r="C43" s="515">
        <v>70</v>
      </c>
      <c r="D43" s="335">
        <v>80</v>
      </c>
      <c r="E43" s="335">
        <v>122</v>
      </c>
      <c r="F43" s="335">
        <v>143</v>
      </c>
      <c r="G43" s="335">
        <v>48</v>
      </c>
      <c r="H43" s="335">
        <v>57</v>
      </c>
      <c r="I43" s="335">
        <v>80</v>
      </c>
      <c r="J43" s="335">
        <v>96</v>
      </c>
      <c r="K43" s="335">
        <v>129</v>
      </c>
    </row>
    <row r="44" spans="1:11" ht="15" customHeight="1">
      <c r="A44" s="493" t="s">
        <v>840</v>
      </c>
      <c r="B44" s="492">
        <v>3226</v>
      </c>
      <c r="C44" s="515">
        <v>95</v>
      </c>
      <c r="D44" s="335">
        <v>158</v>
      </c>
      <c r="E44" s="335">
        <v>213</v>
      </c>
      <c r="F44" s="335">
        <v>154</v>
      </c>
      <c r="G44" s="335">
        <v>151</v>
      </c>
      <c r="H44" s="335">
        <v>134</v>
      </c>
      <c r="I44" s="335">
        <v>130</v>
      </c>
      <c r="J44" s="335">
        <v>170</v>
      </c>
      <c r="K44" s="335">
        <v>313</v>
      </c>
    </row>
    <row r="45" spans="1:11" ht="15" customHeight="1">
      <c r="A45" s="493" t="s">
        <v>838</v>
      </c>
      <c r="B45" s="492">
        <v>2270</v>
      </c>
      <c r="C45" s="515">
        <v>65</v>
      </c>
      <c r="D45" s="335">
        <v>89</v>
      </c>
      <c r="E45" s="335">
        <v>113</v>
      </c>
      <c r="F45" s="335">
        <v>94</v>
      </c>
      <c r="G45" s="335">
        <v>132</v>
      </c>
      <c r="H45" s="335">
        <v>110</v>
      </c>
      <c r="I45" s="335">
        <v>101</v>
      </c>
      <c r="J45" s="335">
        <v>131</v>
      </c>
      <c r="K45" s="335">
        <v>191</v>
      </c>
    </row>
    <row r="46" spans="1:11" ht="15" customHeight="1">
      <c r="A46" s="493" t="s">
        <v>836</v>
      </c>
      <c r="B46" s="492">
        <v>3213</v>
      </c>
      <c r="C46" s="515">
        <v>99</v>
      </c>
      <c r="D46" s="335">
        <v>136</v>
      </c>
      <c r="E46" s="335">
        <v>168</v>
      </c>
      <c r="F46" s="335">
        <v>156</v>
      </c>
      <c r="G46" s="335">
        <v>144</v>
      </c>
      <c r="H46" s="335">
        <v>111</v>
      </c>
      <c r="I46" s="335">
        <v>137</v>
      </c>
      <c r="J46" s="335">
        <v>198</v>
      </c>
      <c r="K46" s="335">
        <v>226</v>
      </c>
    </row>
    <row r="47" spans="1:11" ht="15" customHeight="1">
      <c r="A47" s="493" t="s">
        <v>834</v>
      </c>
      <c r="B47" s="492">
        <v>637</v>
      </c>
      <c r="C47" s="515">
        <v>55</v>
      </c>
      <c r="D47" s="335">
        <v>67</v>
      </c>
      <c r="E47" s="335">
        <v>30</v>
      </c>
      <c r="F47" s="335">
        <v>19</v>
      </c>
      <c r="G47" s="335">
        <v>19</v>
      </c>
      <c r="H47" s="335">
        <v>26</v>
      </c>
      <c r="I47" s="335">
        <v>45</v>
      </c>
      <c r="J47" s="335">
        <v>66</v>
      </c>
      <c r="K47" s="335">
        <v>66</v>
      </c>
    </row>
    <row r="48" spans="1:11" s="373" customFormat="1" ht="15" customHeight="1">
      <c r="A48" s="493" t="s">
        <v>933</v>
      </c>
      <c r="B48" s="516">
        <v>153</v>
      </c>
      <c r="C48" s="515">
        <v>3</v>
      </c>
      <c r="D48" s="335">
        <v>4</v>
      </c>
      <c r="E48" s="335">
        <v>4</v>
      </c>
      <c r="F48" s="335">
        <v>4</v>
      </c>
      <c r="G48" s="335">
        <v>3</v>
      </c>
      <c r="H48" s="335">
        <v>9</v>
      </c>
      <c r="I48" s="335">
        <v>10</v>
      </c>
      <c r="J48" s="335">
        <v>6</v>
      </c>
      <c r="K48" s="335">
        <v>11</v>
      </c>
    </row>
    <row r="49" spans="1:11" s="373" customFormat="1" ht="15" customHeight="1">
      <c r="A49" s="491" t="s">
        <v>932</v>
      </c>
      <c r="B49" s="514">
        <v>75</v>
      </c>
      <c r="C49" s="513">
        <v>8</v>
      </c>
      <c r="D49" s="489">
        <v>9</v>
      </c>
      <c r="E49" s="489">
        <v>0</v>
      </c>
      <c r="F49" s="489">
        <v>0</v>
      </c>
      <c r="G49" s="489">
        <v>2</v>
      </c>
      <c r="H49" s="489">
        <v>2</v>
      </c>
      <c r="I49" s="489">
        <v>11</v>
      </c>
      <c r="J49" s="489">
        <v>14</v>
      </c>
      <c r="K49" s="489">
        <v>10</v>
      </c>
    </row>
    <row r="50" spans="1:11" ht="15" customHeight="1">
      <c r="A50" s="105"/>
      <c r="B50" s="512"/>
      <c r="C50" s="511"/>
      <c r="D50" s="511"/>
      <c r="E50" s="511"/>
      <c r="F50" s="511"/>
      <c r="G50" s="511"/>
      <c r="H50" s="511"/>
      <c r="I50" s="511"/>
      <c r="J50" s="511"/>
      <c r="K50" s="511"/>
    </row>
    <row r="51" spans="1:11" ht="15" customHeight="1">
      <c r="A51" s="105"/>
      <c r="B51" s="105"/>
      <c r="C51" s="105"/>
      <c r="D51" s="105"/>
      <c r="E51" s="105"/>
      <c r="F51" s="105"/>
      <c r="G51" s="105"/>
      <c r="H51" s="105"/>
      <c r="I51" s="105"/>
      <c r="J51" s="105"/>
      <c r="K51" s="105"/>
    </row>
    <row r="52" spans="1:11" ht="15" customHeight="1">
      <c r="A52" s="105"/>
      <c r="B52" s="105"/>
      <c r="C52" s="105"/>
      <c r="D52" s="105"/>
      <c r="E52" s="105"/>
      <c r="F52" s="105"/>
      <c r="G52" s="105"/>
      <c r="H52" s="105"/>
      <c r="I52" s="105"/>
      <c r="J52" s="105"/>
      <c r="K52" s="105"/>
    </row>
    <row r="53" spans="1:11" ht="15" customHeight="1">
      <c r="A53" s="105"/>
      <c r="B53" s="105"/>
      <c r="C53" s="105"/>
      <c r="D53" s="105"/>
      <c r="E53" s="105"/>
      <c r="F53" s="105"/>
      <c r="G53" s="105"/>
      <c r="H53" s="105"/>
      <c r="I53" s="105"/>
      <c r="J53" s="105"/>
      <c r="K53" s="105"/>
    </row>
    <row r="54" spans="1:11" ht="15" customHeight="1">
      <c r="A54" s="105"/>
      <c r="B54" s="105"/>
      <c r="C54" s="105"/>
      <c r="D54" s="105"/>
      <c r="E54" s="105"/>
      <c r="F54" s="105"/>
      <c r="G54" s="105"/>
      <c r="H54" s="105"/>
      <c r="I54" s="105"/>
      <c r="J54" s="105"/>
      <c r="K54" s="105"/>
    </row>
    <row r="55" spans="1:11" ht="15" customHeight="1">
      <c r="A55" s="105"/>
      <c r="B55" s="105"/>
      <c r="C55" s="105"/>
      <c r="D55" s="105"/>
      <c r="E55" s="105"/>
      <c r="F55" s="105"/>
      <c r="G55" s="105"/>
      <c r="H55" s="105"/>
      <c r="I55" s="105"/>
      <c r="J55" s="105"/>
      <c r="K55" s="105"/>
    </row>
    <row r="56" spans="1:11" ht="15" customHeight="1">
      <c r="A56" s="105"/>
      <c r="B56" s="105"/>
      <c r="C56" s="105"/>
      <c r="D56" s="105"/>
      <c r="E56" s="105"/>
      <c r="F56" s="105"/>
      <c r="G56" s="105"/>
      <c r="H56" s="105"/>
      <c r="I56" s="105"/>
      <c r="J56" s="105"/>
      <c r="K56" s="105"/>
    </row>
    <row r="57" spans="1:11" ht="15" customHeight="1">
      <c r="A57" s="105"/>
      <c r="B57" s="105"/>
      <c r="C57" s="105"/>
      <c r="D57" s="105"/>
      <c r="E57" s="105"/>
      <c r="F57" s="105"/>
      <c r="G57" s="105"/>
      <c r="H57" s="105"/>
      <c r="I57" s="105"/>
      <c r="J57" s="105"/>
      <c r="K57" s="105"/>
    </row>
    <row r="58" spans="1:11" ht="15" customHeight="1">
      <c r="A58" s="105"/>
      <c r="B58" s="105"/>
      <c r="C58" s="105"/>
      <c r="D58" s="105"/>
      <c r="E58" s="105"/>
      <c r="F58" s="105"/>
      <c r="G58" s="105"/>
      <c r="H58" s="105"/>
      <c r="I58" s="105"/>
      <c r="J58" s="105"/>
      <c r="K58" s="105"/>
    </row>
    <row r="59" spans="1:11" ht="15" customHeight="1">
      <c r="A59" s="105"/>
      <c r="B59" s="105"/>
      <c r="C59" s="105"/>
      <c r="D59" s="105"/>
      <c r="E59" s="105"/>
      <c r="F59" s="105"/>
      <c r="G59" s="105"/>
      <c r="H59" s="105"/>
      <c r="I59" s="105"/>
      <c r="J59" s="105"/>
      <c r="K59" s="105"/>
    </row>
    <row r="60" spans="1:11" ht="15" customHeight="1">
      <c r="A60" s="105"/>
      <c r="B60" s="105"/>
      <c r="C60" s="105"/>
      <c r="D60" s="105"/>
      <c r="E60" s="105"/>
      <c r="F60" s="105"/>
      <c r="G60" s="105"/>
      <c r="H60" s="105"/>
      <c r="I60" s="105"/>
      <c r="J60" s="105"/>
      <c r="K60" s="105"/>
    </row>
    <row r="61" spans="1:11" ht="15" customHeight="1">
      <c r="A61" s="105"/>
      <c r="B61" s="105"/>
      <c r="C61" s="105"/>
      <c r="D61" s="105"/>
      <c r="E61" s="105"/>
      <c r="F61" s="105"/>
      <c r="G61" s="105"/>
      <c r="H61" s="105"/>
      <c r="I61" s="105"/>
      <c r="J61" s="105"/>
      <c r="K61" s="105"/>
    </row>
    <row r="62" spans="1:11" ht="15" customHeight="1">
      <c r="A62" s="105"/>
      <c r="B62" s="105"/>
      <c r="C62" s="105"/>
      <c r="D62" s="105"/>
      <c r="E62" s="105"/>
      <c r="F62" s="105"/>
      <c r="G62" s="105"/>
      <c r="H62" s="105"/>
      <c r="I62" s="105"/>
      <c r="J62" s="105"/>
      <c r="K62" s="105"/>
    </row>
    <row r="63" spans="1:11" ht="15" customHeight="1">
      <c r="A63" s="105"/>
      <c r="B63" s="105"/>
      <c r="C63" s="105"/>
      <c r="D63" s="105"/>
      <c r="E63" s="105"/>
      <c r="F63" s="105"/>
      <c r="G63" s="105"/>
      <c r="H63" s="105"/>
      <c r="I63" s="105"/>
      <c r="J63" s="105"/>
      <c r="K63" s="105"/>
    </row>
    <row r="64" spans="1:11" ht="15" customHeight="1">
      <c r="B64" s="105"/>
      <c r="C64" s="105"/>
      <c r="D64" s="105"/>
      <c r="E64" s="105"/>
      <c r="F64" s="105"/>
      <c r="G64" s="105"/>
      <c r="H64" s="105"/>
      <c r="I64" s="105"/>
      <c r="J64" s="105"/>
    </row>
    <row r="65" spans="2:26" ht="15" customHeight="1">
      <c r="B65" s="105"/>
      <c r="C65" s="105"/>
      <c r="D65" s="105"/>
      <c r="E65" s="105"/>
      <c r="F65" s="105"/>
      <c r="G65" s="105"/>
      <c r="H65" s="105"/>
      <c r="I65" s="105"/>
      <c r="J65" s="105"/>
    </row>
    <row r="66" spans="2:26" ht="15" customHeight="1">
      <c r="B66" s="261"/>
      <c r="C66" s="168"/>
      <c r="D66" s="105"/>
      <c r="E66" s="105"/>
      <c r="F66" s="105"/>
      <c r="G66" s="105"/>
      <c r="H66" s="105"/>
      <c r="I66" s="105"/>
      <c r="J66" s="96"/>
    </row>
    <row r="67" spans="2:26" ht="15" customHeight="1">
      <c r="B67" s="261"/>
      <c r="C67" s="168"/>
      <c r="D67" s="105"/>
      <c r="E67" s="105"/>
      <c r="F67" s="105"/>
      <c r="G67" s="105"/>
      <c r="H67" s="105"/>
      <c r="I67" s="105"/>
      <c r="J67" s="96"/>
    </row>
    <row r="68" spans="2:26" ht="15" customHeight="1">
      <c r="B68" s="261"/>
      <c r="C68" s="168"/>
      <c r="D68" s="105"/>
      <c r="E68" s="105"/>
      <c r="F68" s="105"/>
      <c r="G68" s="105"/>
      <c r="H68" s="105"/>
      <c r="I68" s="105"/>
      <c r="J68" s="96"/>
    </row>
    <row r="69" spans="2:26" ht="15" customHeight="1">
      <c r="B69" s="261"/>
      <c r="C69" s="168"/>
      <c r="D69" s="105"/>
      <c r="E69" s="105"/>
      <c r="F69" s="105"/>
      <c r="G69" s="105"/>
      <c r="H69" s="105"/>
      <c r="I69" s="105"/>
      <c r="J69" s="96"/>
    </row>
    <row r="70" spans="2:26" ht="15" customHeight="1">
      <c r="B70" s="261"/>
      <c r="C70" s="168"/>
      <c r="D70" s="105"/>
      <c r="E70" s="105"/>
      <c r="F70" s="105"/>
      <c r="G70" s="105"/>
      <c r="H70" s="105"/>
      <c r="I70" s="105"/>
      <c r="J70" s="96"/>
    </row>
    <row r="71" spans="2:26" ht="15" customHeight="1">
      <c r="B71" s="261"/>
      <c r="C71" s="168"/>
      <c r="D71" s="105"/>
      <c r="E71" s="105"/>
      <c r="F71" s="105"/>
      <c r="G71" s="105"/>
      <c r="H71" s="105"/>
      <c r="I71" s="105"/>
      <c r="J71" s="96"/>
    </row>
    <row r="72" spans="2:26" ht="15" customHeight="1">
      <c r="B72" s="261"/>
      <c r="C72" s="168"/>
      <c r="D72" s="105"/>
      <c r="E72" s="105"/>
      <c r="F72" s="105"/>
      <c r="G72" s="105"/>
      <c r="H72" s="105"/>
      <c r="I72" s="105"/>
      <c r="J72" s="96"/>
    </row>
    <row r="73" spans="2:26" ht="15" customHeight="1">
      <c r="B73" s="261"/>
      <c r="C73" s="168"/>
      <c r="D73" s="105"/>
      <c r="E73" s="105"/>
      <c r="F73" s="105"/>
      <c r="G73" s="105"/>
      <c r="H73" s="105"/>
      <c r="I73" s="105"/>
      <c r="J73" s="96"/>
    </row>
    <row r="74" spans="2:26" ht="15" customHeight="1">
      <c r="B74" s="261"/>
      <c r="C74" s="168"/>
      <c r="D74" s="105"/>
      <c r="E74" s="105"/>
      <c r="F74" s="105"/>
      <c r="G74" s="105"/>
      <c r="H74" s="105"/>
      <c r="I74" s="105"/>
      <c r="J74" s="96"/>
    </row>
    <row r="75" spans="2:26">
      <c r="B75" s="261"/>
      <c r="C75" s="168"/>
      <c r="D75" s="105"/>
      <c r="E75" s="105"/>
      <c r="F75" s="105"/>
      <c r="G75" s="105"/>
      <c r="H75" s="105"/>
      <c r="I75" s="105"/>
      <c r="J75" s="96"/>
    </row>
    <row r="76" spans="2:26">
      <c r="B76" s="261"/>
      <c r="C76" s="168"/>
      <c r="D76" s="105"/>
      <c r="E76" s="105"/>
      <c r="F76" s="105"/>
      <c r="G76" s="105"/>
      <c r="H76" s="105"/>
      <c r="I76" s="105"/>
      <c r="J76" s="96"/>
    </row>
    <row r="77" spans="2:26">
      <c r="B77" s="105"/>
      <c r="C77" s="168"/>
      <c r="D77" s="105"/>
      <c r="E77" s="105"/>
      <c r="F77" s="105"/>
      <c r="G77" s="105"/>
      <c r="H77" s="105"/>
      <c r="I77" s="105"/>
      <c r="J77" s="96"/>
    </row>
    <row r="78" spans="2:26">
      <c r="B78" s="105"/>
      <c r="C78" s="168"/>
      <c r="D78" s="105"/>
      <c r="E78" s="105"/>
      <c r="F78" s="105"/>
      <c r="G78" s="105"/>
      <c r="H78" s="105"/>
      <c r="I78" s="105"/>
      <c r="J78" s="96"/>
    </row>
    <row r="79" spans="2:26">
      <c r="B79" s="105"/>
      <c r="C79" s="168"/>
      <c r="D79" s="105"/>
      <c r="E79" s="105"/>
      <c r="F79" s="105"/>
      <c r="G79" s="105"/>
      <c r="H79" s="105"/>
      <c r="I79" s="105"/>
      <c r="J79" s="96"/>
    </row>
    <row r="80" spans="2:26">
      <c r="B80" s="105"/>
      <c r="C80" s="168"/>
      <c r="D80" s="105"/>
      <c r="E80" s="105"/>
      <c r="F80" s="105"/>
      <c r="G80" s="105"/>
      <c r="H80" s="105"/>
      <c r="I80" s="105"/>
      <c r="J80" s="96"/>
      <c r="K80" s="105"/>
      <c r="M80" s="105"/>
      <c r="N80" s="105"/>
      <c r="O80" s="105"/>
      <c r="P80" s="105"/>
      <c r="Q80" s="105"/>
      <c r="R80" s="105"/>
      <c r="S80" s="105"/>
      <c r="T80" s="105"/>
      <c r="U80" s="105"/>
      <c r="V80" s="105"/>
      <c r="W80" s="105"/>
      <c r="X80" s="105"/>
      <c r="Y80" s="105"/>
      <c r="Z80" s="105"/>
    </row>
    <row r="81" spans="2:26">
      <c r="B81" s="105"/>
      <c r="C81" s="168"/>
      <c r="D81" s="105"/>
      <c r="E81" s="105"/>
      <c r="F81" s="105"/>
      <c r="G81" s="105"/>
      <c r="H81" s="105"/>
      <c r="I81" s="105"/>
      <c r="J81" s="96"/>
      <c r="K81" s="105"/>
      <c r="M81" s="105"/>
      <c r="N81" s="105"/>
      <c r="O81" s="105"/>
      <c r="P81" s="105"/>
      <c r="Q81" s="105"/>
      <c r="R81" s="105"/>
      <c r="S81" s="105"/>
      <c r="T81" s="105"/>
      <c r="U81" s="105"/>
      <c r="V81" s="105"/>
      <c r="W81" s="105"/>
      <c r="X81" s="105"/>
      <c r="Y81" s="105"/>
      <c r="Z81" s="105"/>
    </row>
    <row r="82" spans="2:26">
      <c r="B82" s="105"/>
      <c r="C82" s="168"/>
      <c r="D82" s="105"/>
      <c r="E82" s="105"/>
      <c r="F82" s="105"/>
      <c r="G82" s="105"/>
      <c r="H82" s="105"/>
      <c r="I82" s="105"/>
      <c r="J82" s="96"/>
      <c r="K82" s="105"/>
      <c r="M82" s="105"/>
      <c r="N82" s="105"/>
      <c r="O82" s="105"/>
      <c r="P82" s="105"/>
      <c r="Q82" s="105"/>
      <c r="R82" s="105"/>
      <c r="S82" s="105"/>
      <c r="T82" s="105"/>
      <c r="U82" s="105"/>
      <c r="V82" s="105"/>
      <c r="W82" s="105"/>
      <c r="X82" s="105"/>
      <c r="Y82" s="105"/>
      <c r="Z82" s="105"/>
    </row>
    <row r="91" spans="2:26">
      <c r="B91" s="331"/>
      <c r="C91" s="331"/>
      <c r="D91" s="331"/>
      <c r="E91" s="331"/>
      <c r="F91" s="331"/>
      <c r="G91" s="331"/>
      <c r="H91" s="331"/>
      <c r="I91" s="331"/>
      <c r="J91" s="331"/>
      <c r="K91" s="331"/>
      <c r="M91" s="331"/>
      <c r="N91" s="331"/>
      <c r="O91" s="331"/>
      <c r="P91" s="331"/>
      <c r="Q91" s="331"/>
      <c r="R91" s="331"/>
      <c r="S91" s="331"/>
      <c r="T91" s="331"/>
      <c r="U91" s="331"/>
      <c r="V91" s="331"/>
      <c r="W91" s="331"/>
      <c r="X91" s="331"/>
      <c r="Y91" s="331"/>
      <c r="Z91" s="331"/>
    </row>
    <row r="92" spans="2:26">
      <c r="B92" s="331"/>
      <c r="C92" s="331"/>
      <c r="D92" s="331"/>
      <c r="E92" s="331"/>
      <c r="F92" s="331"/>
      <c r="G92" s="331"/>
      <c r="H92" s="331"/>
      <c r="I92" s="331"/>
      <c r="J92" s="331"/>
      <c r="K92" s="331"/>
      <c r="M92" s="331"/>
      <c r="N92" s="331"/>
      <c r="O92" s="331"/>
      <c r="P92" s="331"/>
      <c r="Q92" s="331"/>
      <c r="R92" s="331"/>
      <c r="S92" s="331"/>
      <c r="T92" s="331"/>
      <c r="U92" s="331"/>
      <c r="V92" s="331"/>
      <c r="W92" s="331"/>
      <c r="X92" s="331"/>
      <c r="Y92" s="331"/>
      <c r="Z92" s="331"/>
    </row>
    <row r="93" spans="2:26">
      <c r="B93" s="331"/>
      <c r="C93" s="331"/>
      <c r="D93" s="331"/>
      <c r="E93" s="331"/>
      <c r="F93" s="331"/>
      <c r="G93" s="331"/>
      <c r="H93" s="331"/>
      <c r="I93" s="331"/>
      <c r="J93" s="331"/>
      <c r="K93" s="331"/>
      <c r="M93" s="331"/>
      <c r="N93" s="331"/>
      <c r="O93" s="331"/>
      <c r="P93" s="331"/>
      <c r="Q93" s="331"/>
      <c r="R93" s="331"/>
      <c r="S93" s="331"/>
      <c r="T93" s="331"/>
      <c r="U93" s="331"/>
      <c r="V93" s="331"/>
      <c r="W93" s="331"/>
      <c r="X93" s="331"/>
      <c r="Y93" s="331"/>
      <c r="Z93" s="331"/>
    </row>
    <row r="94" spans="2:26">
      <c r="B94" s="331"/>
      <c r="C94" s="331"/>
      <c r="D94" s="331"/>
      <c r="E94" s="331"/>
      <c r="F94" s="331"/>
      <c r="G94" s="331"/>
      <c r="H94" s="331"/>
      <c r="I94" s="331"/>
      <c r="J94" s="331"/>
      <c r="K94" s="331"/>
      <c r="M94" s="331"/>
      <c r="N94" s="331"/>
      <c r="O94" s="331"/>
      <c r="P94" s="331"/>
      <c r="Q94" s="331"/>
      <c r="R94" s="331"/>
      <c r="S94" s="331"/>
      <c r="T94" s="331"/>
      <c r="U94" s="331"/>
      <c r="V94" s="331"/>
      <c r="W94" s="331"/>
      <c r="X94" s="331"/>
      <c r="Y94" s="331"/>
      <c r="Z94" s="331"/>
    </row>
    <row r="95" spans="2:26">
      <c r="B95" s="331"/>
      <c r="C95" s="331"/>
      <c r="D95" s="331"/>
      <c r="E95" s="331"/>
      <c r="F95" s="331"/>
      <c r="G95" s="331"/>
      <c r="H95" s="331"/>
      <c r="I95" s="331"/>
      <c r="J95" s="331"/>
      <c r="K95" s="331"/>
      <c r="M95" s="331"/>
      <c r="N95" s="331"/>
      <c r="O95" s="331"/>
      <c r="P95" s="331"/>
      <c r="Q95" s="331"/>
      <c r="R95" s="331"/>
      <c r="S95" s="331"/>
      <c r="T95" s="331"/>
      <c r="U95" s="331"/>
      <c r="V95" s="331"/>
      <c r="W95" s="331"/>
      <c r="X95" s="331"/>
      <c r="Y95" s="331"/>
      <c r="Z95" s="331"/>
    </row>
    <row r="96" spans="2:26">
      <c r="B96" s="331"/>
      <c r="C96" s="331"/>
      <c r="D96" s="331"/>
      <c r="E96" s="331"/>
      <c r="F96" s="331"/>
      <c r="G96" s="331"/>
      <c r="H96" s="331"/>
      <c r="I96" s="331"/>
      <c r="J96" s="331"/>
      <c r="K96" s="331"/>
      <c r="M96" s="331"/>
      <c r="N96" s="331"/>
      <c r="O96" s="331"/>
      <c r="P96" s="331"/>
      <c r="Q96" s="331"/>
      <c r="R96" s="331"/>
      <c r="S96" s="331"/>
      <c r="T96" s="331"/>
      <c r="U96" s="331"/>
      <c r="V96" s="331"/>
      <c r="W96" s="331"/>
      <c r="X96" s="331"/>
      <c r="Y96" s="331"/>
      <c r="Z96" s="331"/>
    </row>
    <row r="97" spans="2:26">
      <c r="B97" s="331"/>
      <c r="C97" s="331"/>
      <c r="D97" s="331"/>
      <c r="E97" s="331"/>
      <c r="F97" s="331"/>
      <c r="G97" s="331"/>
      <c r="H97" s="331"/>
      <c r="I97" s="331"/>
      <c r="J97" s="331"/>
      <c r="K97" s="331"/>
      <c r="M97" s="331"/>
      <c r="N97" s="331"/>
      <c r="O97" s="331"/>
      <c r="P97" s="331"/>
      <c r="Q97" s="331"/>
      <c r="R97" s="331"/>
      <c r="S97" s="331"/>
      <c r="T97" s="331"/>
      <c r="U97" s="331"/>
      <c r="V97" s="331"/>
      <c r="W97" s="331"/>
      <c r="X97" s="331"/>
      <c r="Y97" s="331"/>
      <c r="Z97" s="331"/>
    </row>
    <row r="98" spans="2:26">
      <c r="B98" s="331"/>
      <c r="C98" s="331"/>
      <c r="D98" s="331"/>
      <c r="E98" s="331"/>
      <c r="F98" s="331"/>
      <c r="G98" s="331"/>
      <c r="H98" s="331"/>
      <c r="I98" s="331"/>
      <c r="J98" s="331"/>
      <c r="K98" s="331"/>
      <c r="M98" s="331"/>
      <c r="N98" s="331"/>
      <c r="O98" s="331"/>
      <c r="P98" s="331"/>
      <c r="Q98" s="331"/>
      <c r="R98" s="331"/>
      <c r="S98" s="331"/>
      <c r="T98" s="331"/>
      <c r="U98" s="331"/>
      <c r="V98" s="331"/>
      <c r="W98" s="331"/>
      <c r="X98" s="331"/>
      <c r="Y98" s="331"/>
      <c r="Z98" s="331"/>
    </row>
    <row r="99" spans="2:26">
      <c r="B99" s="331"/>
      <c r="C99" s="331"/>
      <c r="D99" s="331"/>
      <c r="E99" s="331"/>
      <c r="F99" s="331"/>
      <c r="G99" s="331"/>
      <c r="H99" s="331"/>
      <c r="I99" s="331"/>
      <c r="J99" s="331"/>
      <c r="K99" s="331"/>
      <c r="M99" s="331"/>
      <c r="N99" s="331"/>
      <c r="O99" s="331"/>
      <c r="P99" s="331"/>
      <c r="Q99" s="331"/>
      <c r="R99" s="331"/>
      <c r="S99" s="331"/>
      <c r="T99" s="331"/>
      <c r="U99" s="331"/>
      <c r="V99" s="331"/>
      <c r="W99" s="331"/>
      <c r="X99" s="331"/>
      <c r="Y99" s="331"/>
      <c r="Z99" s="331"/>
    </row>
    <row r="100" spans="2:26">
      <c r="B100" s="331"/>
      <c r="C100" s="331"/>
      <c r="D100" s="331"/>
      <c r="E100" s="331"/>
      <c r="F100" s="331"/>
      <c r="G100" s="331"/>
      <c r="H100" s="331"/>
      <c r="I100" s="331"/>
      <c r="J100" s="331"/>
      <c r="K100" s="331"/>
      <c r="M100" s="331"/>
      <c r="N100" s="331"/>
      <c r="O100" s="331"/>
      <c r="P100" s="331"/>
      <c r="Q100" s="331"/>
      <c r="R100" s="331"/>
      <c r="S100" s="331"/>
      <c r="T100" s="331"/>
      <c r="U100" s="331"/>
      <c r="V100" s="331"/>
      <c r="W100" s="331"/>
      <c r="X100" s="331"/>
      <c r="Y100" s="331"/>
      <c r="Z100" s="331"/>
    </row>
    <row r="101" spans="2:26">
      <c r="B101" s="331"/>
      <c r="C101" s="331"/>
      <c r="D101" s="331"/>
      <c r="E101" s="331"/>
      <c r="F101" s="331"/>
      <c r="G101" s="331"/>
      <c r="H101" s="331"/>
      <c r="I101" s="331"/>
      <c r="J101" s="331"/>
      <c r="K101" s="331"/>
      <c r="M101" s="331"/>
      <c r="N101" s="331"/>
      <c r="O101" s="331"/>
      <c r="P101" s="331"/>
      <c r="Q101" s="331"/>
      <c r="R101" s="331"/>
      <c r="S101" s="331"/>
      <c r="T101" s="331"/>
      <c r="U101" s="331"/>
      <c r="V101" s="331"/>
      <c r="W101" s="331"/>
      <c r="X101" s="331"/>
      <c r="Y101" s="331"/>
      <c r="Z101" s="331"/>
    </row>
    <row r="102" spans="2:26">
      <c r="B102" s="331"/>
      <c r="C102" s="331"/>
      <c r="D102" s="331"/>
      <c r="E102" s="331"/>
      <c r="F102" s="331"/>
      <c r="G102" s="331"/>
      <c r="H102" s="331"/>
      <c r="I102" s="331"/>
      <c r="J102" s="331"/>
      <c r="K102" s="331"/>
      <c r="M102" s="331"/>
      <c r="N102" s="331"/>
      <c r="O102" s="331"/>
      <c r="P102" s="331"/>
      <c r="Q102" s="331"/>
      <c r="R102" s="331"/>
      <c r="S102" s="331"/>
      <c r="T102" s="331"/>
      <c r="U102" s="331"/>
      <c r="V102" s="331"/>
      <c r="W102" s="331"/>
      <c r="X102" s="331"/>
      <c r="Y102" s="331"/>
      <c r="Z102" s="331"/>
    </row>
    <row r="103" spans="2:26">
      <c r="B103" s="331"/>
      <c r="C103" s="331"/>
      <c r="D103" s="331"/>
      <c r="E103" s="331"/>
      <c r="F103" s="331"/>
      <c r="G103" s="331"/>
      <c r="H103" s="331"/>
      <c r="I103" s="331"/>
      <c r="J103" s="331"/>
      <c r="K103" s="331"/>
      <c r="M103" s="331"/>
      <c r="N103" s="331"/>
      <c r="O103" s="331"/>
      <c r="P103" s="331"/>
      <c r="Q103" s="331"/>
      <c r="R103" s="331"/>
      <c r="S103" s="331"/>
      <c r="T103" s="331"/>
      <c r="U103" s="331"/>
      <c r="V103" s="331"/>
      <c r="W103" s="331"/>
      <c r="X103" s="331"/>
      <c r="Y103" s="331"/>
      <c r="Z103" s="331"/>
    </row>
    <row r="104" spans="2:26">
      <c r="B104" s="331"/>
      <c r="C104" s="331"/>
      <c r="D104" s="331"/>
      <c r="E104" s="331"/>
      <c r="F104" s="331"/>
      <c r="G104" s="331"/>
      <c r="H104" s="331"/>
      <c r="I104" s="331"/>
      <c r="J104" s="331"/>
      <c r="K104" s="331"/>
      <c r="M104" s="331"/>
      <c r="N104" s="331"/>
      <c r="O104" s="331"/>
      <c r="P104" s="331"/>
      <c r="Q104" s="331"/>
      <c r="R104" s="331"/>
      <c r="S104" s="331"/>
      <c r="T104" s="331"/>
      <c r="U104" s="331"/>
      <c r="V104" s="331"/>
      <c r="W104" s="331"/>
      <c r="X104" s="331"/>
      <c r="Y104" s="331"/>
      <c r="Z104" s="331"/>
    </row>
    <row r="105" spans="2:26">
      <c r="B105" s="331"/>
      <c r="C105" s="331"/>
      <c r="D105" s="331"/>
      <c r="E105" s="331"/>
      <c r="F105" s="331"/>
      <c r="G105" s="331"/>
      <c r="H105" s="331"/>
      <c r="I105" s="331"/>
      <c r="J105" s="331"/>
      <c r="K105" s="331"/>
      <c r="M105" s="331"/>
      <c r="N105" s="331"/>
      <c r="O105" s="331"/>
      <c r="P105" s="331"/>
      <c r="Q105" s="331"/>
      <c r="R105" s="331"/>
      <c r="S105" s="331"/>
      <c r="T105" s="331"/>
      <c r="U105" s="331"/>
      <c r="V105" s="331"/>
      <c r="W105" s="331"/>
      <c r="X105" s="331"/>
      <c r="Y105" s="331"/>
      <c r="Z105" s="331"/>
    </row>
    <row r="106" spans="2:26">
      <c r="B106" s="331"/>
      <c r="C106" s="331"/>
      <c r="D106" s="331"/>
      <c r="E106" s="331"/>
      <c r="F106" s="331"/>
      <c r="G106" s="331"/>
      <c r="H106" s="331"/>
      <c r="I106" s="331"/>
      <c r="J106" s="331"/>
      <c r="K106" s="331"/>
      <c r="M106" s="331"/>
      <c r="N106" s="331"/>
      <c r="O106" s="331"/>
      <c r="P106" s="331"/>
      <c r="Q106" s="331"/>
      <c r="R106" s="331"/>
      <c r="S106" s="331"/>
      <c r="T106" s="331"/>
      <c r="U106" s="331"/>
      <c r="V106" s="331"/>
      <c r="W106" s="331"/>
      <c r="X106" s="331"/>
      <c r="Y106" s="331"/>
      <c r="Z106" s="331"/>
    </row>
    <row r="107" spans="2:26">
      <c r="B107" s="331"/>
      <c r="C107" s="331"/>
      <c r="D107" s="331"/>
      <c r="E107" s="331"/>
      <c r="F107" s="331"/>
      <c r="G107" s="331"/>
      <c r="H107" s="331"/>
      <c r="I107" s="331"/>
      <c r="J107" s="331"/>
      <c r="K107" s="331"/>
      <c r="M107" s="331"/>
      <c r="N107" s="331"/>
      <c r="O107" s="331"/>
      <c r="P107" s="331"/>
      <c r="Q107" s="331"/>
      <c r="R107" s="331"/>
      <c r="S107" s="331"/>
      <c r="T107" s="331"/>
      <c r="U107" s="331"/>
      <c r="V107" s="331"/>
      <c r="W107" s="331"/>
      <c r="X107" s="331"/>
      <c r="Y107" s="331"/>
      <c r="Z107" s="331"/>
    </row>
    <row r="108" spans="2:26">
      <c r="B108" s="331"/>
      <c r="C108" s="331"/>
      <c r="D108" s="331"/>
      <c r="E108" s="331"/>
      <c r="F108" s="331"/>
      <c r="G108" s="331"/>
      <c r="H108" s="331"/>
      <c r="I108" s="331"/>
      <c r="J108" s="331"/>
      <c r="K108" s="331"/>
      <c r="M108" s="331"/>
      <c r="N108" s="331"/>
      <c r="O108" s="331"/>
      <c r="P108" s="331"/>
      <c r="Q108" s="331"/>
      <c r="R108" s="331"/>
      <c r="S108" s="331"/>
      <c r="T108" s="331"/>
      <c r="U108" s="331"/>
      <c r="V108" s="331"/>
      <c r="W108" s="331"/>
      <c r="X108" s="331"/>
      <c r="Y108" s="331"/>
      <c r="Z108" s="331"/>
    </row>
    <row r="109" spans="2:26">
      <c r="B109" s="331"/>
      <c r="C109" s="331"/>
      <c r="D109" s="331"/>
      <c r="E109" s="331"/>
      <c r="F109" s="331"/>
      <c r="G109" s="331"/>
      <c r="H109" s="331"/>
      <c r="I109" s="331"/>
      <c r="J109" s="331"/>
      <c r="K109" s="331"/>
      <c r="M109" s="331"/>
      <c r="N109" s="331"/>
      <c r="O109" s="331"/>
      <c r="P109" s="331"/>
      <c r="Q109" s="331"/>
      <c r="R109" s="331"/>
      <c r="S109" s="331"/>
      <c r="T109" s="331"/>
      <c r="U109" s="331"/>
      <c r="V109" s="331"/>
      <c r="W109" s="331"/>
      <c r="X109" s="331"/>
      <c r="Y109" s="331"/>
      <c r="Z109" s="331"/>
    </row>
    <row r="110" spans="2:26">
      <c r="B110" s="331"/>
      <c r="C110" s="331"/>
      <c r="D110" s="331"/>
      <c r="E110" s="331"/>
      <c r="F110" s="331"/>
      <c r="G110" s="331"/>
      <c r="H110" s="331"/>
      <c r="I110" s="331"/>
      <c r="J110" s="331"/>
      <c r="K110" s="331"/>
      <c r="M110" s="331"/>
      <c r="N110" s="331"/>
      <c r="O110" s="331"/>
      <c r="P110" s="331"/>
      <c r="Q110" s="331"/>
      <c r="R110" s="331"/>
      <c r="S110" s="331"/>
      <c r="T110" s="331"/>
      <c r="U110" s="331"/>
      <c r="V110" s="331"/>
      <c r="W110" s="331"/>
      <c r="X110" s="331"/>
      <c r="Y110" s="331"/>
      <c r="Z110" s="331"/>
    </row>
    <row r="111" spans="2:26">
      <c r="B111" s="331"/>
      <c r="C111" s="331"/>
      <c r="D111" s="331"/>
      <c r="E111" s="331"/>
      <c r="F111" s="331"/>
      <c r="G111" s="331"/>
      <c r="H111" s="331"/>
      <c r="I111" s="331"/>
      <c r="J111" s="331"/>
      <c r="K111" s="331"/>
      <c r="M111" s="331"/>
      <c r="N111" s="331"/>
      <c r="O111" s="331"/>
      <c r="P111" s="331"/>
      <c r="Q111" s="331"/>
      <c r="R111" s="331"/>
      <c r="S111" s="331"/>
      <c r="T111" s="331"/>
      <c r="U111" s="331"/>
      <c r="V111" s="331"/>
      <c r="W111" s="331"/>
      <c r="X111" s="331"/>
      <c r="Y111" s="331"/>
      <c r="Z111" s="331"/>
    </row>
    <row r="112" spans="2:26">
      <c r="B112" s="331"/>
      <c r="C112" s="331"/>
      <c r="D112" s="331"/>
      <c r="E112" s="331"/>
      <c r="F112" s="331"/>
      <c r="G112" s="331"/>
      <c r="H112" s="331"/>
      <c r="I112" s="331"/>
      <c r="J112" s="331"/>
      <c r="K112" s="331"/>
      <c r="M112" s="331"/>
      <c r="N112" s="331"/>
      <c r="O112" s="331"/>
      <c r="P112" s="331"/>
      <c r="Q112" s="331"/>
      <c r="R112" s="331"/>
      <c r="S112" s="331"/>
      <c r="T112" s="331"/>
      <c r="U112" s="331"/>
      <c r="V112" s="331"/>
      <c r="W112" s="331"/>
      <c r="X112" s="331"/>
      <c r="Y112" s="331"/>
      <c r="Z112" s="331"/>
    </row>
    <row r="113" spans="2:26">
      <c r="B113" s="331"/>
      <c r="C113" s="331"/>
      <c r="D113" s="331"/>
      <c r="E113" s="331"/>
      <c r="F113" s="331"/>
      <c r="G113" s="331"/>
      <c r="H113" s="331"/>
      <c r="I113" s="331"/>
      <c r="J113" s="331"/>
      <c r="K113" s="331"/>
      <c r="M113" s="331"/>
      <c r="N113" s="331"/>
      <c r="O113" s="331"/>
      <c r="P113" s="331"/>
      <c r="Q113" s="331"/>
      <c r="R113" s="331"/>
      <c r="S113" s="331"/>
      <c r="T113" s="331"/>
      <c r="U113" s="331"/>
      <c r="V113" s="331"/>
      <c r="W113" s="331"/>
      <c r="X113" s="331"/>
      <c r="Y113" s="331"/>
      <c r="Z113" s="331"/>
    </row>
    <row r="114" spans="2:26">
      <c r="B114" s="331"/>
      <c r="C114" s="331"/>
      <c r="D114" s="331"/>
      <c r="E114" s="331"/>
      <c r="F114" s="331"/>
      <c r="G114" s="331"/>
      <c r="H114" s="331"/>
      <c r="I114" s="331"/>
      <c r="J114" s="331"/>
      <c r="K114" s="331"/>
      <c r="M114" s="331"/>
      <c r="N114" s="331"/>
      <c r="O114" s="331"/>
      <c r="P114" s="331"/>
      <c r="Q114" s="331"/>
      <c r="R114" s="331"/>
      <c r="S114" s="331"/>
      <c r="T114" s="331"/>
      <c r="U114" s="331"/>
      <c r="V114" s="331"/>
      <c r="W114" s="331"/>
      <c r="X114" s="331"/>
      <c r="Y114" s="331"/>
      <c r="Z114" s="331"/>
    </row>
    <row r="115" spans="2:26">
      <c r="B115" s="331"/>
      <c r="C115" s="331"/>
      <c r="D115" s="331"/>
      <c r="E115" s="331"/>
      <c r="F115" s="331"/>
      <c r="G115" s="331"/>
      <c r="H115" s="331"/>
      <c r="I115" s="331"/>
      <c r="J115" s="331"/>
      <c r="K115" s="331"/>
      <c r="M115" s="331"/>
      <c r="N115" s="331"/>
      <c r="O115" s="331"/>
      <c r="P115" s="331"/>
      <c r="Q115" s="331"/>
      <c r="R115" s="331"/>
      <c r="S115" s="331"/>
      <c r="T115" s="331"/>
      <c r="U115" s="331"/>
      <c r="V115" s="331"/>
      <c r="W115" s="331"/>
      <c r="X115" s="331"/>
      <c r="Y115" s="331"/>
      <c r="Z115" s="331"/>
    </row>
    <row r="116" spans="2:26">
      <c r="B116" s="331"/>
      <c r="C116" s="331"/>
      <c r="D116" s="331"/>
      <c r="E116" s="331"/>
      <c r="F116" s="331"/>
      <c r="G116" s="331"/>
      <c r="H116" s="331"/>
      <c r="I116" s="331"/>
      <c r="J116" s="331"/>
      <c r="K116" s="331"/>
      <c r="M116" s="331"/>
      <c r="N116" s="331"/>
      <c r="O116" s="331"/>
      <c r="P116" s="331"/>
      <c r="Q116" s="331"/>
      <c r="R116" s="331"/>
      <c r="S116" s="331"/>
      <c r="T116" s="331"/>
      <c r="U116" s="331"/>
      <c r="V116" s="331"/>
      <c r="W116" s="331"/>
      <c r="X116" s="331"/>
      <c r="Y116" s="331"/>
      <c r="Z116" s="331"/>
    </row>
    <row r="117" spans="2:26">
      <c r="B117" s="331"/>
      <c r="C117" s="331"/>
      <c r="D117" s="331"/>
      <c r="E117" s="331"/>
      <c r="F117" s="331"/>
      <c r="G117" s="331"/>
      <c r="H117" s="331"/>
      <c r="I117" s="331"/>
      <c r="J117" s="331"/>
      <c r="K117" s="331"/>
      <c r="M117" s="331"/>
      <c r="N117" s="331"/>
      <c r="O117" s="331"/>
      <c r="P117" s="331"/>
      <c r="Q117" s="331"/>
      <c r="R117" s="331"/>
      <c r="S117" s="331"/>
      <c r="T117" s="331"/>
      <c r="U117" s="331"/>
      <c r="V117" s="331"/>
      <c r="W117" s="331"/>
      <c r="X117" s="331"/>
      <c r="Y117" s="331"/>
      <c r="Z117" s="331"/>
    </row>
    <row r="118" spans="2:26">
      <c r="B118" s="331"/>
      <c r="C118" s="331"/>
      <c r="D118" s="331"/>
      <c r="E118" s="331"/>
      <c r="F118" s="331"/>
      <c r="G118" s="331"/>
      <c r="H118" s="331"/>
      <c r="I118" s="331"/>
      <c r="J118" s="331"/>
      <c r="K118" s="331"/>
      <c r="M118" s="331"/>
      <c r="N118" s="331"/>
      <c r="O118" s="331"/>
      <c r="P118" s="331"/>
      <c r="Q118" s="331"/>
      <c r="R118" s="331"/>
      <c r="S118" s="331"/>
      <c r="T118" s="331"/>
      <c r="U118" s="331"/>
      <c r="V118" s="331"/>
      <c r="W118" s="331"/>
      <c r="X118" s="331"/>
      <c r="Y118" s="331"/>
      <c r="Z118" s="331"/>
    </row>
    <row r="119" spans="2:26">
      <c r="B119" s="331"/>
      <c r="C119" s="331"/>
      <c r="D119" s="331"/>
      <c r="E119" s="331"/>
      <c r="F119" s="331"/>
      <c r="G119" s="331"/>
      <c r="H119" s="331"/>
      <c r="I119" s="331"/>
      <c r="J119" s="331"/>
      <c r="K119" s="331"/>
      <c r="M119" s="331"/>
      <c r="N119" s="331"/>
      <c r="O119" s="331"/>
      <c r="P119" s="331"/>
      <c r="Q119" s="331"/>
      <c r="R119" s="331"/>
      <c r="S119" s="331"/>
      <c r="T119" s="331"/>
      <c r="U119" s="331"/>
      <c r="V119" s="331"/>
      <c r="W119" s="331"/>
      <c r="X119" s="331"/>
      <c r="Y119" s="331"/>
      <c r="Z119" s="331"/>
    </row>
    <row r="120" spans="2:26">
      <c r="B120" s="331"/>
      <c r="C120" s="331"/>
      <c r="D120" s="331"/>
      <c r="E120" s="331"/>
      <c r="F120" s="331"/>
      <c r="G120" s="331"/>
      <c r="H120" s="331"/>
      <c r="I120" s="331"/>
      <c r="J120" s="331"/>
      <c r="K120" s="331"/>
      <c r="M120" s="331"/>
      <c r="N120" s="331"/>
      <c r="O120" s="331"/>
      <c r="P120" s="331"/>
      <c r="Q120" s="331"/>
      <c r="R120" s="331"/>
      <c r="S120" s="331"/>
      <c r="T120" s="331"/>
      <c r="U120" s="331"/>
      <c r="V120" s="331"/>
      <c r="W120" s="331"/>
      <c r="X120" s="331"/>
      <c r="Y120" s="331"/>
      <c r="Z120" s="331"/>
    </row>
    <row r="121" spans="2:26">
      <c r="B121" s="331"/>
      <c r="C121" s="331"/>
      <c r="D121" s="331"/>
      <c r="E121" s="331"/>
      <c r="F121" s="331"/>
      <c r="G121" s="331"/>
      <c r="H121" s="331"/>
      <c r="I121" s="331"/>
      <c r="J121" s="331"/>
      <c r="K121" s="331"/>
      <c r="M121" s="331"/>
      <c r="N121" s="331"/>
      <c r="O121" s="331"/>
      <c r="P121" s="331"/>
      <c r="Q121" s="331"/>
      <c r="R121" s="331"/>
      <c r="S121" s="331"/>
      <c r="T121" s="331"/>
      <c r="U121" s="331"/>
      <c r="V121" s="331"/>
      <c r="W121" s="331"/>
      <c r="X121" s="331"/>
      <c r="Y121" s="331"/>
      <c r="Z121" s="331"/>
    </row>
    <row r="122" spans="2:26">
      <c r="B122" s="331"/>
      <c r="C122" s="331"/>
      <c r="D122" s="331"/>
      <c r="E122" s="331"/>
      <c r="F122" s="331"/>
      <c r="G122" s="331"/>
      <c r="H122" s="331"/>
      <c r="I122" s="331"/>
      <c r="J122" s="331"/>
      <c r="K122" s="331"/>
      <c r="M122" s="331"/>
      <c r="N122" s="331"/>
      <c r="O122" s="331"/>
      <c r="P122" s="331"/>
      <c r="Q122" s="331"/>
      <c r="R122" s="331"/>
      <c r="S122" s="331"/>
      <c r="T122" s="331"/>
      <c r="U122" s="331"/>
      <c r="V122" s="331"/>
      <c r="W122" s="331"/>
      <c r="X122" s="331"/>
      <c r="Y122" s="331"/>
      <c r="Z122" s="331"/>
    </row>
    <row r="123" spans="2:26">
      <c r="B123" s="331"/>
      <c r="C123" s="331"/>
      <c r="D123" s="331"/>
      <c r="E123" s="331"/>
      <c r="F123" s="331"/>
      <c r="G123" s="331"/>
      <c r="H123" s="331"/>
      <c r="I123" s="331"/>
      <c r="J123" s="331"/>
      <c r="K123" s="331"/>
      <c r="M123" s="331"/>
      <c r="N123" s="331"/>
      <c r="O123" s="331"/>
      <c r="P123" s="331"/>
      <c r="Q123" s="331"/>
      <c r="R123" s="331"/>
      <c r="S123" s="331"/>
      <c r="T123" s="331"/>
      <c r="U123" s="331"/>
      <c r="V123" s="331"/>
      <c r="W123" s="331"/>
      <c r="X123" s="331"/>
      <c r="Y123" s="331"/>
      <c r="Z123" s="331"/>
    </row>
    <row r="124" spans="2:26">
      <c r="B124" s="331"/>
      <c r="C124" s="331"/>
      <c r="D124" s="331"/>
      <c r="E124" s="331"/>
      <c r="F124" s="331"/>
      <c r="G124" s="331"/>
      <c r="H124" s="331"/>
      <c r="I124" s="331"/>
      <c r="J124" s="331"/>
      <c r="K124" s="331"/>
      <c r="M124" s="331"/>
      <c r="N124" s="331"/>
      <c r="O124" s="331"/>
      <c r="P124" s="331"/>
      <c r="Q124" s="331"/>
      <c r="R124" s="331"/>
      <c r="S124" s="331"/>
      <c r="T124" s="331"/>
      <c r="U124" s="331"/>
      <c r="V124" s="331"/>
      <c r="W124" s="331"/>
      <c r="X124" s="331"/>
      <c r="Y124" s="331"/>
      <c r="Z124" s="331"/>
    </row>
    <row r="125" spans="2:26">
      <c r="B125" s="331"/>
      <c r="C125" s="331"/>
      <c r="D125" s="331"/>
      <c r="E125" s="331"/>
      <c r="F125" s="331"/>
      <c r="G125" s="331"/>
      <c r="H125" s="331"/>
      <c r="I125" s="331"/>
      <c r="J125" s="331"/>
      <c r="K125" s="331"/>
      <c r="M125" s="331"/>
      <c r="N125" s="331"/>
      <c r="O125" s="331"/>
      <c r="P125" s="331"/>
      <c r="Q125" s="331"/>
      <c r="R125" s="331"/>
      <c r="S125" s="331"/>
      <c r="T125" s="331"/>
      <c r="U125" s="331"/>
      <c r="V125" s="331"/>
      <c r="W125" s="331"/>
      <c r="X125" s="331"/>
      <c r="Y125" s="331"/>
      <c r="Z125" s="331"/>
    </row>
    <row r="126" spans="2:26">
      <c r="B126" s="331"/>
      <c r="C126" s="331"/>
      <c r="D126" s="331"/>
      <c r="E126" s="331"/>
      <c r="F126" s="331"/>
      <c r="G126" s="331"/>
      <c r="H126" s="331"/>
      <c r="I126" s="331"/>
      <c r="J126" s="331"/>
      <c r="K126" s="331"/>
      <c r="M126" s="331"/>
      <c r="N126" s="331"/>
      <c r="O126" s="331"/>
      <c r="P126" s="331"/>
      <c r="Q126" s="331"/>
      <c r="R126" s="331"/>
      <c r="S126" s="331"/>
      <c r="T126" s="331"/>
      <c r="U126" s="331"/>
      <c r="V126" s="331"/>
      <c r="W126" s="331"/>
      <c r="X126" s="331"/>
      <c r="Y126" s="331"/>
      <c r="Z126" s="331"/>
    </row>
    <row r="127" spans="2:26">
      <c r="B127" s="331"/>
      <c r="C127" s="331"/>
      <c r="D127" s="331"/>
      <c r="E127" s="331"/>
      <c r="F127" s="331"/>
      <c r="G127" s="331"/>
      <c r="H127" s="331"/>
      <c r="I127" s="331"/>
      <c r="J127" s="331"/>
      <c r="K127" s="331"/>
      <c r="M127" s="331"/>
      <c r="N127" s="331"/>
      <c r="O127" s="331"/>
      <c r="P127" s="331"/>
      <c r="Q127" s="331"/>
      <c r="R127" s="331"/>
      <c r="S127" s="331"/>
      <c r="T127" s="331"/>
      <c r="U127" s="331"/>
      <c r="V127" s="331"/>
      <c r="W127" s="331"/>
      <c r="X127" s="331"/>
      <c r="Y127" s="331"/>
      <c r="Z127" s="331"/>
    </row>
    <row r="128" spans="2:26">
      <c r="B128" s="331"/>
      <c r="C128" s="331"/>
      <c r="D128" s="331"/>
      <c r="E128" s="331"/>
      <c r="F128" s="331"/>
      <c r="G128" s="331"/>
      <c r="H128" s="331"/>
      <c r="I128" s="331"/>
      <c r="J128" s="331"/>
      <c r="K128" s="331"/>
      <c r="M128" s="331"/>
      <c r="N128" s="331"/>
      <c r="O128" s="331"/>
      <c r="P128" s="331"/>
      <c r="Q128" s="331"/>
      <c r="R128" s="331"/>
      <c r="S128" s="331"/>
      <c r="T128" s="331"/>
      <c r="U128" s="331"/>
      <c r="V128" s="331"/>
      <c r="W128" s="331"/>
      <c r="X128" s="331"/>
      <c r="Y128" s="331"/>
      <c r="Z128" s="331"/>
    </row>
    <row r="129" spans="2:26">
      <c r="B129" s="331"/>
      <c r="C129" s="331"/>
      <c r="D129" s="331"/>
      <c r="E129" s="331"/>
      <c r="F129" s="331"/>
      <c r="G129" s="331"/>
      <c r="H129" s="331"/>
      <c r="I129" s="331"/>
      <c r="J129" s="331"/>
      <c r="K129" s="331"/>
      <c r="M129" s="331"/>
      <c r="N129" s="331"/>
      <c r="O129" s="331"/>
      <c r="P129" s="331"/>
      <c r="Q129" s="331"/>
      <c r="R129" s="331"/>
      <c r="S129" s="331"/>
      <c r="T129" s="331"/>
      <c r="U129" s="331"/>
      <c r="V129" s="331"/>
      <c r="W129" s="331"/>
      <c r="X129" s="331"/>
      <c r="Y129" s="331"/>
      <c r="Z129" s="331"/>
    </row>
    <row r="130" spans="2:26">
      <c r="B130" s="331"/>
      <c r="C130" s="331"/>
      <c r="D130" s="331"/>
      <c r="E130" s="331"/>
      <c r="F130" s="331"/>
      <c r="G130" s="331"/>
      <c r="H130" s="331"/>
      <c r="I130" s="331"/>
      <c r="J130" s="331"/>
      <c r="K130" s="331"/>
      <c r="M130" s="331"/>
      <c r="N130" s="331"/>
      <c r="O130" s="331"/>
      <c r="P130" s="331"/>
      <c r="Q130" s="331"/>
      <c r="R130" s="331"/>
      <c r="S130" s="331"/>
      <c r="T130" s="331"/>
      <c r="U130" s="331"/>
      <c r="V130" s="331"/>
      <c r="W130" s="331"/>
      <c r="X130" s="331"/>
      <c r="Y130" s="331"/>
      <c r="Z130" s="331"/>
    </row>
    <row r="131" spans="2:26">
      <c r="B131" s="331"/>
      <c r="C131" s="331"/>
      <c r="D131" s="331"/>
      <c r="E131" s="331"/>
      <c r="F131" s="331"/>
      <c r="G131" s="331"/>
      <c r="H131" s="331"/>
      <c r="I131" s="331"/>
      <c r="J131" s="331"/>
      <c r="K131" s="331"/>
      <c r="M131" s="331"/>
      <c r="N131" s="331"/>
      <c r="O131" s="331"/>
      <c r="P131" s="331"/>
      <c r="Q131" s="331"/>
      <c r="R131" s="331"/>
      <c r="S131" s="331"/>
      <c r="T131" s="331"/>
      <c r="U131" s="331"/>
      <c r="V131" s="331"/>
      <c r="W131" s="331"/>
      <c r="X131" s="331"/>
      <c r="Y131" s="331"/>
      <c r="Z131" s="331"/>
    </row>
    <row r="132" spans="2:26">
      <c r="B132" s="331"/>
      <c r="C132" s="331"/>
      <c r="D132" s="331"/>
      <c r="E132" s="331"/>
      <c r="F132" s="331"/>
      <c r="G132" s="331"/>
      <c r="H132" s="331"/>
      <c r="I132" s="331"/>
      <c r="J132" s="331"/>
      <c r="K132" s="331"/>
      <c r="M132" s="331"/>
      <c r="N132" s="331"/>
      <c r="O132" s="331"/>
      <c r="P132" s="331"/>
      <c r="Q132" s="331"/>
      <c r="R132" s="331"/>
      <c r="S132" s="331"/>
      <c r="T132" s="331"/>
      <c r="U132" s="331"/>
      <c r="V132" s="331"/>
      <c r="W132" s="331"/>
      <c r="X132" s="331"/>
      <c r="Y132" s="331"/>
      <c r="Z132" s="331"/>
    </row>
    <row r="133" spans="2:26">
      <c r="B133" s="331"/>
      <c r="C133" s="331"/>
      <c r="D133" s="331"/>
      <c r="E133" s="331"/>
      <c r="F133" s="331"/>
      <c r="G133" s="331"/>
      <c r="H133" s="331"/>
      <c r="I133" s="331"/>
      <c r="J133" s="331"/>
      <c r="K133" s="331"/>
      <c r="M133" s="331"/>
      <c r="N133" s="331"/>
      <c r="O133" s="331"/>
      <c r="P133" s="331"/>
      <c r="Q133" s="331"/>
      <c r="R133" s="331"/>
      <c r="S133" s="331"/>
      <c r="T133" s="331"/>
      <c r="U133" s="331"/>
      <c r="V133" s="331"/>
      <c r="W133" s="331"/>
      <c r="X133" s="331"/>
      <c r="Y133" s="331"/>
      <c r="Z133" s="331"/>
    </row>
    <row r="134" spans="2:26">
      <c r="B134" s="331"/>
      <c r="C134" s="331"/>
      <c r="D134" s="331"/>
      <c r="E134" s="331"/>
      <c r="F134" s="331"/>
      <c r="G134" s="331"/>
      <c r="H134" s="331"/>
      <c r="I134" s="331"/>
      <c r="J134" s="331"/>
      <c r="K134" s="331"/>
      <c r="M134" s="331"/>
      <c r="N134" s="331"/>
      <c r="O134" s="331"/>
      <c r="P134" s="331"/>
      <c r="Q134" s="331"/>
      <c r="R134" s="331"/>
      <c r="S134" s="331"/>
      <c r="T134" s="331"/>
      <c r="U134" s="331"/>
      <c r="V134" s="331"/>
      <c r="W134" s="331"/>
      <c r="X134" s="331"/>
      <c r="Y134" s="331"/>
      <c r="Z134" s="331"/>
    </row>
    <row r="135" spans="2:26">
      <c r="B135" s="331"/>
      <c r="C135" s="331"/>
      <c r="D135" s="331"/>
      <c r="E135" s="331"/>
      <c r="F135" s="331"/>
      <c r="G135" s="331"/>
      <c r="H135" s="331"/>
      <c r="I135" s="331"/>
      <c r="J135" s="331"/>
      <c r="K135" s="331"/>
      <c r="M135" s="331"/>
      <c r="N135" s="331"/>
      <c r="O135" s="331"/>
      <c r="P135" s="331"/>
      <c r="Q135" s="331"/>
      <c r="R135" s="331"/>
      <c r="S135" s="331"/>
      <c r="T135" s="331"/>
      <c r="U135" s="331"/>
      <c r="V135" s="331"/>
      <c r="W135" s="331"/>
      <c r="X135" s="331"/>
      <c r="Y135" s="331"/>
      <c r="Z135" s="331"/>
    </row>
    <row r="136" spans="2:26">
      <c r="B136" s="331"/>
      <c r="C136" s="331"/>
      <c r="D136" s="331"/>
      <c r="E136" s="331"/>
      <c r="F136" s="331"/>
      <c r="G136" s="331"/>
      <c r="H136" s="331"/>
      <c r="I136" s="331"/>
      <c r="J136" s="331"/>
      <c r="K136" s="331"/>
      <c r="M136" s="331"/>
      <c r="N136" s="331"/>
      <c r="O136" s="331"/>
      <c r="P136" s="331"/>
      <c r="Q136" s="331"/>
      <c r="R136" s="331"/>
      <c r="S136" s="331"/>
      <c r="T136" s="331"/>
      <c r="U136" s="331"/>
      <c r="V136" s="331"/>
      <c r="W136" s="331"/>
      <c r="X136" s="331"/>
      <c r="Y136" s="331"/>
      <c r="Z136" s="331"/>
    </row>
    <row r="137" spans="2:26">
      <c r="B137" s="331"/>
      <c r="C137" s="331"/>
      <c r="D137" s="331"/>
      <c r="E137" s="331"/>
      <c r="F137" s="331"/>
      <c r="G137" s="331"/>
      <c r="H137" s="331"/>
      <c r="I137" s="331"/>
      <c r="J137" s="331"/>
      <c r="K137" s="331"/>
      <c r="M137" s="331"/>
      <c r="N137" s="331"/>
      <c r="O137" s="331"/>
      <c r="P137" s="331"/>
      <c r="Q137" s="331"/>
      <c r="R137" s="331"/>
      <c r="S137" s="331"/>
      <c r="T137" s="331"/>
      <c r="U137" s="331"/>
      <c r="V137" s="331"/>
      <c r="W137" s="331"/>
      <c r="X137" s="331"/>
      <c r="Y137" s="331"/>
      <c r="Z137" s="331"/>
    </row>
    <row r="138" spans="2:26">
      <c r="B138" s="331"/>
      <c r="C138" s="331"/>
      <c r="D138" s="331"/>
      <c r="E138" s="331"/>
      <c r="F138" s="331"/>
      <c r="G138" s="331"/>
      <c r="H138" s="331"/>
      <c r="I138" s="331"/>
      <c r="J138" s="331"/>
      <c r="K138" s="331"/>
      <c r="M138" s="331"/>
      <c r="N138" s="331"/>
      <c r="O138" s="331"/>
      <c r="P138" s="331"/>
      <c r="Q138" s="331"/>
      <c r="R138" s="331"/>
      <c r="S138" s="331"/>
      <c r="T138" s="331"/>
      <c r="U138" s="331"/>
      <c r="V138" s="331"/>
      <c r="W138" s="331"/>
      <c r="X138" s="331"/>
      <c r="Y138" s="331"/>
      <c r="Z138" s="331"/>
    </row>
    <row r="139" spans="2:26">
      <c r="B139" s="331"/>
      <c r="C139" s="331"/>
      <c r="D139" s="331"/>
      <c r="E139" s="331"/>
      <c r="F139" s="331"/>
      <c r="G139" s="331"/>
      <c r="H139" s="331"/>
      <c r="I139" s="331"/>
      <c r="J139" s="331"/>
      <c r="K139" s="331"/>
      <c r="M139" s="331"/>
      <c r="N139" s="331"/>
      <c r="O139" s="331"/>
      <c r="P139" s="331"/>
      <c r="Q139" s="331"/>
      <c r="R139" s="331"/>
      <c r="S139" s="331"/>
      <c r="T139" s="331"/>
      <c r="U139" s="331"/>
      <c r="V139" s="331"/>
      <c r="W139" s="331"/>
      <c r="X139" s="331"/>
      <c r="Y139" s="331"/>
      <c r="Z139" s="331"/>
    </row>
    <row r="140" spans="2:26">
      <c r="B140" s="331"/>
      <c r="C140" s="331"/>
      <c r="D140" s="331"/>
      <c r="E140" s="331"/>
      <c r="F140" s="331"/>
      <c r="G140" s="331"/>
      <c r="H140" s="331"/>
      <c r="I140" s="331"/>
      <c r="J140" s="331"/>
      <c r="K140" s="331"/>
      <c r="M140" s="331"/>
      <c r="N140" s="331"/>
      <c r="O140" s="331"/>
      <c r="P140" s="331"/>
      <c r="Q140" s="331"/>
      <c r="R140" s="331"/>
      <c r="S140" s="331"/>
      <c r="T140" s="331"/>
      <c r="U140" s="331"/>
      <c r="V140" s="331"/>
      <c r="W140" s="331"/>
      <c r="X140" s="331"/>
      <c r="Y140" s="331"/>
      <c r="Z140" s="331"/>
    </row>
    <row r="141" spans="2:26">
      <c r="B141" s="331"/>
      <c r="C141" s="331"/>
      <c r="D141" s="331"/>
      <c r="E141" s="331"/>
      <c r="F141" s="331"/>
      <c r="G141" s="331"/>
      <c r="H141" s="331"/>
      <c r="I141" s="331"/>
      <c r="J141" s="331"/>
      <c r="K141" s="331"/>
      <c r="M141" s="331"/>
      <c r="N141" s="331"/>
      <c r="O141" s="331"/>
      <c r="P141" s="331"/>
      <c r="Q141" s="331"/>
      <c r="R141" s="331"/>
      <c r="S141" s="331"/>
      <c r="T141" s="331"/>
      <c r="U141" s="331"/>
      <c r="V141" s="331"/>
      <c r="W141" s="331"/>
      <c r="X141" s="331"/>
      <c r="Y141" s="331"/>
      <c r="Z141" s="331"/>
    </row>
    <row r="142" spans="2:26">
      <c r="B142" s="331"/>
      <c r="C142" s="331"/>
      <c r="D142" s="331"/>
      <c r="E142" s="331"/>
      <c r="F142" s="331"/>
      <c r="G142" s="331"/>
      <c r="H142" s="331"/>
      <c r="I142" s="331"/>
      <c r="J142" s="331"/>
      <c r="K142" s="331"/>
      <c r="M142" s="331"/>
      <c r="N142" s="331"/>
      <c r="O142" s="331"/>
      <c r="P142" s="331"/>
      <c r="Q142" s="331"/>
      <c r="R142" s="331"/>
      <c r="S142" s="331"/>
      <c r="T142" s="331"/>
      <c r="U142" s="331"/>
      <c r="V142" s="331"/>
      <c r="W142" s="331"/>
      <c r="X142" s="331"/>
      <c r="Y142" s="331"/>
      <c r="Z142" s="331"/>
    </row>
    <row r="143" spans="2:26">
      <c r="B143" s="331"/>
      <c r="C143" s="331"/>
      <c r="D143" s="331"/>
      <c r="E143" s="331"/>
      <c r="F143" s="331"/>
      <c r="G143" s="331"/>
      <c r="H143" s="331"/>
      <c r="I143" s="331"/>
      <c r="J143" s="331"/>
      <c r="K143" s="331"/>
      <c r="M143" s="331"/>
      <c r="N143" s="331"/>
      <c r="O143" s="331"/>
      <c r="P143" s="331"/>
      <c r="Q143" s="331"/>
      <c r="R143" s="331"/>
      <c r="S143" s="331"/>
      <c r="T143" s="331"/>
      <c r="U143" s="331"/>
      <c r="V143" s="331"/>
      <c r="W143" s="331"/>
      <c r="X143" s="331"/>
      <c r="Y143" s="331"/>
      <c r="Z143" s="331"/>
    </row>
    <row r="144" spans="2:26">
      <c r="B144" s="331"/>
      <c r="C144" s="331"/>
      <c r="D144" s="331"/>
      <c r="E144" s="331"/>
      <c r="F144" s="331"/>
      <c r="G144" s="331"/>
      <c r="H144" s="331"/>
      <c r="I144" s="331"/>
      <c r="J144" s="331"/>
      <c r="K144" s="331"/>
      <c r="M144" s="331"/>
      <c r="N144" s="331"/>
      <c r="O144" s="331"/>
      <c r="P144" s="331"/>
      <c r="Q144" s="331"/>
      <c r="R144" s="331"/>
      <c r="S144" s="331"/>
      <c r="T144" s="331"/>
      <c r="U144" s="331"/>
      <c r="V144" s="331"/>
      <c r="W144" s="331"/>
      <c r="X144" s="331"/>
      <c r="Y144" s="331"/>
      <c r="Z144" s="331"/>
    </row>
    <row r="145" spans="2:26">
      <c r="B145" s="331"/>
      <c r="C145" s="331"/>
      <c r="D145" s="331"/>
      <c r="E145" s="331"/>
      <c r="F145" s="331"/>
      <c r="G145" s="331"/>
      <c r="H145" s="331"/>
      <c r="I145" s="331"/>
      <c r="J145" s="331"/>
      <c r="K145" s="331"/>
      <c r="M145" s="331"/>
      <c r="N145" s="331"/>
      <c r="O145" s="331"/>
      <c r="P145" s="331"/>
      <c r="Q145" s="331"/>
      <c r="R145" s="331"/>
      <c r="S145" s="331"/>
      <c r="T145" s="331"/>
      <c r="U145" s="331"/>
      <c r="V145" s="331"/>
      <c r="W145" s="331"/>
      <c r="X145" s="331"/>
      <c r="Y145" s="331"/>
      <c r="Z145" s="331"/>
    </row>
    <row r="146" spans="2:26">
      <c r="B146" s="331"/>
      <c r="C146" s="331"/>
      <c r="D146" s="331"/>
      <c r="E146" s="331"/>
      <c r="F146" s="331"/>
      <c r="G146" s="331"/>
      <c r="H146" s="331"/>
      <c r="I146" s="331"/>
      <c r="J146" s="331"/>
      <c r="K146" s="331"/>
      <c r="M146" s="331"/>
      <c r="N146" s="331"/>
      <c r="O146" s="331"/>
      <c r="P146" s="331"/>
      <c r="Q146" s="331"/>
      <c r="R146" s="331"/>
      <c r="S146" s="331"/>
      <c r="T146" s="331"/>
      <c r="U146" s="331"/>
      <c r="V146" s="331"/>
      <c r="W146" s="331"/>
      <c r="X146" s="331"/>
      <c r="Y146" s="331"/>
      <c r="Z146" s="331"/>
    </row>
    <row r="147" spans="2:26">
      <c r="B147" s="331"/>
      <c r="C147" s="331"/>
      <c r="D147" s="331"/>
      <c r="E147" s="331"/>
      <c r="F147" s="331"/>
      <c r="G147" s="331"/>
      <c r="H147" s="331"/>
      <c r="I147" s="331"/>
      <c r="J147" s="331"/>
      <c r="K147" s="331"/>
      <c r="M147" s="331"/>
      <c r="N147" s="331"/>
      <c r="O147" s="331"/>
      <c r="P147" s="331"/>
      <c r="Q147" s="331"/>
      <c r="R147" s="331"/>
      <c r="S147" s="331"/>
      <c r="T147" s="331"/>
      <c r="U147" s="331"/>
      <c r="V147" s="331"/>
      <c r="W147" s="331"/>
      <c r="X147" s="331"/>
      <c r="Y147" s="331"/>
      <c r="Z147" s="331"/>
    </row>
    <row r="148" spans="2:26">
      <c r="B148" s="331"/>
      <c r="C148" s="331"/>
      <c r="D148" s="331"/>
      <c r="E148" s="331"/>
      <c r="F148" s="331"/>
      <c r="G148" s="331"/>
      <c r="H148" s="331"/>
      <c r="I148" s="331"/>
      <c r="J148" s="331"/>
      <c r="K148" s="331"/>
      <c r="M148" s="331"/>
      <c r="N148" s="331"/>
      <c r="O148" s="331"/>
      <c r="P148" s="331"/>
      <c r="Q148" s="331"/>
      <c r="R148" s="331"/>
      <c r="S148" s="331"/>
      <c r="T148" s="331"/>
      <c r="U148" s="331"/>
      <c r="V148" s="331"/>
      <c r="W148" s="331"/>
      <c r="X148" s="331"/>
      <c r="Y148" s="331"/>
      <c r="Z148" s="331"/>
    </row>
    <row r="149" spans="2:26">
      <c r="B149" s="331"/>
      <c r="C149" s="331"/>
      <c r="D149" s="331"/>
      <c r="E149" s="331"/>
      <c r="F149" s="331"/>
      <c r="G149" s="331"/>
      <c r="H149" s="331"/>
      <c r="I149" s="331"/>
      <c r="J149" s="331"/>
      <c r="K149" s="331"/>
      <c r="M149" s="331"/>
      <c r="N149" s="331"/>
      <c r="O149" s="331"/>
      <c r="P149" s="331"/>
      <c r="Q149" s="331"/>
      <c r="R149" s="331"/>
      <c r="S149" s="331"/>
      <c r="T149" s="331"/>
      <c r="U149" s="331"/>
      <c r="V149" s="331"/>
      <c r="W149" s="331"/>
      <c r="X149" s="331"/>
      <c r="Y149" s="331"/>
      <c r="Z149" s="331"/>
    </row>
    <row r="150" spans="2:26">
      <c r="B150" s="331"/>
      <c r="C150" s="331"/>
      <c r="D150" s="331"/>
      <c r="E150" s="331"/>
      <c r="F150" s="331"/>
      <c r="G150" s="331"/>
      <c r="H150" s="331"/>
      <c r="I150" s="331"/>
      <c r="J150" s="331"/>
      <c r="K150" s="331"/>
      <c r="M150" s="331"/>
      <c r="N150" s="331"/>
      <c r="O150" s="331"/>
      <c r="P150" s="331"/>
      <c r="Q150" s="331"/>
      <c r="R150" s="331"/>
      <c r="S150" s="331"/>
      <c r="T150" s="331"/>
      <c r="U150" s="331"/>
      <c r="V150" s="331"/>
      <c r="W150" s="331"/>
      <c r="X150" s="331"/>
      <c r="Y150" s="331"/>
      <c r="Z150" s="331"/>
    </row>
    <row r="151" spans="2:26">
      <c r="B151" s="331"/>
      <c r="C151" s="331"/>
      <c r="D151" s="331"/>
      <c r="E151" s="331"/>
      <c r="F151" s="331"/>
      <c r="G151" s="331"/>
      <c r="H151" s="331"/>
      <c r="I151" s="331"/>
      <c r="J151" s="331"/>
      <c r="K151" s="331"/>
      <c r="M151" s="331"/>
      <c r="N151" s="331"/>
      <c r="O151" s="331"/>
      <c r="P151" s="331"/>
      <c r="Q151" s="331"/>
      <c r="R151" s="331"/>
      <c r="S151" s="331"/>
      <c r="T151" s="331"/>
      <c r="U151" s="331"/>
      <c r="V151" s="331"/>
      <c r="W151" s="331"/>
      <c r="X151" s="331"/>
      <c r="Y151" s="331"/>
      <c r="Z151" s="331"/>
    </row>
    <row r="152" spans="2:26">
      <c r="B152" s="331"/>
      <c r="C152" s="331"/>
      <c r="D152" s="331"/>
      <c r="E152" s="331"/>
      <c r="F152" s="331"/>
      <c r="G152" s="331"/>
      <c r="H152" s="331"/>
      <c r="I152" s="331"/>
      <c r="J152" s="331"/>
      <c r="K152" s="331"/>
      <c r="M152" s="331"/>
      <c r="N152" s="331"/>
      <c r="O152" s="331"/>
      <c r="P152" s="331"/>
      <c r="Q152" s="331"/>
      <c r="R152" s="331"/>
      <c r="S152" s="331"/>
      <c r="T152" s="331"/>
      <c r="U152" s="331"/>
      <c r="V152" s="331"/>
      <c r="W152" s="331"/>
      <c r="X152" s="331"/>
      <c r="Y152" s="331"/>
      <c r="Z152" s="331"/>
    </row>
    <row r="153" spans="2:26">
      <c r="B153" s="331"/>
      <c r="C153" s="331"/>
      <c r="D153" s="331"/>
      <c r="E153" s="331"/>
      <c r="F153" s="331"/>
      <c r="G153" s="331"/>
      <c r="H153" s="331"/>
      <c r="I153" s="331"/>
      <c r="J153" s="331"/>
      <c r="K153" s="331"/>
      <c r="M153" s="331"/>
      <c r="N153" s="331"/>
      <c r="O153" s="331"/>
      <c r="P153" s="331"/>
      <c r="Q153" s="331"/>
      <c r="R153" s="331"/>
      <c r="S153" s="331"/>
      <c r="T153" s="331"/>
      <c r="U153" s="331"/>
      <c r="V153" s="331"/>
      <c r="W153" s="331"/>
      <c r="X153" s="331"/>
      <c r="Y153" s="331"/>
      <c r="Z153" s="331"/>
    </row>
    <row r="154" spans="2:26">
      <c r="B154" s="331"/>
      <c r="C154" s="331"/>
      <c r="D154" s="331"/>
      <c r="E154" s="331"/>
      <c r="F154" s="331"/>
      <c r="G154" s="331"/>
      <c r="H154" s="331"/>
      <c r="I154" s="331"/>
      <c r="J154" s="331"/>
      <c r="K154" s="331"/>
      <c r="M154" s="331"/>
      <c r="N154" s="331"/>
      <c r="O154" s="331"/>
      <c r="P154" s="331"/>
      <c r="Q154" s="331"/>
      <c r="R154" s="331"/>
      <c r="S154" s="331"/>
      <c r="T154" s="331"/>
      <c r="U154" s="331"/>
      <c r="V154" s="331"/>
      <c r="W154" s="331"/>
      <c r="X154" s="331"/>
      <c r="Y154" s="331"/>
      <c r="Z154" s="331"/>
    </row>
    <row r="155" spans="2:26">
      <c r="B155" s="331"/>
      <c r="C155" s="331"/>
      <c r="D155" s="331"/>
      <c r="E155" s="331"/>
      <c r="F155" s="331"/>
      <c r="G155" s="331"/>
      <c r="H155" s="331"/>
      <c r="I155" s="331"/>
      <c r="J155" s="331"/>
      <c r="K155" s="331"/>
      <c r="M155" s="331"/>
      <c r="N155" s="331"/>
      <c r="O155" s="331"/>
      <c r="P155" s="331"/>
      <c r="Q155" s="331"/>
      <c r="R155" s="331"/>
      <c r="S155" s="331"/>
      <c r="T155" s="331"/>
      <c r="U155" s="331"/>
      <c r="V155" s="331"/>
      <c r="W155" s="331"/>
      <c r="X155" s="331"/>
      <c r="Y155" s="331"/>
      <c r="Z155" s="331"/>
    </row>
    <row r="156" spans="2:26">
      <c r="B156" s="331"/>
      <c r="C156" s="331"/>
      <c r="D156" s="331"/>
      <c r="E156" s="331"/>
      <c r="F156" s="331"/>
      <c r="G156" s="331"/>
      <c r="H156" s="331"/>
      <c r="I156" s="331"/>
      <c r="J156" s="331"/>
      <c r="K156" s="331"/>
      <c r="M156" s="331"/>
      <c r="N156" s="331"/>
      <c r="O156" s="331"/>
      <c r="P156" s="331"/>
      <c r="Q156" s="331"/>
      <c r="R156" s="331"/>
      <c r="S156" s="331"/>
      <c r="T156" s="331"/>
      <c r="U156" s="331"/>
      <c r="V156" s="331"/>
      <c r="W156" s="331"/>
      <c r="X156" s="331"/>
      <c r="Y156" s="331"/>
      <c r="Z156" s="331"/>
    </row>
    <row r="157" spans="2:26">
      <c r="B157" s="331"/>
      <c r="C157" s="331"/>
      <c r="D157" s="331"/>
      <c r="E157" s="331"/>
      <c r="F157" s="331"/>
      <c r="G157" s="331"/>
      <c r="H157" s="331"/>
      <c r="I157" s="331"/>
      <c r="J157" s="331"/>
      <c r="K157" s="331"/>
      <c r="M157" s="331"/>
      <c r="N157" s="331"/>
      <c r="O157" s="331"/>
      <c r="P157" s="331"/>
      <c r="Q157" s="331"/>
      <c r="R157" s="331"/>
      <c r="S157" s="331"/>
      <c r="T157" s="331"/>
      <c r="U157" s="331"/>
      <c r="V157" s="331"/>
      <c r="W157" s="331"/>
      <c r="X157" s="331"/>
      <c r="Y157" s="331"/>
      <c r="Z157" s="331"/>
    </row>
    <row r="158" spans="2:26">
      <c r="B158" s="331"/>
      <c r="C158" s="331"/>
      <c r="D158" s="331"/>
      <c r="E158" s="331"/>
      <c r="F158" s="331"/>
      <c r="G158" s="331"/>
      <c r="H158" s="331"/>
      <c r="I158" s="331"/>
      <c r="J158" s="331"/>
      <c r="K158" s="331"/>
      <c r="M158" s="331"/>
      <c r="N158" s="331"/>
      <c r="O158" s="331"/>
      <c r="P158" s="331"/>
      <c r="Q158" s="331"/>
      <c r="R158" s="331"/>
      <c r="S158" s="331"/>
      <c r="T158" s="331"/>
      <c r="U158" s="331"/>
      <c r="V158" s="331"/>
      <c r="W158" s="331"/>
      <c r="X158" s="331"/>
      <c r="Y158" s="331"/>
      <c r="Z158" s="331"/>
    </row>
    <row r="159" spans="2:26">
      <c r="B159" s="331"/>
      <c r="C159" s="331"/>
      <c r="D159" s="331"/>
      <c r="E159" s="331"/>
      <c r="F159" s="331"/>
      <c r="G159" s="331"/>
      <c r="H159" s="331"/>
      <c r="I159" s="331"/>
      <c r="J159" s="331"/>
      <c r="K159" s="331"/>
      <c r="M159" s="331"/>
      <c r="N159" s="331"/>
      <c r="O159" s="331"/>
      <c r="P159" s="331"/>
      <c r="Q159" s="331"/>
      <c r="R159" s="331"/>
      <c r="S159" s="331"/>
      <c r="T159" s="331"/>
      <c r="U159" s="331"/>
      <c r="V159" s="331"/>
      <c r="W159" s="331"/>
      <c r="X159" s="331"/>
      <c r="Y159" s="331"/>
      <c r="Z159" s="331"/>
    </row>
    <row r="160" spans="2:26">
      <c r="B160" s="331"/>
      <c r="C160" s="331"/>
      <c r="D160" s="331"/>
      <c r="E160" s="331"/>
      <c r="F160" s="331"/>
      <c r="G160" s="331"/>
      <c r="H160" s="331"/>
      <c r="I160" s="331"/>
      <c r="J160" s="331"/>
      <c r="K160" s="331"/>
      <c r="M160" s="331"/>
      <c r="N160" s="331"/>
      <c r="O160" s="331"/>
      <c r="P160" s="331"/>
      <c r="Q160" s="331"/>
      <c r="R160" s="331"/>
      <c r="S160" s="331"/>
      <c r="T160" s="331"/>
      <c r="U160" s="331"/>
      <c r="V160" s="331"/>
      <c r="W160" s="331"/>
      <c r="X160" s="331"/>
      <c r="Y160" s="331"/>
      <c r="Z160" s="331"/>
    </row>
    <row r="161" spans="2:26">
      <c r="B161" s="331"/>
      <c r="C161" s="331"/>
      <c r="D161" s="331"/>
      <c r="E161" s="331"/>
      <c r="F161" s="331"/>
      <c r="G161" s="331"/>
      <c r="H161" s="331"/>
      <c r="I161" s="331"/>
      <c r="J161" s="331"/>
      <c r="K161" s="331"/>
      <c r="M161" s="331"/>
      <c r="N161" s="331"/>
      <c r="O161" s="331"/>
      <c r="P161" s="331"/>
      <c r="Q161" s="331"/>
      <c r="R161" s="331"/>
      <c r="S161" s="331"/>
      <c r="T161" s="331"/>
      <c r="U161" s="331"/>
      <c r="V161" s="331"/>
      <c r="W161" s="331"/>
      <c r="X161" s="331"/>
      <c r="Y161" s="331"/>
      <c r="Z161" s="331"/>
    </row>
    <row r="162" spans="2:26">
      <c r="B162" s="331"/>
      <c r="C162" s="331"/>
      <c r="D162" s="331"/>
      <c r="E162" s="331"/>
      <c r="F162" s="331"/>
      <c r="G162" s="331"/>
      <c r="H162" s="331"/>
      <c r="I162" s="331"/>
      <c r="J162" s="331"/>
      <c r="K162" s="331"/>
      <c r="M162" s="331"/>
      <c r="N162" s="331"/>
      <c r="O162" s="331"/>
      <c r="P162" s="331"/>
      <c r="Q162" s="331"/>
      <c r="R162" s="331"/>
      <c r="S162" s="331"/>
      <c r="T162" s="331"/>
      <c r="U162" s="331"/>
      <c r="V162" s="331"/>
      <c r="W162" s="331"/>
      <c r="X162" s="331"/>
      <c r="Y162" s="331"/>
      <c r="Z162" s="331"/>
    </row>
    <row r="163" spans="2:26">
      <c r="B163" s="331"/>
      <c r="C163" s="331"/>
      <c r="D163" s="331"/>
      <c r="E163" s="331"/>
      <c r="F163" s="331"/>
      <c r="G163" s="331"/>
      <c r="H163" s="331"/>
      <c r="I163" s="331"/>
      <c r="J163" s="331"/>
      <c r="K163" s="331"/>
      <c r="M163" s="331"/>
      <c r="N163" s="331"/>
      <c r="O163" s="331"/>
      <c r="P163" s="331"/>
      <c r="Q163" s="331"/>
      <c r="R163" s="331"/>
      <c r="S163" s="331"/>
      <c r="T163" s="331"/>
      <c r="U163" s="331"/>
      <c r="V163" s="331"/>
      <c r="W163" s="331"/>
      <c r="X163" s="331"/>
      <c r="Y163" s="331"/>
      <c r="Z163" s="331"/>
    </row>
    <row r="164" spans="2:26">
      <c r="B164" s="331"/>
      <c r="C164" s="331"/>
      <c r="D164" s="331"/>
      <c r="E164" s="331"/>
      <c r="F164" s="331"/>
      <c r="G164" s="331"/>
      <c r="H164" s="331"/>
      <c r="I164" s="331"/>
      <c r="J164" s="331"/>
      <c r="K164" s="331"/>
      <c r="M164" s="331"/>
      <c r="N164" s="331"/>
      <c r="O164" s="331"/>
      <c r="P164" s="331"/>
      <c r="Q164" s="331"/>
      <c r="R164" s="331"/>
      <c r="S164" s="331"/>
      <c r="T164" s="331"/>
      <c r="U164" s="331"/>
      <c r="V164" s="331"/>
      <c r="W164" s="331"/>
      <c r="X164" s="331"/>
      <c r="Y164" s="331"/>
      <c r="Z164" s="331"/>
    </row>
    <row r="165" spans="2:26">
      <c r="B165" s="331"/>
      <c r="C165" s="331"/>
      <c r="D165" s="331"/>
      <c r="E165" s="331"/>
      <c r="F165" s="331"/>
      <c r="G165" s="331"/>
      <c r="H165" s="331"/>
      <c r="I165" s="331"/>
      <c r="J165" s="331"/>
      <c r="K165" s="331"/>
      <c r="M165" s="331"/>
      <c r="N165" s="331"/>
      <c r="O165" s="331"/>
      <c r="P165" s="331"/>
      <c r="Q165" s="331"/>
      <c r="R165" s="331"/>
      <c r="S165" s="331"/>
      <c r="T165" s="331"/>
      <c r="U165" s="331"/>
      <c r="V165" s="331"/>
      <c r="W165" s="331"/>
      <c r="X165" s="331"/>
      <c r="Y165" s="331"/>
      <c r="Z165" s="331"/>
    </row>
    <row r="166" spans="2:26">
      <c r="B166" s="331"/>
      <c r="C166" s="331"/>
      <c r="D166" s="331"/>
      <c r="E166" s="331"/>
      <c r="F166" s="331"/>
      <c r="G166" s="331"/>
      <c r="H166" s="331"/>
      <c r="I166" s="331"/>
      <c r="J166" s="331"/>
      <c r="K166" s="331"/>
      <c r="M166" s="331"/>
      <c r="N166" s="331"/>
      <c r="O166" s="331"/>
      <c r="P166" s="331"/>
      <c r="Q166" s="331"/>
      <c r="R166" s="331"/>
      <c r="S166" s="331"/>
      <c r="T166" s="331"/>
      <c r="U166" s="331"/>
      <c r="V166" s="331"/>
      <c r="W166" s="331"/>
      <c r="X166" s="331"/>
      <c r="Y166" s="331"/>
      <c r="Z166" s="331"/>
    </row>
    <row r="167" spans="2:26">
      <c r="B167" s="331"/>
      <c r="C167" s="331"/>
      <c r="D167" s="331"/>
      <c r="E167" s="331"/>
      <c r="F167" s="331"/>
      <c r="G167" s="331"/>
      <c r="H167" s="331"/>
      <c r="I167" s="331"/>
      <c r="J167" s="331"/>
      <c r="K167" s="331"/>
      <c r="M167" s="331"/>
      <c r="N167" s="331"/>
      <c r="O167" s="331"/>
      <c r="P167" s="331"/>
      <c r="Q167" s="331"/>
      <c r="R167" s="331"/>
      <c r="S167" s="331"/>
      <c r="T167" s="331"/>
      <c r="U167" s="331"/>
      <c r="V167" s="331"/>
      <c r="W167" s="331"/>
      <c r="X167" s="331"/>
      <c r="Y167" s="331"/>
      <c r="Z167" s="331"/>
    </row>
    <row r="168" spans="2:26">
      <c r="B168" s="331"/>
      <c r="C168" s="331"/>
      <c r="D168" s="331"/>
      <c r="E168" s="331"/>
      <c r="F168" s="331"/>
      <c r="G168" s="331"/>
      <c r="H168" s="331"/>
      <c r="I168" s="331"/>
      <c r="J168" s="331"/>
      <c r="K168" s="331"/>
      <c r="M168" s="331"/>
      <c r="N168" s="331"/>
      <c r="O168" s="331"/>
      <c r="P168" s="331"/>
      <c r="Q168" s="331"/>
      <c r="R168" s="331"/>
      <c r="S168" s="331"/>
      <c r="T168" s="331"/>
      <c r="U168" s="331"/>
      <c r="V168" s="331"/>
      <c r="W168" s="331"/>
      <c r="X168" s="331"/>
      <c r="Y168" s="331"/>
      <c r="Z168" s="331"/>
    </row>
    <row r="169" spans="2:26">
      <c r="B169" s="331"/>
      <c r="C169" s="331"/>
      <c r="D169" s="331"/>
      <c r="E169" s="331"/>
      <c r="F169" s="331"/>
      <c r="G169" s="331"/>
      <c r="H169" s="331"/>
      <c r="I169" s="331"/>
      <c r="J169" s="331"/>
      <c r="K169" s="331"/>
      <c r="M169" s="331"/>
      <c r="N169" s="331"/>
      <c r="O169" s="331"/>
      <c r="P169" s="331"/>
      <c r="Q169" s="331"/>
      <c r="R169" s="331"/>
      <c r="S169" s="331"/>
      <c r="T169" s="331"/>
      <c r="U169" s="331"/>
      <c r="V169" s="331"/>
      <c r="W169" s="331"/>
      <c r="X169" s="331"/>
      <c r="Y169" s="331"/>
      <c r="Z169" s="331"/>
    </row>
    <row r="170" spans="2:26">
      <c r="B170" s="331"/>
      <c r="C170" s="331"/>
      <c r="D170" s="331"/>
      <c r="E170" s="331"/>
      <c r="F170" s="331"/>
      <c r="G170" s="331"/>
      <c r="H170" s="331"/>
      <c r="I170" s="331"/>
      <c r="J170" s="331"/>
      <c r="K170" s="331"/>
      <c r="M170" s="331"/>
      <c r="N170" s="331"/>
      <c r="O170" s="331"/>
      <c r="P170" s="331"/>
      <c r="Q170" s="331"/>
      <c r="R170" s="331"/>
      <c r="S170" s="331"/>
      <c r="T170" s="331"/>
      <c r="U170" s="331"/>
      <c r="V170" s="331"/>
      <c r="W170" s="331"/>
      <c r="X170" s="331"/>
      <c r="Y170" s="331"/>
      <c r="Z170" s="331"/>
    </row>
    <row r="171" spans="2:26">
      <c r="B171" s="331"/>
      <c r="C171" s="331"/>
      <c r="D171" s="331"/>
      <c r="E171" s="331"/>
      <c r="F171" s="331"/>
      <c r="G171" s="331"/>
      <c r="H171" s="331"/>
      <c r="I171" s="331"/>
      <c r="J171" s="331"/>
      <c r="K171" s="331"/>
      <c r="M171" s="331"/>
      <c r="N171" s="331"/>
      <c r="O171" s="331"/>
      <c r="P171" s="331"/>
      <c r="Q171" s="331"/>
      <c r="R171" s="331"/>
      <c r="S171" s="331"/>
      <c r="T171" s="331"/>
      <c r="U171" s="331"/>
      <c r="V171" s="331"/>
      <c r="W171" s="331"/>
      <c r="X171" s="331"/>
      <c r="Y171" s="331"/>
      <c r="Z171" s="331"/>
    </row>
    <row r="172" spans="2:26">
      <c r="B172" s="331"/>
      <c r="C172" s="331"/>
      <c r="D172" s="331"/>
      <c r="E172" s="331"/>
      <c r="F172" s="331"/>
      <c r="G172" s="331"/>
      <c r="H172" s="331"/>
      <c r="I172" s="331"/>
      <c r="J172" s="331"/>
      <c r="K172" s="331"/>
      <c r="M172" s="331"/>
      <c r="N172" s="331"/>
      <c r="O172" s="331"/>
      <c r="P172" s="331"/>
      <c r="Q172" s="331"/>
      <c r="R172" s="331"/>
      <c r="S172" s="331"/>
      <c r="T172" s="331"/>
      <c r="U172" s="331"/>
      <c r="V172" s="331"/>
      <c r="W172" s="331"/>
      <c r="X172" s="331"/>
      <c r="Y172" s="331"/>
      <c r="Z172" s="331"/>
    </row>
    <row r="173" spans="2:26">
      <c r="B173" s="331"/>
      <c r="C173" s="331"/>
      <c r="D173" s="331"/>
      <c r="E173" s="331"/>
      <c r="F173" s="331"/>
      <c r="G173" s="331"/>
      <c r="H173" s="331"/>
      <c r="I173" s="331"/>
      <c r="J173" s="331"/>
      <c r="K173" s="331"/>
      <c r="M173" s="331"/>
      <c r="N173" s="331"/>
      <c r="O173" s="331"/>
      <c r="P173" s="331"/>
      <c r="Q173" s="331"/>
      <c r="R173" s="331"/>
      <c r="S173" s="331"/>
      <c r="T173" s="331"/>
      <c r="U173" s="331"/>
      <c r="V173" s="331"/>
      <c r="W173" s="331"/>
      <c r="X173" s="331"/>
      <c r="Y173" s="331"/>
      <c r="Z173" s="331"/>
    </row>
    <row r="174" spans="2:26">
      <c r="B174" s="331"/>
      <c r="C174" s="331"/>
      <c r="D174" s="331"/>
      <c r="E174" s="331"/>
      <c r="F174" s="331"/>
      <c r="G174" s="331"/>
      <c r="H174" s="331"/>
      <c r="I174" s="331"/>
      <c r="J174" s="331"/>
      <c r="K174" s="331"/>
      <c r="M174" s="331"/>
      <c r="N174" s="331"/>
      <c r="O174" s="331"/>
      <c r="P174" s="331"/>
      <c r="Q174" s="331"/>
      <c r="R174" s="331"/>
      <c r="S174" s="331"/>
      <c r="T174" s="331"/>
      <c r="U174" s="331"/>
      <c r="V174" s="331"/>
      <c r="W174" s="331"/>
      <c r="X174" s="331"/>
      <c r="Y174" s="331"/>
      <c r="Z174" s="331"/>
    </row>
    <row r="175" spans="2:26">
      <c r="B175" s="331"/>
      <c r="C175" s="331"/>
      <c r="D175" s="331"/>
      <c r="E175" s="331"/>
      <c r="F175" s="331"/>
      <c r="G175" s="331"/>
      <c r="H175" s="331"/>
      <c r="I175" s="331"/>
      <c r="J175" s="331"/>
      <c r="K175" s="331"/>
      <c r="M175" s="331"/>
      <c r="N175" s="331"/>
      <c r="O175" s="331"/>
      <c r="P175" s="331"/>
      <c r="Q175" s="331"/>
      <c r="R175" s="331"/>
      <c r="S175" s="331"/>
      <c r="T175" s="331"/>
      <c r="U175" s="331"/>
      <c r="V175" s="331"/>
      <c r="W175" s="331"/>
      <c r="X175" s="331"/>
      <c r="Y175" s="331"/>
      <c r="Z175" s="331"/>
    </row>
    <row r="176" spans="2:26">
      <c r="B176" s="331"/>
      <c r="C176" s="331"/>
      <c r="D176" s="331"/>
      <c r="E176" s="331"/>
      <c r="F176" s="331"/>
      <c r="G176" s="331"/>
      <c r="H176" s="331"/>
      <c r="I176" s="331"/>
      <c r="J176" s="331"/>
      <c r="K176" s="331"/>
      <c r="M176" s="331"/>
      <c r="N176" s="331"/>
      <c r="O176" s="331"/>
      <c r="P176" s="331"/>
      <c r="Q176" s="331"/>
      <c r="R176" s="331"/>
      <c r="S176" s="331"/>
      <c r="T176" s="331"/>
      <c r="U176" s="331"/>
      <c r="V176" s="331"/>
      <c r="W176" s="331"/>
      <c r="X176" s="331"/>
      <c r="Y176" s="331"/>
      <c r="Z176" s="331"/>
    </row>
    <row r="177" spans="2:26">
      <c r="B177" s="331"/>
      <c r="C177" s="331"/>
      <c r="D177" s="331"/>
      <c r="E177" s="331"/>
      <c r="F177" s="331"/>
      <c r="G177" s="331"/>
      <c r="H177" s="331"/>
      <c r="I177" s="331"/>
      <c r="J177" s="331"/>
      <c r="K177" s="331"/>
      <c r="M177" s="331"/>
      <c r="N177" s="331"/>
      <c r="O177" s="331"/>
      <c r="P177" s="331"/>
      <c r="Q177" s="331"/>
      <c r="R177" s="331"/>
      <c r="S177" s="331"/>
      <c r="T177" s="331"/>
      <c r="U177" s="331"/>
      <c r="V177" s="331"/>
      <c r="W177" s="331"/>
      <c r="X177" s="331"/>
      <c r="Y177" s="331"/>
      <c r="Z177" s="331"/>
    </row>
    <row r="178" spans="2:26">
      <c r="B178" s="331"/>
      <c r="C178" s="331"/>
      <c r="D178" s="331"/>
      <c r="E178" s="331"/>
      <c r="F178" s="331"/>
      <c r="G178" s="331"/>
      <c r="H178" s="331"/>
      <c r="I178" s="331"/>
      <c r="J178" s="331"/>
      <c r="K178" s="331"/>
      <c r="M178" s="331"/>
      <c r="N178" s="331"/>
      <c r="O178" s="331"/>
      <c r="P178" s="331"/>
      <c r="Q178" s="331"/>
      <c r="R178" s="331"/>
      <c r="S178" s="331"/>
      <c r="T178" s="331"/>
      <c r="U178" s="331"/>
      <c r="V178" s="331"/>
      <c r="W178" s="331"/>
      <c r="X178" s="331"/>
      <c r="Y178" s="331"/>
      <c r="Z178" s="331"/>
    </row>
    <row r="179" spans="2:26">
      <c r="B179" s="331"/>
      <c r="C179" s="331"/>
      <c r="D179" s="331"/>
      <c r="E179" s="331"/>
      <c r="F179" s="331"/>
      <c r="G179" s="331"/>
      <c r="H179" s="331"/>
      <c r="I179" s="331"/>
      <c r="J179" s="331"/>
      <c r="K179" s="331"/>
      <c r="M179" s="331"/>
      <c r="N179" s="331"/>
      <c r="O179" s="331"/>
      <c r="P179" s="331"/>
      <c r="Q179" s="331"/>
      <c r="R179" s="331"/>
      <c r="S179" s="331"/>
      <c r="T179" s="331"/>
      <c r="U179" s="331"/>
      <c r="V179" s="331"/>
      <c r="W179" s="331"/>
      <c r="X179" s="331"/>
      <c r="Y179" s="331"/>
      <c r="Z179" s="331"/>
    </row>
    <row r="180" spans="2:26">
      <c r="B180" s="331"/>
      <c r="C180" s="331"/>
      <c r="D180" s="331"/>
      <c r="E180" s="331"/>
      <c r="F180" s="331"/>
      <c r="G180" s="331"/>
      <c r="H180" s="331"/>
      <c r="I180" s="331"/>
      <c r="J180" s="331"/>
      <c r="K180" s="331"/>
      <c r="M180" s="331"/>
      <c r="N180" s="331"/>
      <c r="O180" s="331"/>
      <c r="P180" s="331"/>
      <c r="Q180" s="331"/>
      <c r="R180" s="331"/>
      <c r="S180" s="331"/>
      <c r="T180" s="331"/>
      <c r="U180" s="331"/>
      <c r="V180" s="331"/>
      <c r="W180" s="331"/>
      <c r="X180" s="331"/>
      <c r="Y180" s="331"/>
      <c r="Z180" s="331"/>
    </row>
    <row r="181" spans="2:26">
      <c r="B181" s="331"/>
      <c r="C181" s="331"/>
      <c r="D181" s="331"/>
      <c r="E181" s="331"/>
      <c r="F181" s="331"/>
      <c r="G181" s="331"/>
      <c r="H181" s="331"/>
      <c r="I181" s="331"/>
      <c r="J181" s="331"/>
      <c r="K181" s="331"/>
      <c r="M181" s="331"/>
      <c r="N181" s="331"/>
      <c r="O181" s="331"/>
      <c r="P181" s="331"/>
      <c r="Q181" s="331"/>
      <c r="R181" s="331"/>
      <c r="S181" s="331"/>
      <c r="T181" s="331"/>
      <c r="U181" s="331"/>
      <c r="V181" s="331"/>
      <c r="W181" s="331"/>
      <c r="X181" s="331"/>
      <c r="Y181" s="331"/>
      <c r="Z181" s="331"/>
    </row>
    <row r="182" spans="2:26">
      <c r="B182" s="331"/>
      <c r="C182" s="331"/>
      <c r="D182" s="331"/>
      <c r="E182" s="331"/>
      <c r="F182" s="331"/>
      <c r="G182" s="331"/>
      <c r="H182" s="331"/>
      <c r="I182" s="331"/>
      <c r="J182" s="331"/>
      <c r="K182" s="331"/>
      <c r="M182" s="331"/>
      <c r="N182" s="331"/>
      <c r="O182" s="331"/>
      <c r="P182" s="331"/>
      <c r="Q182" s="331"/>
      <c r="R182" s="331"/>
      <c r="S182" s="331"/>
      <c r="T182" s="331"/>
      <c r="U182" s="331"/>
      <c r="V182" s="331"/>
      <c r="W182" s="331"/>
      <c r="X182" s="331"/>
      <c r="Y182" s="331"/>
      <c r="Z182" s="331"/>
    </row>
    <row r="183" spans="2:26">
      <c r="B183" s="331"/>
      <c r="C183" s="331"/>
      <c r="D183" s="331"/>
      <c r="E183" s="331"/>
      <c r="F183" s="331"/>
      <c r="G183" s="331"/>
      <c r="H183" s="331"/>
      <c r="I183" s="331"/>
      <c r="J183" s="331"/>
      <c r="K183" s="331"/>
      <c r="M183" s="331"/>
      <c r="N183" s="331"/>
      <c r="O183" s="331"/>
      <c r="P183" s="331"/>
      <c r="Q183" s="331"/>
      <c r="R183" s="331"/>
      <c r="S183" s="331"/>
      <c r="T183" s="331"/>
      <c r="U183" s="331"/>
      <c r="V183" s="331"/>
      <c r="W183" s="331"/>
      <c r="X183" s="331"/>
      <c r="Y183" s="331"/>
      <c r="Z183" s="331"/>
    </row>
    <row r="184" spans="2:26">
      <c r="B184" s="331"/>
      <c r="C184" s="331"/>
      <c r="D184" s="331"/>
      <c r="E184" s="331"/>
      <c r="F184" s="331"/>
      <c r="G184" s="331"/>
      <c r="H184" s="331"/>
      <c r="I184" s="331"/>
      <c r="J184" s="331"/>
      <c r="K184" s="331"/>
      <c r="M184" s="331"/>
      <c r="N184" s="331"/>
      <c r="O184" s="331"/>
      <c r="P184" s="331"/>
      <c r="Q184" s="331"/>
      <c r="R184" s="331"/>
      <c r="S184" s="331"/>
      <c r="T184" s="331"/>
      <c r="U184" s="331"/>
      <c r="V184" s="331"/>
      <c r="W184" s="331"/>
      <c r="X184" s="331"/>
      <c r="Y184" s="331"/>
      <c r="Z184" s="331"/>
    </row>
    <row r="185" spans="2:26">
      <c r="B185" s="331"/>
      <c r="C185" s="331"/>
      <c r="D185" s="331"/>
      <c r="E185" s="331"/>
      <c r="F185" s="331"/>
      <c r="G185" s="331"/>
      <c r="H185" s="331"/>
      <c r="I185" s="331"/>
      <c r="J185" s="331"/>
      <c r="K185" s="331"/>
      <c r="M185" s="331"/>
      <c r="N185" s="331"/>
      <c r="O185" s="331"/>
      <c r="P185" s="331"/>
      <c r="Q185" s="331"/>
      <c r="R185" s="331"/>
      <c r="S185" s="331"/>
      <c r="T185" s="331"/>
      <c r="U185" s="331"/>
      <c r="V185" s="331"/>
      <c r="W185" s="331"/>
      <c r="X185" s="331"/>
      <c r="Y185" s="331"/>
      <c r="Z185" s="331"/>
    </row>
    <row r="186" spans="2:26">
      <c r="B186" s="331"/>
      <c r="C186" s="331"/>
      <c r="D186" s="331"/>
      <c r="E186" s="331"/>
      <c r="F186" s="331"/>
      <c r="G186" s="331"/>
      <c r="H186" s="331"/>
      <c r="I186" s="331"/>
      <c r="J186" s="331"/>
      <c r="K186" s="331"/>
      <c r="M186" s="331"/>
      <c r="N186" s="331"/>
      <c r="O186" s="331"/>
      <c r="P186" s="331"/>
      <c r="Q186" s="331"/>
      <c r="R186" s="331"/>
      <c r="S186" s="331"/>
      <c r="T186" s="331"/>
      <c r="U186" s="331"/>
      <c r="V186" s="331"/>
      <c r="W186" s="331"/>
      <c r="X186" s="331"/>
      <c r="Y186" s="331"/>
      <c r="Z186" s="331"/>
    </row>
    <row r="187" spans="2:26">
      <c r="B187" s="331"/>
      <c r="C187" s="331"/>
      <c r="D187" s="331"/>
      <c r="E187" s="331"/>
      <c r="F187" s="331"/>
      <c r="G187" s="331"/>
      <c r="H187" s="331"/>
      <c r="I187" s="331"/>
      <c r="J187" s="331"/>
      <c r="K187" s="331"/>
      <c r="M187" s="331"/>
      <c r="N187" s="331"/>
      <c r="O187" s="331"/>
      <c r="P187" s="331"/>
      <c r="Q187" s="331"/>
      <c r="R187" s="331"/>
      <c r="S187" s="331"/>
      <c r="T187" s="331"/>
      <c r="U187" s="331"/>
      <c r="V187" s="331"/>
      <c r="W187" s="331"/>
      <c r="X187" s="331"/>
      <c r="Y187" s="331"/>
      <c r="Z187" s="331"/>
    </row>
    <row r="188" spans="2:26">
      <c r="B188" s="331"/>
      <c r="C188" s="331"/>
      <c r="D188" s="331"/>
      <c r="E188" s="331"/>
      <c r="F188" s="331"/>
      <c r="G188" s="331"/>
      <c r="H188" s="331"/>
      <c r="I188" s="331"/>
      <c r="J188" s="331"/>
      <c r="K188" s="331"/>
      <c r="M188" s="331"/>
      <c r="N188" s="331"/>
      <c r="O188" s="331"/>
      <c r="P188" s="331"/>
      <c r="Q188" s="331"/>
      <c r="R188" s="331"/>
      <c r="S188" s="331"/>
      <c r="T188" s="331"/>
      <c r="U188" s="331"/>
      <c r="V188" s="331"/>
      <c r="W188" s="331"/>
      <c r="X188" s="331"/>
      <c r="Y188" s="331"/>
      <c r="Z188" s="331"/>
    </row>
    <row r="189" spans="2:26">
      <c r="B189" s="331"/>
      <c r="C189" s="331"/>
      <c r="D189" s="331"/>
      <c r="E189" s="331"/>
      <c r="F189" s="331"/>
      <c r="G189" s="331"/>
      <c r="H189" s="331"/>
      <c r="I189" s="331"/>
      <c r="J189" s="331"/>
      <c r="K189" s="331"/>
      <c r="M189" s="331"/>
      <c r="N189" s="331"/>
      <c r="O189" s="331"/>
      <c r="P189" s="331"/>
      <c r="Q189" s="331"/>
      <c r="R189" s="331"/>
      <c r="S189" s="331"/>
      <c r="T189" s="331"/>
      <c r="U189" s="331"/>
      <c r="V189" s="331"/>
      <c r="W189" s="331"/>
      <c r="X189" s="331"/>
      <c r="Y189" s="331"/>
      <c r="Z189" s="331"/>
    </row>
    <row r="190" spans="2:26">
      <c r="B190" s="331"/>
      <c r="C190" s="331"/>
      <c r="D190" s="331"/>
      <c r="E190" s="331"/>
      <c r="F190" s="331"/>
      <c r="G190" s="331"/>
      <c r="H190" s="331"/>
      <c r="I190" s="331"/>
      <c r="J190" s="331"/>
      <c r="K190" s="331"/>
      <c r="M190" s="331"/>
      <c r="N190" s="331"/>
      <c r="O190" s="331"/>
      <c r="P190" s="331"/>
      <c r="Q190" s="331"/>
      <c r="R190" s="331"/>
      <c r="S190" s="331"/>
      <c r="T190" s="331"/>
      <c r="U190" s="331"/>
      <c r="V190" s="331"/>
      <c r="W190" s="331"/>
      <c r="X190" s="331"/>
      <c r="Y190" s="331"/>
      <c r="Z190" s="331"/>
    </row>
    <row r="191" spans="2:26">
      <c r="B191" s="331"/>
      <c r="C191" s="331"/>
      <c r="D191" s="331"/>
      <c r="E191" s="331"/>
      <c r="F191" s="331"/>
      <c r="G191" s="331"/>
      <c r="H191" s="331"/>
      <c r="I191" s="331"/>
      <c r="J191" s="331"/>
      <c r="K191" s="331"/>
      <c r="M191" s="331"/>
      <c r="N191" s="331"/>
      <c r="O191" s="331"/>
      <c r="P191" s="331"/>
      <c r="Q191" s="331"/>
      <c r="R191" s="331"/>
      <c r="S191" s="331"/>
      <c r="T191" s="331"/>
      <c r="U191" s="331"/>
      <c r="V191" s="331"/>
      <c r="W191" s="331"/>
      <c r="X191" s="331"/>
      <c r="Y191" s="331"/>
      <c r="Z191" s="331"/>
    </row>
    <row r="192" spans="2:26">
      <c r="B192" s="331"/>
      <c r="C192" s="331"/>
      <c r="D192" s="331"/>
      <c r="E192" s="331"/>
      <c r="F192" s="331"/>
      <c r="G192" s="331"/>
      <c r="H192" s="331"/>
      <c r="I192" s="331"/>
      <c r="J192" s="331"/>
      <c r="K192" s="331"/>
      <c r="M192" s="331"/>
      <c r="N192" s="331"/>
      <c r="O192" s="331"/>
      <c r="P192" s="331"/>
      <c r="Q192" s="331"/>
      <c r="R192" s="331"/>
      <c r="S192" s="331"/>
      <c r="T192" s="331"/>
      <c r="U192" s="331"/>
      <c r="V192" s="331"/>
      <c r="W192" s="331"/>
      <c r="X192" s="331"/>
      <c r="Y192" s="331"/>
      <c r="Z192" s="331"/>
    </row>
    <row r="193" spans="2:26">
      <c r="B193" s="331"/>
      <c r="C193" s="331"/>
      <c r="D193" s="331"/>
      <c r="E193" s="331"/>
      <c r="F193" s="331"/>
      <c r="G193" s="331"/>
      <c r="H193" s="331"/>
      <c r="I193" s="331"/>
      <c r="J193" s="331"/>
      <c r="K193" s="331"/>
      <c r="M193" s="331"/>
      <c r="N193" s="331"/>
      <c r="O193" s="331"/>
      <c r="P193" s="331"/>
      <c r="Q193" s="331"/>
      <c r="R193" s="331"/>
      <c r="S193" s="331"/>
      <c r="T193" s="331"/>
      <c r="U193" s="331"/>
      <c r="V193" s="331"/>
      <c r="W193" s="331"/>
      <c r="X193" s="331"/>
      <c r="Y193" s="331"/>
      <c r="Z193" s="331"/>
    </row>
    <row r="194" spans="2:26">
      <c r="B194" s="331"/>
      <c r="C194" s="331"/>
      <c r="D194" s="331"/>
      <c r="E194" s="331"/>
      <c r="F194" s="331"/>
      <c r="G194" s="331"/>
      <c r="H194" s="331"/>
      <c r="I194" s="331"/>
      <c r="J194" s="331"/>
      <c r="K194" s="331"/>
      <c r="M194" s="331"/>
      <c r="N194" s="331"/>
      <c r="O194" s="331"/>
      <c r="P194" s="331"/>
      <c r="Q194" s="331"/>
      <c r="R194" s="331"/>
      <c r="S194" s="331"/>
      <c r="T194" s="331"/>
      <c r="U194" s="331"/>
      <c r="V194" s="331"/>
      <c r="W194" s="331"/>
      <c r="X194" s="331"/>
      <c r="Y194" s="331"/>
      <c r="Z194" s="331"/>
    </row>
    <row r="195" spans="2:26">
      <c r="B195" s="331"/>
      <c r="C195" s="331"/>
      <c r="D195" s="331"/>
      <c r="E195" s="331"/>
      <c r="F195" s="331"/>
      <c r="G195" s="331"/>
      <c r="H195" s="331"/>
      <c r="I195" s="331"/>
      <c r="J195" s="331"/>
      <c r="K195" s="331"/>
      <c r="M195" s="331"/>
      <c r="N195" s="331"/>
      <c r="O195" s="331"/>
      <c r="P195" s="331"/>
      <c r="Q195" s="331"/>
      <c r="R195" s="331"/>
      <c r="S195" s="331"/>
      <c r="T195" s="331"/>
      <c r="U195" s="331"/>
      <c r="V195" s="331"/>
      <c r="W195" s="331"/>
      <c r="X195" s="331"/>
      <c r="Y195" s="331"/>
      <c r="Z195" s="331"/>
    </row>
    <row r="196" spans="2:26">
      <c r="B196" s="331"/>
      <c r="C196" s="331"/>
      <c r="D196" s="331"/>
      <c r="E196" s="331"/>
      <c r="F196" s="331"/>
      <c r="G196" s="331"/>
      <c r="H196" s="331"/>
      <c r="I196" s="331"/>
      <c r="J196" s="331"/>
      <c r="K196" s="331"/>
      <c r="M196" s="331"/>
      <c r="N196" s="331"/>
      <c r="O196" s="331"/>
      <c r="P196" s="331"/>
      <c r="Q196" s="331"/>
      <c r="R196" s="331"/>
      <c r="S196" s="331"/>
      <c r="T196" s="331"/>
      <c r="U196" s="331"/>
      <c r="V196" s="331"/>
      <c r="W196" s="331"/>
      <c r="X196" s="331"/>
      <c r="Y196" s="331"/>
      <c r="Z196" s="331"/>
    </row>
    <row r="197" spans="2:26">
      <c r="B197" s="331"/>
      <c r="C197" s="331"/>
      <c r="D197" s="331"/>
      <c r="E197" s="331"/>
      <c r="F197" s="331"/>
      <c r="G197" s="331"/>
      <c r="H197" s="331"/>
      <c r="I197" s="331"/>
      <c r="J197" s="331"/>
      <c r="K197" s="331"/>
      <c r="M197" s="331"/>
      <c r="N197" s="331"/>
      <c r="O197" s="331"/>
      <c r="P197" s="331"/>
      <c r="Q197" s="331"/>
      <c r="R197" s="331"/>
      <c r="S197" s="331"/>
      <c r="T197" s="331"/>
      <c r="U197" s="331"/>
      <c r="V197" s="331"/>
      <c r="W197" s="331"/>
      <c r="X197" s="331"/>
      <c r="Y197" s="331"/>
      <c r="Z197" s="331"/>
    </row>
    <row r="198" spans="2:26">
      <c r="B198" s="331"/>
      <c r="C198" s="331"/>
      <c r="D198" s="331"/>
      <c r="E198" s="331"/>
      <c r="F198" s="331"/>
      <c r="G198" s="331"/>
      <c r="H198" s="331"/>
      <c r="I198" s="331"/>
      <c r="J198" s="331"/>
      <c r="K198" s="331"/>
      <c r="M198" s="331"/>
      <c r="N198" s="331"/>
      <c r="O198" s="331"/>
      <c r="P198" s="331"/>
      <c r="Q198" s="331"/>
      <c r="R198" s="331"/>
      <c r="S198" s="331"/>
      <c r="T198" s="331"/>
      <c r="U198" s="331"/>
      <c r="V198" s="331"/>
      <c r="W198" s="331"/>
      <c r="X198" s="331"/>
      <c r="Y198" s="331"/>
      <c r="Z198" s="331"/>
    </row>
    <row r="199" spans="2:26">
      <c r="B199" s="331"/>
      <c r="C199" s="331"/>
      <c r="D199" s="331"/>
      <c r="E199" s="331"/>
      <c r="F199" s="331"/>
      <c r="G199" s="331"/>
      <c r="H199" s="331"/>
      <c r="I199" s="331"/>
      <c r="J199" s="331"/>
      <c r="K199" s="331"/>
      <c r="M199" s="331"/>
      <c r="N199" s="331"/>
      <c r="O199" s="331"/>
      <c r="P199" s="331"/>
      <c r="Q199" s="331"/>
      <c r="R199" s="331"/>
      <c r="S199" s="331"/>
      <c r="T199" s="331"/>
      <c r="U199" s="331"/>
      <c r="V199" s="331"/>
      <c r="W199" s="331"/>
      <c r="X199" s="331"/>
      <c r="Y199" s="331"/>
      <c r="Z199" s="331"/>
    </row>
    <row r="200" spans="2:26">
      <c r="B200" s="331"/>
      <c r="C200" s="331"/>
      <c r="D200" s="331"/>
      <c r="E200" s="331"/>
      <c r="F200" s="331"/>
      <c r="G200" s="331"/>
      <c r="H200" s="331"/>
      <c r="I200" s="331"/>
      <c r="J200" s="331"/>
      <c r="K200" s="331"/>
      <c r="M200" s="331"/>
      <c r="N200" s="331"/>
      <c r="O200" s="331"/>
      <c r="P200" s="331"/>
      <c r="Q200" s="331"/>
      <c r="R200" s="331"/>
      <c r="S200" s="331"/>
      <c r="T200" s="331"/>
      <c r="U200" s="331"/>
      <c r="V200" s="331"/>
      <c r="W200" s="331"/>
      <c r="X200" s="331"/>
      <c r="Y200" s="331"/>
      <c r="Z200" s="331"/>
    </row>
    <row r="201" spans="2:26">
      <c r="B201" s="331"/>
      <c r="C201" s="331"/>
      <c r="D201" s="331"/>
      <c r="E201" s="331"/>
      <c r="F201" s="331"/>
      <c r="G201" s="331"/>
      <c r="H201" s="331"/>
      <c r="I201" s="331"/>
      <c r="J201" s="331"/>
      <c r="K201" s="331"/>
      <c r="M201" s="331"/>
      <c r="N201" s="331"/>
      <c r="O201" s="331"/>
      <c r="P201" s="331"/>
      <c r="Q201" s="331"/>
      <c r="R201" s="331"/>
      <c r="S201" s="331"/>
      <c r="T201" s="331"/>
      <c r="U201" s="331"/>
      <c r="V201" s="331"/>
      <c r="W201" s="331"/>
      <c r="X201" s="331"/>
      <c r="Y201" s="331"/>
      <c r="Z201" s="331"/>
    </row>
    <row r="202" spans="2:26">
      <c r="B202" s="331"/>
      <c r="C202" s="331"/>
      <c r="D202" s="331"/>
      <c r="E202" s="331"/>
      <c r="F202" s="331"/>
      <c r="G202" s="331"/>
      <c r="H202" s="331"/>
      <c r="I202" s="331"/>
      <c r="J202" s="331"/>
      <c r="K202" s="331"/>
      <c r="M202" s="331"/>
      <c r="N202" s="331"/>
      <c r="O202" s="331"/>
      <c r="P202" s="331"/>
      <c r="Q202" s="331"/>
      <c r="R202" s="331"/>
      <c r="S202" s="331"/>
      <c r="T202" s="331"/>
      <c r="U202" s="331"/>
      <c r="V202" s="331"/>
      <c r="W202" s="331"/>
      <c r="X202" s="331"/>
      <c r="Y202" s="331"/>
      <c r="Z202" s="331"/>
    </row>
    <row r="203" spans="2:26">
      <c r="B203" s="331"/>
      <c r="C203" s="331"/>
      <c r="D203" s="331"/>
      <c r="E203" s="331"/>
      <c r="F203" s="331"/>
      <c r="G203" s="331"/>
      <c r="H203" s="331"/>
      <c r="I203" s="331"/>
      <c r="J203" s="331"/>
      <c r="K203" s="331"/>
      <c r="M203" s="331"/>
      <c r="N203" s="331"/>
      <c r="O203" s="331"/>
      <c r="P203" s="331"/>
      <c r="Q203" s="331"/>
      <c r="R203" s="331"/>
      <c r="S203" s="331"/>
      <c r="T203" s="331"/>
      <c r="U203" s="331"/>
      <c r="V203" s="331"/>
      <c r="W203" s="331"/>
      <c r="X203" s="331"/>
      <c r="Y203" s="331"/>
      <c r="Z203" s="331"/>
    </row>
    <row r="204" spans="2:26">
      <c r="B204" s="331"/>
      <c r="C204" s="331"/>
      <c r="D204" s="331"/>
      <c r="E204" s="331"/>
      <c r="F204" s="331"/>
      <c r="G204" s="331"/>
      <c r="H204" s="331"/>
      <c r="I204" s="331"/>
      <c r="J204" s="331"/>
      <c r="K204" s="331"/>
      <c r="M204" s="331"/>
      <c r="N204" s="331"/>
      <c r="O204" s="331"/>
      <c r="P204" s="331"/>
      <c r="Q204" s="331"/>
      <c r="R204" s="331"/>
      <c r="S204" s="331"/>
      <c r="T204" s="331"/>
      <c r="U204" s="331"/>
      <c r="V204" s="331"/>
      <c r="W204" s="331"/>
      <c r="X204" s="331"/>
      <c r="Y204" s="331"/>
      <c r="Z204" s="331"/>
    </row>
    <row r="205" spans="2:26">
      <c r="B205" s="331"/>
      <c r="C205" s="331"/>
      <c r="D205" s="331"/>
      <c r="E205" s="331"/>
      <c r="F205" s="331"/>
      <c r="G205" s="331"/>
      <c r="H205" s="331"/>
      <c r="I205" s="331"/>
      <c r="J205" s="331"/>
      <c r="K205" s="331"/>
      <c r="M205" s="331"/>
      <c r="N205" s="331"/>
      <c r="O205" s="331"/>
      <c r="P205" s="331"/>
      <c r="Q205" s="331"/>
      <c r="R205" s="331"/>
      <c r="S205" s="331"/>
      <c r="T205" s="331"/>
      <c r="U205" s="331"/>
      <c r="V205" s="331"/>
      <c r="W205" s="331"/>
      <c r="X205" s="331"/>
      <c r="Y205" s="331"/>
      <c r="Z205" s="331"/>
    </row>
    <row r="206" spans="2:26">
      <c r="B206" s="331"/>
      <c r="C206" s="331"/>
      <c r="D206" s="331"/>
      <c r="E206" s="331"/>
      <c r="F206" s="331"/>
      <c r="G206" s="331"/>
      <c r="H206" s="331"/>
      <c r="I206" s="331"/>
      <c r="J206" s="331"/>
      <c r="K206" s="331"/>
      <c r="M206" s="331"/>
      <c r="N206" s="331"/>
      <c r="O206" s="331"/>
      <c r="P206" s="331"/>
      <c r="Q206" s="331"/>
      <c r="R206" s="331"/>
      <c r="S206" s="331"/>
      <c r="T206" s="331"/>
      <c r="U206" s="331"/>
      <c r="V206" s="331"/>
      <c r="W206" s="331"/>
      <c r="X206" s="331"/>
      <c r="Y206" s="331"/>
      <c r="Z206" s="331"/>
    </row>
    <row r="207" spans="2:26">
      <c r="B207" s="331"/>
      <c r="C207" s="331"/>
      <c r="D207" s="331"/>
      <c r="E207" s="331"/>
      <c r="F207" s="331"/>
      <c r="G207" s="331"/>
      <c r="H207" s="331"/>
      <c r="I207" s="331"/>
      <c r="J207" s="331"/>
      <c r="K207" s="331"/>
      <c r="M207" s="331"/>
      <c r="N207" s="331"/>
      <c r="O207" s="331"/>
      <c r="P207" s="331"/>
      <c r="Q207" s="331"/>
      <c r="R207" s="331"/>
      <c r="S207" s="331"/>
      <c r="T207" s="331"/>
      <c r="U207" s="331"/>
      <c r="V207" s="331"/>
      <c r="W207" s="331"/>
      <c r="X207" s="331"/>
      <c r="Y207" s="331"/>
      <c r="Z207" s="331"/>
    </row>
    <row r="208" spans="2:26">
      <c r="B208" s="331"/>
      <c r="C208" s="331"/>
      <c r="D208" s="331"/>
      <c r="E208" s="331"/>
      <c r="F208" s="331"/>
      <c r="G208" s="331"/>
      <c r="H208" s="331"/>
      <c r="I208" s="331"/>
      <c r="J208" s="331"/>
      <c r="K208" s="331"/>
      <c r="M208" s="331"/>
      <c r="N208" s="331"/>
      <c r="O208" s="331"/>
      <c r="P208" s="331"/>
      <c r="Q208" s="331"/>
      <c r="R208" s="331"/>
      <c r="S208" s="331"/>
      <c r="T208" s="331"/>
      <c r="U208" s="331"/>
      <c r="V208" s="331"/>
      <c r="W208" s="331"/>
      <c r="X208" s="331"/>
      <c r="Y208" s="331"/>
      <c r="Z208" s="331"/>
    </row>
    <row r="209" spans="2:26">
      <c r="B209" s="331"/>
      <c r="C209" s="331"/>
      <c r="D209" s="331"/>
      <c r="E209" s="331"/>
      <c r="F209" s="331"/>
      <c r="G209" s="331"/>
      <c r="H209" s="331"/>
      <c r="I209" s="331"/>
      <c r="J209" s="331"/>
      <c r="K209" s="331"/>
      <c r="M209" s="331"/>
      <c r="N209" s="331"/>
      <c r="O209" s="331"/>
      <c r="P209" s="331"/>
      <c r="Q209" s="331"/>
      <c r="R209" s="331"/>
      <c r="S209" s="331"/>
      <c r="T209" s="331"/>
      <c r="U209" s="331"/>
      <c r="V209" s="331"/>
      <c r="W209" s="331"/>
      <c r="X209" s="331"/>
      <c r="Y209" s="331"/>
      <c r="Z209" s="331"/>
    </row>
    <row r="210" spans="2:26">
      <c r="B210" s="331"/>
      <c r="C210" s="331"/>
      <c r="D210" s="331"/>
      <c r="E210" s="331"/>
      <c r="F210" s="331"/>
      <c r="G210" s="331"/>
      <c r="H210" s="331"/>
      <c r="I210" s="331"/>
      <c r="J210" s="331"/>
      <c r="K210" s="331"/>
      <c r="M210" s="331"/>
      <c r="N210" s="331"/>
      <c r="O210" s="331"/>
      <c r="P210" s="331"/>
      <c r="Q210" s="331"/>
      <c r="R210" s="331"/>
      <c r="S210" s="331"/>
      <c r="T210" s="331"/>
      <c r="U210" s="331"/>
      <c r="V210" s="331"/>
      <c r="W210" s="331"/>
      <c r="X210" s="331"/>
      <c r="Y210" s="331"/>
      <c r="Z210" s="331"/>
    </row>
    <row r="211" spans="2:26">
      <c r="B211" s="331"/>
      <c r="C211" s="331"/>
      <c r="D211" s="331"/>
      <c r="E211" s="331"/>
      <c r="F211" s="331"/>
      <c r="G211" s="331"/>
      <c r="H211" s="331"/>
      <c r="I211" s="331"/>
      <c r="J211" s="331"/>
      <c r="K211" s="331"/>
      <c r="M211" s="331"/>
      <c r="N211" s="331"/>
      <c r="O211" s="331"/>
      <c r="P211" s="331"/>
      <c r="Q211" s="331"/>
      <c r="R211" s="331"/>
      <c r="S211" s="331"/>
      <c r="T211" s="331"/>
      <c r="U211" s="331"/>
      <c r="V211" s="331"/>
      <c r="W211" s="331"/>
      <c r="X211" s="331"/>
      <c r="Y211" s="331"/>
      <c r="Z211" s="331"/>
    </row>
    <row r="212" spans="2:26">
      <c r="B212" s="331"/>
      <c r="C212" s="331"/>
      <c r="D212" s="331"/>
      <c r="E212" s="331"/>
      <c r="F212" s="331"/>
      <c r="G212" s="331"/>
      <c r="H212" s="331"/>
      <c r="I212" s="331"/>
      <c r="J212" s="331"/>
      <c r="K212" s="331"/>
      <c r="M212" s="331"/>
      <c r="N212" s="331"/>
      <c r="O212" s="331"/>
      <c r="P212" s="331"/>
      <c r="Q212" s="331"/>
      <c r="R212" s="331"/>
      <c r="S212" s="331"/>
      <c r="T212" s="331"/>
      <c r="U212" s="331"/>
      <c r="V212" s="331"/>
      <c r="W212" s="331"/>
      <c r="X212" s="331"/>
      <c r="Y212" s="331"/>
      <c r="Z212" s="331"/>
    </row>
    <row r="213" spans="2:26">
      <c r="B213" s="331"/>
      <c r="C213" s="331"/>
      <c r="D213" s="331"/>
      <c r="E213" s="331"/>
      <c r="F213" s="331"/>
      <c r="G213" s="331"/>
      <c r="H213" s="331"/>
      <c r="I213" s="331"/>
      <c r="J213" s="331"/>
      <c r="K213" s="331"/>
      <c r="M213" s="331"/>
      <c r="N213" s="331"/>
      <c r="O213" s="331"/>
      <c r="P213" s="331"/>
      <c r="Q213" s="331"/>
      <c r="R213" s="331"/>
      <c r="S213" s="331"/>
      <c r="T213" s="331"/>
      <c r="U213" s="331"/>
      <c r="V213" s="331"/>
      <c r="W213" s="331"/>
      <c r="X213" s="331"/>
      <c r="Y213" s="331"/>
      <c r="Z213" s="331"/>
    </row>
    <row r="214" spans="2:26">
      <c r="B214" s="331"/>
      <c r="C214" s="331"/>
      <c r="D214" s="331"/>
      <c r="E214" s="331"/>
      <c r="F214" s="331"/>
      <c r="G214" s="331"/>
      <c r="H214" s="331"/>
      <c r="I214" s="331"/>
      <c r="J214" s="331"/>
      <c r="K214" s="331"/>
      <c r="M214" s="331"/>
      <c r="N214" s="331"/>
      <c r="O214" s="331"/>
      <c r="P214" s="331"/>
      <c r="Q214" s="331"/>
      <c r="R214" s="331"/>
      <c r="S214" s="331"/>
      <c r="T214" s="331"/>
      <c r="U214" s="331"/>
      <c r="V214" s="331"/>
      <c r="W214" s="331"/>
      <c r="X214" s="331"/>
      <c r="Y214" s="331"/>
      <c r="Z214" s="331"/>
    </row>
    <row r="215" spans="2:26">
      <c r="B215" s="331"/>
      <c r="C215" s="331"/>
      <c r="D215" s="331"/>
      <c r="E215" s="331"/>
      <c r="F215" s="331"/>
      <c r="G215" s="331"/>
      <c r="H215" s="331"/>
      <c r="I215" s="331"/>
      <c r="J215" s="331"/>
      <c r="K215" s="331"/>
      <c r="M215" s="331"/>
      <c r="N215" s="331"/>
      <c r="O215" s="331"/>
      <c r="P215" s="331"/>
      <c r="Q215" s="331"/>
      <c r="R215" s="331"/>
      <c r="S215" s="331"/>
      <c r="T215" s="331"/>
      <c r="U215" s="331"/>
      <c r="V215" s="331"/>
      <c r="W215" s="331"/>
      <c r="X215" s="331"/>
      <c r="Y215" s="331"/>
      <c r="Z215" s="331"/>
    </row>
    <row r="216" spans="2:26">
      <c r="B216" s="331"/>
      <c r="C216" s="331"/>
      <c r="D216" s="331"/>
      <c r="E216" s="331"/>
      <c r="F216" s="331"/>
      <c r="G216" s="331"/>
      <c r="H216" s="331"/>
      <c r="I216" s="331"/>
      <c r="J216" s="331"/>
      <c r="K216" s="331"/>
      <c r="M216" s="331"/>
      <c r="N216" s="331"/>
      <c r="O216" s="331"/>
      <c r="P216" s="331"/>
      <c r="Q216" s="331"/>
      <c r="R216" s="331"/>
      <c r="S216" s="331"/>
      <c r="T216" s="331"/>
      <c r="U216" s="331"/>
      <c r="V216" s="331"/>
      <c r="W216" s="331"/>
      <c r="X216" s="331"/>
      <c r="Y216" s="331"/>
      <c r="Z216" s="331"/>
    </row>
    <row r="217" spans="2:26">
      <c r="B217" s="331"/>
      <c r="C217" s="331"/>
      <c r="D217" s="331"/>
      <c r="E217" s="331"/>
      <c r="F217" s="331"/>
      <c r="G217" s="331"/>
      <c r="H217" s="331"/>
      <c r="I217" s="331"/>
      <c r="J217" s="331"/>
      <c r="K217" s="331"/>
      <c r="M217" s="331"/>
      <c r="N217" s="331"/>
      <c r="O217" s="331"/>
      <c r="P217" s="331"/>
      <c r="Q217" s="331"/>
      <c r="R217" s="331"/>
      <c r="S217" s="331"/>
      <c r="T217" s="331"/>
      <c r="U217" s="331"/>
      <c r="V217" s="331"/>
      <c r="W217" s="331"/>
      <c r="X217" s="331"/>
      <c r="Y217" s="331"/>
      <c r="Z217" s="331"/>
    </row>
    <row r="218" spans="2:26">
      <c r="B218" s="331"/>
      <c r="C218" s="331"/>
      <c r="D218" s="331"/>
      <c r="E218" s="331"/>
      <c r="F218" s="331"/>
      <c r="G218" s="331"/>
      <c r="H218" s="331"/>
      <c r="I218" s="331"/>
      <c r="J218" s="331"/>
      <c r="K218" s="331"/>
      <c r="M218" s="331"/>
      <c r="N218" s="331"/>
      <c r="O218" s="331"/>
      <c r="P218" s="331"/>
      <c r="Q218" s="331"/>
      <c r="R218" s="331"/>
      <c r="S218" s="331"/>
      <c r="T218" s="331"/>
      <c r="U218" s="331"/>
      <c r="V218" s="331"/>
      <c r="W218" s="331"/>
      <c r="X218" s="331"/>
      <c r="Y218" s="331"/>
      <c r="Z218" s="331"/>
    </row>
    <row r="219" spans="2:26">
      <c r="B219" s="331"/>
      <c r="C219" s="331"/>
      <c r="D219" s="331"/>
      <c r="E219" s="331"/>
      <c r="F219" s="331"/>
      <c r="G219" s="331"/>
      <c r="H219" s="331"/>
      <c r="I219" s="331"/>
      <c r="J219" s="331"/>
      <c r="K219" s="331"/>
      <c r="M219" s="331"/>
      <c r="N219" s="331"/>
      <c r="O219" s="331"/>
      <c r="P219" s="331"/>
      <c r="Q219" s="331"/>
      <c r="R219" s="331"/>
      <c r="S219" s="331"/>
      <c r="T219" s="331"/>
      <c r="U219" s="331"/>
      <c r="V219" s="331"/>
      <c r="W219" s="331"/>
      <c r="X219" s="331"/>
      <c r="Y219" s="331"/>
      <c r="Z219" s="331"/>
    </row>
    <row r="220" spans="2:26">
      <c r="B220" s="331"/>
      <c r="C220" s="331"/>
      <c r="D220" s="331"/>
      <c r="E220" s="331"/>
      <c r="F220" s="331"/>
      <c r="G220" s="331"/>
      <c r="H220" s="331"/>
      <c r="I220" s="331"/>
      <c r="J220" s="331"/>
      <c r="K220" s="331"/>
      <c r="M220" s="331"/>
      <c r="N220" s="331"/>
      <c r="O220" s="331"/>
      <c r="P220" s="331"/>
      <c r="Q220" s="331"/>
      <c r="R220" s="331"/>
      <c r="S220" s="331"/>
      <c r="T220" s="331"/>
      <c r="U220" s="331"/>
      <c r="V220" s="331"/>
      <c r="W220" s="331"/>
      <c r="X220" s="331"/>
      <c r="Y220" s="331"/>
      <c r="Z220" s="331"/>
    </row>
    <row r="221" spans="2:26">
      <c r="B221" s="331"/>
      <c r="C221" s="331"/>
      <c r="D221" s="331"/>
      <c r="E221" s="331"/>
      <c r="F221" s="331"/>
      <c r="G221" s="331"/>
      <c r="H221" s="331"/>
      <c r="I221" s="331"/>
      <c r="J221" s="331"/>
      <c r="K221" s="331"/>
      <c r="M221" s="331"/>
      <c r="N221" s="331"/>
      <c r="O221" s="331"/>
      <c r="P221" s="331"/>
      <c r="Q221" s="331"/>
      <c r="R221" s="331"/>
      <c r="S221" s="331"/>
      <c r="T221" s="331"/>
      <c r="U221" s="331"/>
      <c r="V221" s="331"/>
      <c r="W221" s="331"/>
      <c r="X221" s="331"/>
      <c r="Y221" s="331"/>
      <c r="Z221" s="331"/>
    </row>
    <row r="222" spans="2:26">
      <c r="B222" s="331"/>
      <c r="C222" s="331"/>
      <c r="D222" s="331"/>
      <c r="E222" s="331"/>
      <c r="F222" s="331"/>
      <c r="G222" s="331"/>
      <c r="H222" s="331"/>
      <c r="I222" s="331"/>
      <c r="J222" s="331"/>
      <c r="K222" s="331"/>
      <c r="M222" s="331"/>
      <c r="N222" s="331"/>
      <c r="O222" s="331"/>
      <c r="P222" s="331"/>
      <c r="Q222" s="331"/>
      <c r="R222" s="331"/>
      <c r="S222" s="331"/>
      <c r="T222" s="331"/>
      <c r="U222" s="331"/>
      <c r="V222" s="331"/>
      <c r="W222" s="331"/>
      <c r="X222" s="331"/>
      <c r="Y222" s="331"/>
      <c r="Z222" s="331"/>
    </row>
    <row r="223" spans="2:26">
      <c r="B223" s="331"/>
      <c r="C223" s="331"/>
      <c r="D223" s="331"/>
      <c r="E223" s="331"/>
      <c r="F223" s="331"/>
      <c r="G223" s="331"/>
      <c r="H223" s="331"/>
      <c r="I223" s="331"/>
      <c r="J223" s="331"/>
      <c r="K223" s="331"/>
      <c r="M223" s="331"/>
      <c r="N223" s="331"/>
      <c r="O223" s="331"/>
      <c r="P223" s="331"/>
      <c r="Q223" s="331"/>
      <c r="R223" s="331"/>
      <c r="S223" s="331"/>
      <c r="T223" s="331"/>
      <c r="U223" s="331"/>
      <c r="V223" s="331"/>
      <c r="W223" s="331"/>
      <c r="X223" s="331"/>
      <c r="Y223" s="331"/>
      <c r="Z223" s="331"/>
    </row>
    <row r="224" spans="2:26">
      <c r="B224" s="331"/>
      <c r="C224" s="331"/>
      <c r="D224" s="331"/>
      <c r="E224" s="331"/>
      <c r="F224" s="331"/>
      <c r="G224" s="331"/>
      <c r="H224" s="331"/>
      <c r="I224" s="331"/>
      <c r="J224" s="331"/>
      <c r="K224" s="331"/>
      <c r="M224" s="331"/>
      <c r="N224" s="331"/>
      <c r="O224" s="331"/>
      <c r="P224" s="331"/>
      <c r="Q224" s="331"/>
      <c r="R224" s="331"/>
      <c r="S224" s="331"/>
      <c r="T224" s="331"/>
      <c r="U224" s="331"/>
      <c r="V224" s="331"/>
      <c r="W224" s="331"/>
      <c r="X224" s="331"/>
      <c r="Y224" s="331"/>
      <c r="Z224" s="331"/>
    </row>
    <row r="225" spans="2:26">
      <c r="B225" s="331"/>
      <c r="C225" s="331"/>
      <c r="D225" s="331"/>
      <c r="E225" s="331"/>
      <c r="F225" s="331"/>
      <c r="G225" s="331"/>
      <c r="H225" s="331"/>
      <c r="I225" s="331"/>
      <c r="J225" s="331"/>
      <c r="K225" s="331"/>
      <c r="M225" s="331"/>
      <c r="N225" s="331"/>
      <c r="O225" s="331"/>
      <c r="P225" s="331"/>
      <c r="Q225" s="331"/>
      <c r="R225" s="331"/>
      <c r="S225" s="331"/>
      <c r="T225" s="331"/>
      <c r="U225" s="331"/>
      <c r="V225" s="331"/>
      <c r="W225" s="331"/>
      <c r="X225" s="331"/>
      <c r="Y225" s="331"/>
      <c r="Z225" s="331"/>
    </row>
    <row r="226" spans="2:26">
      <c r="B226" s="331"/>
      <c r="C226" s="331"/>
      <c r="D226" s="331"/>
      <c r="E226" s="331"/>
      <c r="F226" s="331"/>
      <c r="G226" s="331"/>
      <c r="H226" s="331"/>
      <c r="I226" s="331"/>
      <c r="J226" s="331"/>
      <c r="K226" s="331"/>
      <c r="M226" s="331"/>
      <c r="N226" s="331"/>
      <c r="O226" s="331"/>
      <c r="P226" s="331"/>
      <c r="Q226" s="331"/>
      <c r="R226" s="331"/>
      <c r="S226" s="331"/>
      <c r="T226" s="331"/>
      <c r="U226" s="331"/>
      <c r="V226" s="331"/>
      <c r="W226" s="331"/>
      <c r="X226" s="331"/>
      <c r="Y226" s="331"/>
      <c r="Z226" s="331"/>
    </row>
    <row r="227" spans="2:26">
      <c r="B227" s="331"/>
      <c r="C227" s="331"/>
      <c r="D227" s="331"/>
      <c r="E227" s="331"/>
      <c r="F227" s="331"/>
      <c r="G227" s="331"/>
      <c r="H227" s="331"/>
      <c r="I227" s="331"/>
      <c r="J227" s="331"/>
      <c r="K227" s="331"/>
      <c r="M227" s="331"/>
      <c r="N227" s="331"/>
      <c r="O227" s="331"/>
      <c r="P227" s="331"/>
      <c r="Q227" s="331"/>
      <c r="R227" s="331"/>
      <c r="S227" s="331"/>
      <c r="T227" s="331"/>
      <c r="U227" s="331"/>
      <c r="V227" s="331"/>
      <c r="W227" s="331"/>
      <c r="X227" s="331"/>
      <c r="Y227" s="331"/>
      <c r="Z227" s="331"/>
    </row>
    <row r="228" spans="2:26">
      <c r="B228" s="331"/>
      <c r="C228" s="331"/>
      <c r="D228" s="331"/>
      <c r="E228" s="331"/>
      <c r="F228" s="331"/>
      <c r="G228" s="331"/>
      <c r="H228" s="331"/>
      <c r="I228" s="331"/>
      <c r="J228" s="331"/>
      <c r="K228" s="331"/>
      <c r="M228" s="331"/>
      <c r="N228" s="331"/>
      <c r="O228" s="331"/>
      <c r="P228" s="331"/>
      <c r="Q228" s="331"/>
      <c r="R228" s="331"/>
      <c r="S228" s="331"/>
      <c r="T228" s="331"/>
      <c r="U228" s="331"/>
      <c r="V228" s="331"/>
      <c r="W228" s="331"/>
      <c r="X228" s="331"/>
      <c r="Y228" s="331"/>
      <c r="Z228" s="331"/>
    </row>
    <row r="229" spans="2:26">
      <c r="B229" s="331"/>
      <c r="C229" s="331"/>
      <c r="D229" s="331"/>
      <c r="E229" s="331"/>
      <c r="F229" s="331"/>
      <c r="G229" s="331"/>
      <c r="H229" s="331"/>
      <c r="I229" s="331"/>
      <c r="J229" s="331"/>
      <c r="K229" s="331"/>
      <c r="M229" s="331"/>
      <c r="N229" s="331"/>
      <c r="O229" s="331"/>
      <c r="P229" s="331"/>
      <c r="Q229" s="331"/>
      <c r="R229" s="331"/>
      <c r="S229" s="331"/>
      <c r="T229" s="331"/>
      <c r="U229" s="331"/>
      <c r="V229" s="331"/>
      <c r="W229" s="331"/>
      <c r="X229" s="331"/>
      <c r="Y229" s="331"/>
      <c r="Z229" s="331"/>
    </row>
    <row r="230" spans="2:26">
      <c r="B230" s="331"/>
      <c r="C230" s="331"/>
      <c r="D230" s="331"/>
      <c r="E230" s="331"/>
      <c r="F230" s="331"/>
      <c r="G230" s="331"/>
      <c r="H230" s="331"/>
      <c r="I230" s="331"/>
      <c r="J230" s="331"/>
      <c r="K230" s="331"/>
      <c r="M230" s="331"/>
      <c r="N230" s="331"/>
      <c r="O230" s="331"/>
      <c r="P230" s="331"/>
      <c r="Q230" s="331"/>
      <c r="R230" s="331"/>
      <c r="S230" s="331"/>
      <c r="T230" s="331"/>
      <c r="U230" s="331"/>
      <c r="V230" s="331"/>
      <c r="W230" s="331"/>
      <c r="X230" s="331"/>
      <c r="Y230" s="331"/>
      <c r="Z230" s="331"/>
    </row>
    <row r="231" spans="2:26">
      <c r="B231" s="331"/>
      <c r="C231" s="331"/>
      <c r="D231" s="331"/>
      <c r="E231" s="331"/>
      <c r="F231" s="331"/>
      <c r="G231" s="331"/>
      <c r="H231" s="331"/>
      <c r="I231" s="331"/>
      <c r="J231" s="331"/>
      <c r="K231" s="331"/>
      <c r="M231" s="331"/>
      <c r="N231" s="331"/>
      <c r="O231" s="331"/>
      <c r="P231" s="331"/>
      <c r="Q231" s="331"/>
      <c r="R231" s="331"/>
      <c r="S231" s="331"/>
      <c r="T231" s="331"/>
      <c r="U231" s="331"/>
      <c r="V231" s="331"/>
      <c r="W231" s="331"/>
      <c r="X231" s="331"/>
      <c r="Y231" s="331"/>
      <c r="Z231" s="331"/>
    </row>
    <row r="232" spans="2:26">
      <c r="B232" s="331"/>
      <c r="C232" s="331"/>
      <c r="D232" s="331"/>
      <c r="E232" s="331"/>
      <c r="F232" s="331"/>
      <c r="G232" s="331"/>
      <c r="H232" s="331"/>
      <c r="I232" s="331"/>
      <c r="J232" s="331"/>
      <c r="K232" s="331"/>
      <c r="M232" s="331"/>
      <c r="N232" s="331"/>
      <c r="O232" s="331"/>
      <c r="P232" s="331"/>
      <c r="Q232" s="331"/>
      <c r="R232" s="331"/>
      <c r="S232" s="331"/>
      <c r="T232" s="331"/>
      <c r="U232" s="331"/>
      <c r="V232" s="331"/>
      <c r="W232" s="331"/>
      <c r="X232" s="331"/>
      <c r="Y232" s="331"/>
      <c r="Z232" s="331"/>
    </row>
    <row r="233" spans="2:26">
      <c r="B233" s="331"/>
      <c r="C233" s="331"/>
      <c r="D233" s="331"/>
      <c r="E233" s="331"/>
      <c r="F233" s="331"/>
      <c r="G233" s="331"/>
      <c r="H233" s="331"/>
      <c r="I233" s="331"/>
      <c r="J233" s="331"/>
      <c r="K233" s="331"/>
      <c r="M233" s="331"/>
      <c r="N233" s="331"/>
      <c r="O233" s="331"/>
      <c r="P233" s="331"/>
      <c r="Q233" s="331"/>
      <c r="R233" s="331"/>
      <c r="S233" s="331"/>
      <c r="T233" s="331"/>
      <c r="U233" s="331"/>
      <c r="V233" s="331"/>
      <c r="W233" s="331"/>
      <c r="X233" s="331"/>
      <c r="Y233" s="331"/>
      <c r="Z233" s="331"/>
    </row>
    <row r="234" spans="2:26">
      <c r="B234" s="331"/>
      <c r="C234" s="331"/>
      <c r="D234" s="331"/>
      <c r="E234" s="331"/>
      <c r="F234" s="331"/>
      <c r="G234" s="331"/>
      <c r="H234" s="331"/>
      <c r="I234" s="331"/>
      <c r="J234" s="331"/>
      <c r="K234" s="331"/>
      <c r="M234" s="331"/>
      <c r="N234" s="331"/>
      <c r="O234" s="331"/>
      <c r="P234" s="331"/>
      <c r="Q234" s="331"/>
      <c r="R234" s="331"/>
      <c r="S234" s="331"/>
      <c r="T234" s="331"/>
      <c r="U234" s="331"/>
      <c r="V234" s="331"/>
      <c r="W234" s="331"/>
      <c r="X234" s="331"/>
      <c r="Y234" s="331"/>
      <c r="Z234" s="331"/>
    </row>
    <row r="235" spans="2:26">
      <c r="B235" s="331"/>
      <c r="C235" s="331"/>
      <c r="D235" s="331"/>
      <c r="E235" s="331"/>
      <c r="F235" s="331"/>
      <c r="G235" s="331"/>
      <c r="H235" s="331"/>
      <c r="I235" s="331"/>
      <c r="J235" s="331"/>
      <c r="K235" s="331"/>
      <c r="M235" s="331"/>
      <c r="N235" s="331"/>
      <c r="O235" s="331"/>
      <c r="P235" s="331"/>
      <c r="Q235" s="331"/>
      <c r="R235" s="331"/>
      <c r="S235" s="331"/>
      <c r="T235" s="331"/>
      <c r="U235" s="331"/>
      <c r="V235" s="331"/>
      <c r="W235" s="331"/>
      <c r="X235" s="331"/>
      <c r="Y235" s="331"/>
      <c r="Z235" s="331"/>
    </row>
    <row r="236" spans="2:26">
      <c r="B236" s="331"/>
      <c r="C236" s="331"/>
      <c r="D236" s="331"/>
      <c r="E236" s="331"/>
      <c r="F236" s="331"/>
      <c r="G236" s="331"/>
      <c r="H236" s="331"/>
      <c r="I236" s="331"/>
      <c r="J236" s="331"/>
      <c r="K236" s="331"/>
      <c r="M236" s="331"/>
      <c r="N236" s="331"/>
      <c r="O236" s="331"/>
      <c r="P236" s="331"/>
      <c r="Q236" s="331"/>
      <c r="R236" s="331"/>
      <c r="S236" s="331"/>
      <c r="T236" s="331"/>
      <c r="U236" s="331"/>
      <c r="V236" s="331"/>
      <c r="W236" s="331"/>
      <c r="X236" s="331"/>
      <c r="Y236" s="331"/>
      <c r="Z236" s="331"/>
    </row>
    <row r="237" spans="2:26">
      <c r="B237" s="331"/>
      <c r="C237" s="331"/>
      <c r="D237" s="331"/>
      <c r="E237" s="331"/>
      <c r="F237" s="331"/>
      <c r="G237" s="331"/>
      <c r="H237" s="331"/>
      <c r="I237" s="331"/>
      <c r="J237" s="331"/>
      <c r="K237" s="331"/>
      <c r="M237" s="331"/>
      <c r="N237" s="331"/>
      <c r="O237" s="331"/>
      <c r="P237" s="331"/>
      <c r="Q237" s="331"/>
      <c r="R237" s="331"/>
      <c r="S237" s="331"/>
      <c r="T237" s="331"/>
      <c r="U237" s="331"/>
      <c r="V237" s="331"/>
      <c r="W237" s="331"/>
      <c r="X237" s="331"/>
      <c r="Y237" s="331"/>
      <c r="Z237" s="331"/>
    </row>
    <row r="238" spans="2:26">
      <c r="B238" s="331"/>
      <c r="C238" s="331"/>
      <c r="D238" s="331"/>
      <c r="E238" s="331"/>
      <c r="F238" s="331"/>
      <c r="G238" s="331"/>
      <c r="H238" s="331"/>
      <c r="I238" s="331"/>
      <c r="J238" s="331"/>
      <c r="K238" s="331"/>
      <c r="M238" s="331"/>
      <c r="N238" s="331"/>
      <c r="O238" s="331"/>
      <c r="P238" s="331"/>
      <c r="Q238" s="331"/>
      <c r="R238" s="331"/>
      <c r="S238" s="331"/>
      <c r="T238" s="331"/>
      <c r="U238" s="331"/>
      <c r="V238" s="331"/>
      <c r="W238" s="331"/>
      <c r="X238" s="331"/>
      <c r="Y238" s="331"/>
      <c r="Z238" s="331"/>
    </row>
    <row r="239" spans="2:26">
      <c r="B239" s="331"/>
      <c r="C239" s="331"/>
      <c r="D239" s="331"/>
      <c r="E239" s="331"/>
      <c r="F239" s="331"/>
      <c r="G239" s="331"/>
      <c r="H239" s="331"/>
      <c r="I239" s="331"/>
      <c r="J239" s="331"/>
      <c r="K239" s="331"/>
      <c r="M239" s="331"/>
      <c r="N239" s="331"/>
      <c r="O239" s="331"/>
      <c r="P239" s="331"/>
      <c r="Q239" s="331"/>
      <c r="R239" s="331"/>
      <c r="S239" s="331"/>
      <c r="T239" s="331"/>
      <c r="U239" s="331"/>
      <c r="V239" s="331"/>
      <c r="W239" s="331"/>
      <c r="X239" s="331"/>
      <c r="Y239" s="331"/>
      <c r="Z239" s="331"/>
    </row>
    <row r="240" spans="2:26">
      <c r="B240" s="331"/>
      <c r="C240" s="331"/>
      <c r="D240" s="331"/>
      <c r="E240" s="331"/>
      <c r="F240" s="331"/>
      <c r="G240" s="331"/>
      <c r="H240" s="331"/>
      <c r="I240" s="331"/>
      <c r="J240" s="331"/>
      <c r="K240" s="331"/>
      <c r="M240" s="331"/>
      <c r="N240" s="331"/>
      <c r="O240" s="331"/>
      <c r="P240" s="331"/>
      <c r="Q240" s="331"/>
      <c r="R240" s="331"/>
      <c r="S240" s="331"/>
      <c r="T240" s="331"/>
      <c r="U240" s="331"/>
      <c r="V240" s="331"/>
      <c r="W240" s="331"/>
      <c r="X240" s="331"/>
      <c r="Y240" s="331"/>
      <c r="Z240" s="331"/>
    </row>
    <row r="241" spans="2:26">
      <c r="B241" s="331"/>
      <c r="C241" s="331"/>
      <c r="D241" s="331"/>
      <c r="E241" s="331"/>
      <c r="F241" s="331"/>
      <c r="G241" s="331"/>
      <c r="H241" s="331"/>
      <c r="I241" s="331"/>
      <c r="J241" s="331"/>
      <c r="K241" s="331"/>
      <c r="M241" s="331"/>
      <c r="N241" s="331"/>
      <c r="O241" s="331"/>
      <c r="P241" s="331"/>
      <c r="Q241" s="331"/>
      <c r="R241" s="331"/>
      <c r="S241" s="331"/>
      <c r="T241" s="331"/>
      <c r="U241" s="331"/>
      <c r="V241" s="331"/>
      <c r="W241" s="331"/>
      <c r="X241" s="331"/>
      <c r="Y241" s="331"/>
      <c r="Z241" s="331"/>
    </row>
    <row r="242" spans="2:26">
      <c r="B242" s="331"/>
      <c r="C242" s="331"/>
      <c r="D242" s="331"/>
      <c r="E242" s="331"/>
      <c r="F242" s="331"/>
      <c r="G242" s="331"/>
      <c r="H242" s="331"/>
      <c r="I242" s="331"/>
      <c r="J242" s="331"/>
      <c r="K242" s="331"/>
      <c r="M242" s="331"/>
      <c r="N242" s="331"/>
      <c r="O242" s="331"/>
      <c r="P242" s="331"/>
      <c r="Q242" s="331"/>
      <c r="R242" s="331"/>
      <c r="S242" s="331"/>
      <c r="T242" s="331"/>
      <c r="U242" s="331"/>
      <c r="V242" s="331"/>
      <c r="W242" s="331"/>
      <c r="X242" s="331"/>
      <c r="Y242" s="331"/>
      <c r="Z242" s="331"/>
    </row>
    <row r="243" spans="2:26">
      <c r="B243" s="331"/>
      <c r="C243" s="331"/>
      <c r="D243" s="331"/>
      <c r="E243" s="331"/>
      <c r="F243" s="331"/>
      <c r="G243" s="331"/>
      <c r="H243" s="331"/>
      <c r="I243" s="331"/>
      <c r="J243" s="331"/>
      <c r="K243" s="331"/>
      <c r="M243" s="331"/>
      <c r="N243" s="331"/>
      <c r="O243" s="331"/>
      <c r="P243" s="331"/>
      <c r="Q243" s="331"/>
      <c r="R243" s="331"/>
      <c r="S243" s="331"/>
      <c r="T243" s="331"/>
      <c r="U243" s="331"/>
      <c r="V243" s="331"/>
      <c r="W243" s="331"/>
      <c r="X243" s="331"/>
      <c r="Y243" s="331"/>
      <c r="Z243" s="331"/>
    </row>
    <row r="244" spans="2:26">
      <c r="B244" s="331"/>
      <c r="C244" s="331"/>
      <c r="D244" s="331"/>
      <c r="E244" s="331"/>
      <c r="F244" s="331"/>
      <c r="G244" s="331"/>
      <c r="H244" s="331"/>
      <c r="I244" s="331"/>
      <c r="J244" s="331"/>
      <c r="K244" s="331"/>
      <c r="M244" s="331"/>
      <c r="N244" s="331"/>
      <c r="O244" s="331"/>
      <c r="P244" s="331"/>
      <c r="Q244" s="331"/>
      <c r="R244" s="331"/>
      <c r="S244" s="331"/>
      <c r="T244" s="331"/>
      <c r="U244" s="331"/>
      <c r="V244" s="331"/>
      <c r="W244" s="331"/>
      <c r="X244" s="331"/>
      <c r="Y244" s="331"/>
      <c r="Z244" s="331"/>
    </row>
    <row r="245" spans="2:26">
      <c r="B245" s="331"/>
      <c r="C245" s="331"/>
      <c r="D245" s="331"/>
      <c r="E245" s="331"/>
      <c r="F245" s="331"/>
      <c r="G245" s="331"/>
      <c r="H245" s="331"/>
      <c r="I245" s="331"/>
      <c r="J245" s="331"/>
      <c r="K245" s="331"/>
      <c r="M245" s="331"/>
      <c r="N245" s="331"/>
      <c r="O245" s="331"/>
      <c r="P245" s="331"/>
      <c r="Q245" s="331"/>
      <c r="R245" s="331"/>
      <c r="S245" s="331"/>
      <c r="T245" s="331"/>
      <c r="U245" s="331"/>
      <c r="V245" s="331"/>
      <c r="W245" s="331"/>
      <c r="X245" s="331"/>
      <c r="Y245" s="331"/>
      <c r="Z245" s="331"/>
    </row>
    <row r="246" spans="2:26">
      <c r="B246" s="331"/>
      <c r="C246" s="331"/>
      <c r="D246" s="331"/>
      <c r="E246" s="331"/>
      <c r="F246" s="331"/>
      <c r="G246" s="331"/>
      <c r="H246" s="331"/>
      <c r="I246" s="331"/>
      <c r="J246" s="331"/>
      <c r="K246" s="331"/>
      <c r="M246" s="331"/>
      <c r="N246" s="331"/>
      <c r="O246" s="331"/>
      <c r="P246" s="331"/>
      <c r="Q246" s="331"/>
      <c r="R246" s="331"/>
      <c r="S246" s="331"/>
      <c r="T246" s="331"/>
      <c r="U246" s="331"/>
      <c r="V246" s="331"/>
      <c r="W246" s="331"/>
      <c r="X246" s="331"/>
      <c r="Y246" s="331"/>
      <c r="Z246" s="331"/>
    </row>
    <row r="247" spans="2:26">
      <c r="B247" s="331"/>
      <c r="C247" s="331"/>
      <c r="D247" s="331"/>
      <c r="E247" s="331"/>
      <c r="F247" s="331"/>
      <c r="G247" s="331"/>
      <c r="H247" s="331"/>
      <c r="I247" s="331"/>
      <c r="J247" s="331"/>
      <c r="K247" s="331"/>
      <c r="M247" s="331"/>
      <c r="N247" s="331"/>
      <c r="O247" s="331"/>
      <c r="P247" s="331"/>
      <c r="Q247" s="331"/>
      <c r="R247" s="331"/>
      <c r="S247" s="331"/>
      <c r="T247" s="331"/>
      <c r="U247" s="331"/>
      <c r="V247" s="331"/>
      <c r="W247" s="331"/>
      <c r="X247" s="331"/>
      <c r="Y247" s="331"/>
      <c r="Z247" s="331"/>
    </row>
    <row r="248" spans="2:26">
      <c r="B248" s="331"/>
      <c r="C248" s="331"/>
      <c r="D248" s="331"/>
      <c r="E248" s="331"/>
      <c r="F248" s="331"/>
      <c r="G248" s="331"/>
      <c r="H248" s="331"/>
      <c r="I248" s="331"/>
      <c r="J248" s="331"/>
      <c r="K248" s="331"/>
      <c r="M248" s="331"/>
      <c r="N248" s="331"/>
      <c r="O248" s="331"/>
      <c r="P248" s="331"/>
      <c r="Q248" s="331"/>
      <c r="R248" s="331"/>
      <c r="S248" s="331"/>
      <c r="T248" s="331"/>
      <c r="U248" s="331"/>
      <c r="V248" s="331"/>
      <c r="W248" s="331"/>
      <c r="X248" s="331"/>
      <c r="Y248" s="331"/>
      <c r="Z248" s="331"/>
    </row>
    <row r="249" spans="2:26">
      <c r="B249" s="331"/>
      <c r="C249" s="331"/>
      <c r="D249" s="331"/>
      <c r="E249" s="331"/>
      <c r="F249" s="331"/>
      <c r="G249" s="331"/>
      <c r="H249" s="331"/>
      <c r="I249" s="331"/>
      <c r="J249" s="331"/>
      <c r="K249" s="331"/>
      <c r="M249" s="331"/>
      <c r="N249" s="331"/>
      <c r="O249" s="331"/>
      <c r="P249" s="331"/>
      <c r="Q249" s="331"/>
      <c r="R249" s="331"/>
      <c r="S249" s="331"/>
      <c r="T249" s="331"/>
      <c r="U249" s="331"/>
      <c r="V249" s="331"/>
      <c r="W249" s="331"/>
      <c r="X249" s="331"/>
      <c r="Y249" s="331"/>
      <c r="Z249" s="331"/>
    </row>
    <row r="250" spans="2:26">
      <c r="B250" s="331"/>
      <c r="C250" s="331"/>
      <c r="D250" s="331"/>
      <c r="E250" s="331"/>
      <c r="F250" s="331"/>
      <c r="G250" s="331"/>
      <c r="H250" s="331"/>
      <c r="I250" s="331"/>
      <c r="J250" s="331"/>
      <c r="K250" s="331"/>
      <c r="M250" s="331"/>
      <c r="N250" s="331"/>
      <c r="O250" s="331"/>
      <c r="P250" s="331"/>
      <c r="Q250" s="331"/>
      <c r="R250" s="331"/>
      <c r="S250" s="331"/>
      <c r="T250" s="331"/>
      <c r="U250" s="331"/>
      <c r="V250" s="331"/>
      <c r="W250" s="331"/>
      <c r="X250" s="331"/>
      <c r="Y250" s="331"/>
      <c r="Z250" s="331"/>
    </row>
    <row r="251" spans="2:26">
      <c r="B251" s="331"/>
      <c r="C251" s="331"/>
      <c r="D251" s="331"/>
      <c r="E251" s="331"/>
      <c r="F251" s="331"/>
      <c r="G251" s="331"/>
      <c r="H251" s="331"/>
      <c r="I251" s="331"/>
      <c r="J251" s="331"/>
      <c r="K251" s="331"/>
      <c r="M251" s="331"/>
      <c r="N251" s="331"/>
      <c r="O251" s="331"/>
      <c r="P251" s="331"/>
      <c r="Q251" s="331"/>
      <c r="R251" s="331"/>
      <c r="S251" s="331"/>
      <c r="T251" s="331"/>
      <c r="U251" s="331"/>
      <c r="V251" s="331"/>
      <c r="W251" s="331"/>
      <c r="X251" s="331"/>
      <c r="Y251" s="331"/>
      <c r="Z251" s="331"/>
    </row>
    <row r="252" spans="2:26">
      <c r="B252" s="331"/>
      <c r="C252" s="331"/>
      <c r="D252" s="331"/>
      <c r="E252" s="331"/>
      <c r="F252" s="331"/>
      <c r="G252" s="331"/>
      <c r="H252" s="331"/>
      <c r="I252" s="331"/>
      <c r="J252" s="331"/>
      <c r="K252" s="331"/>
      <c r="M252" s="331"/>
      <c r="N252" s="331"/>
      <c r="O252" s="331"/>
      <c r="P252" s="331"/>
      <c r="Q252" s="331"/>
      <c r="R252" s="331"/>
      <c r="S252" s="331"/>
      <c r="T252" s="331"/>
      <c r="U252" s="331"/>
      <c r="V252" s="331"/>
      <c r="W252" s="331"/>
      <c r="X252" s="331"/>
      <c r="Y252" s="331"/>
      <c r="Z252" s="331"/>
    </row>
    <row r="253" spans="2:26">
      <c r="B253" s="331"/>
      <c r="C253" s="331"/>
      <c r="D253" s="331"/>
      <c r="E253" s="331"/>
      <c r="F253" s="331"/>
      <c r="G253" s="331"/>
      <c r="H253" s="331"/>
      <c r="I253" s="331"/>
      <c r="J253" s="331"/>
      <c r="K253" s="331"/>
      <c r="M253" s="331"/>
      <c r="N253" s="331"/>
      <c r="O253" s="331"/>
      <c r="P253" s="331"/>
      <c r="Q253" s="331"/>
      <c r="R253" s="331"/>
      <c r="S253" s="331"/>
      <c r="T253" s="331"/>
      <c r="U253" s="331"/>
      <c r="V253" s="331"/>
      <c r="W253" s="331"/>
      <c r="X253" s="331"/>
      <c r="Y253" s="331"/>
      <c r="Z253" s="331"/>
    </row>
    <row r="254" spans="2:26">
      <c r="B254" s="331"/>
      <c r="C254" s="331"/>
      <c r="D254" s="331"/>
      <c r="E254" s="331"/>
      <c r="F254" s="331"/>
      <c r="G254" s="331"/>
      <c r="H254" s="331"/>
      <c r="I254" s="331"/>
      <c r="J254" s="331"/>
      <c r="K254" s="331"/>
      <c r="M254" s="331"/>
      <c r="N254" s="331"/>
      <c r="O254" s="331"/>
      <c r="P254" s="331"/>
      <c r="Q254" s="331"/>
      <c r="R254" s="331"/>
      <c r="S254" s="331"/>
      <c r="T254" s="331"/>
      <c r="U254" s="331"/>
      <c r="V254" s="331"/>
      <c r="W254" s="331"/>
      <c r="X254" s="331"/>
      <c r="Y254" s="331"/>
      <c r="Z254" s="331"/>
    </row>
    <row r="255" spans="2:26">
      <c r="B255" s="331"/>
      <c r="C255" s="331"/>
      <c r="D255" s="331"/>
      <c r="E255" s="331"/>
      <c r="F255" s="331"/>
      <c r="G255" s="331"/>
      <c r="H255" s="331"/>
      <c r="I255" s="331"/>
      <c r="J255" s="331"/>
      <c r="K255" s="331"/>
      <c r="M255" s="331"/>
      <c r="N255" s="331"/>
      <c r="O255" s="331"/>
      <c r="P255" s="331"/>
      <c r="Q255" s="331"/>
      <c r="R255" s="331"/>
      <c r="S255" s="331"/>
      <c r="T255" s="331"/>
      <c r="U255" s="331"/>
      <c r="V255" s="331"/>
      <c r="W255" s="331"/>
      <c r="X255" s="331"/>
      <c r="Y255" s="331"/>
      <c r="Z255" s="331"/>
    </row>
    <row r="256" spans="2:26">
      <c r="B256" s="331"/>
      <c r="C256" s="331"/>
      <c r="D256" s="331"/>
      <c r="E256" s="331"/>
      <c r="F256" s="331"/>
      <c r="G256" s="331"/>
      <c r="H256" s="331"/>
      <c r="I256" s="331"/>
      <c r="J256" s="331"/>
      <c r="K256" s="331"/>
      <c r="M256" s="331"/>
      <c r="N256" s="331"/>
      <c r="O256" s="331"/>
      <c r="P256" s="331"/>
      <c r="Q256" s="331"/>
      <c r="R256" s="331"/>
      <c r="S256" s="331"/>
      <c r="T256" s="331"/>
      <c r="U256" s="331"/>
      <c r="V256" s="331"/>
      <c r="W256" s="331"/>
      <c r="X256" s="331"/>
      <c r="Y256" s="331"/>
      <c r="Z256" s="331"/>
    </row>
    <row r="257" spans="2:26">
      <c r="B257" s="331"/>
      <c r="C257" s="331"/>
      <c r="D257" s="331"/>
      <c r="E257" s="331"/>
      <c r="F257" s="331"/>
      <c r="G257" s="331"/>
      <c r="H257" s="331"/>
      <c r="I257" s="331"/>
      <c r="J257" s="331"/>
      <c r="K257" s="331"/>
      <c r="M257" s="331"/>
      <c r="N257" s="331"/>
      <c r="O257" s="331"/>
      <c r="P257" s="331"/>
      <c r="Q257" s="331"/>
      <c r="R257" s="331"/>
      <c r="S257" s="331"/>
      <c r="T257" s="331"/>
      <c r="U257" s="331"/>
      <c r="V257" s="331"/>
      <c r="W257" s="331"/>
      <c r="X257" s="331"/>
      <c r="Y257" s="331"/>
      <c r="Z257" s="331"/>
    </row>
    <row r="258" spans="2:26">
      <c r="B258" s="331"/>
      <c r="C258" s="331"/>
      <c r="D258" s="331"/>
      <c r="E258" s="331"/>
      <c r="F258" s="331"/>
      <c r="G258" s="331"/>
      <c r="H258" s="331"/>
      <c r="I258" s="331"/>
      <c r="J258" s="331"/>
      <c r="K258" s="331"/>
      <c r="M258" s="331"/>
      <c r="N258" s="331"/>
      <c r="O258" s="331"/>
      <c r="P258" s="331"/>
      <c r="Q258" s="331"/>
      <c r="R258" s="331"/>
      <c r="S258" s="331"/>
      <c r="T258" s="331"/>
      <c r="U258" s="331"/>
      <c r="V258" s="331"/>
      <c r="W258" s="331"/>
      <c r="X258" s="331"/>
      <c r="Y258" s="331"/>
      <c r="Z258" s="331"/>
    </row>
    <row r="259" spans="2:26">
      <c r="B259" s="331"/>
      <c r="C259" s="331"/>
      <c r="D259" s="331"/>
      <c r="E259" s="331"/>
      <c r="F259" s="331"/>
      <c r="G259" s="331"/>
      <c r="H259" s="331"/>
      <c r="I259" s="331"/>
      <c r="J259" s="331"/>
      <c r="K259" s="331"/>
      <c r="M259" s="331"/>
      <c r="N259" s="331"/>
      <c r="O259" s="331"/>
      <c r="P259" s="331"/>
      <c r="Q259" s="331"/>
      <c r="R259" s="331"/>
      <c r="S259" s="331"/>
      <c r="T259" s="331"/>
      <c r="U259" s="331"/>
      <c r="V259" s="331"/>
      <c r="W259" s="331"/>
      <c r="X259" s="331"/>
      <c r="Y259" s="331"/>
      <c r="Z259" s="331"/>
    </row>
    <row r="260" spans="2:26">
      <c r="B260" s="331"/>
      <c r="C260" s="331"/>
      <c r="D260" s="331"/>
      <c r="E260" s="331"/>
      <c r="F260" s="331"/>
      <c r="G260" s="331"/>
      <c r="H260" s="331"/>
      <c r="I260" s="331"/>
      <c r="J260" s="331"/>
      <c r="K260" s="331"/>
      <c r="M260" s="331"/>
      <c r="N260" s="331"/>
      <c r="O260" s="331"/>
      <c r="P260" s="331"/>
      <c r="Q260" s="331"/>
      <c r="R260" s="331"/>
      <c r="S260" s="331"/>
      <c r="T260" s="331"/>
      <c r="U260" s="331"/>
      <c r="V260" s="331"/>
      <c r="W260" s="331"/>
      <c r="X260" s="331"/>
      <c r="Y260" s="331"/>
      <c r="Z260" s="331"/>
    </row>
    <row r="261" spans="2:26">
      <c r="B261" s="331"/>
      <c r="C261" s="331"/>
      <c r="D261" s="331"/>
      <c r="E261" s="331"/>
      <c r="F261" s="331"/>
      <c r="G261" s="331"/>
      <c r="H261" s="331"/>
      <c r="I261" s="331"/>
      <c r="J261" s="331"/>
      <c r="K261" s="331"/>
      <c r="M261" s="331"/>
      <c r="N261" s="331"/>
      <c r="O261" s="331"/>
      <c r="P261" s="331"/>
      <c r="Q261" s="331"/>
      <c r="R261" s="331"/>
      <c r="S261" s="331"/>
      <c r="T261" s="331"/>
      <c r="U261" s="331"/>
      <c r="V261" s="331"/>
      <c r="W261" s="331"/>
      <c r="X261" s="331"/>
      <c r="Y261" s="331"/>
      <c r="Z261" s="331"/>
    </row>
    <row r="262" spans="2:26">
      <c r="B262" s="105"/>
      <c r="C262" s="105"/>
      <c r="D262" s="105"/>
      <c r="E262" s="105"/>
      <c r="F262" s="105"/>
      <c r="G262" s="105"/>
      <c r="H262" s="105"/>
      <c r="I262" s="105"/>
      <c r="J262" s="96"/>
      <c r="K262" s="105"/>
      <c r="M262" s="105"/>
      <c r="N262" s="105"/>
      <c r="O262" s="105"/>
      <c r="P262" s="105"/>
      <c r="Q262" s="105"/>
      <c r="R262" s="105"/>
      <c r="S262" s="105"/>
      <c r="T262" s="105"/>
      <c r="U262" s="105"/>
      <c r="V262" s="105"/>
      <c r="W262" s="105"/>
      <c r="X262" s="105"/>
      <c r="Y262" s="105"/>
      <c r="Z262" s="105"/>
    </row>
    <row r="263" spans="2:26">
      <c r="B263" s="105"/>
      <c r="C263" s="105"/>
      <c r="D263" s="105"/>
      <c r="E263" s="105"/>
      <c r="F263" s="105"/>
      <c r="G263" s="105"/>
      <c r="H263" s="105"/>
      <c r="I263" s="105"/>
      <c r="J263" s="96"/>
      <c r="K263" s="105"/>
      <c r="M263" s="105"/>
      <c r="N263" s="105"/>
      <c r="O263" s="105"/>
      <c r="P263" s="105"/>
      <c r="Q263" s="105"/>
      <c r="R263" s="105"/>
      <c r="S263" s="105"/>
      <c r="T263" s="105"/>
      <c r="U263" s="105"/>
      <c r="V263" s="105"/>
      <c r="W263" s="105"/>
      <c r="X263" s="105"/>
      <c r="Y263" s="105"/>
      <c r="Z263" s="105"/>
    </row>
    <row r="264" spans="2:26">
      <c r="B264" s="105"/>
      <c r="C264" s="105"/>
      <c r="D264" s="105"/>
      <c r="E264" s="105"/>
      <c r="F264" s="105"/>
      <c r="G264" s="105"/>
      <c r="H264" s="105"/>
      <c r="I264" s="105"/>
      <c r="J264" s="96"/>
      <c r="K264" s="105"/>
      <c r="M264" s="105"/>
      <c r="N264" s="105"/>
      <c r="O264" s="105"/>
      <c r="P264" s="105"/>
      <c r="Q264" s="105"/>
      <c r="R264" s="105"/>
      <c r="S264" s="105"/>
      <c r="T264" s="105"/>
      <c r="U264" s="105"/>
      <c r="V264" s="105"/>
      <c r="W264" s="105"/>
      <c r="X264" s="105"/>
      <c r="Y264" s="105"/>
      <c r="Z264" s="105"/>
    </row>
    <row r="265" spans="2:26">
      <c r="B265" s="105"/>
      <c r="C265" s="105"/>
      <c r="D265" s="105"/>
      <c r="E265" s="105"/>
      <c r="F265" s="105"/>
      <c r="G265" s="105"/>
      <c r="H265" s="105"/>
      <c r="I265" s="105"/>
      <c r="J265" s="96"/>
      <c r="K265" s="105"/>
      <c r="M265" s="105"/>
      <c r="N265" s="105"/>
      <c r="O265" s="105"/>
      <c r="P265" s="105"/>
      <c r="Q265" s="105"/>
      <c r="R265" s="105"/>
      <c r="S265" s="105"/>
      <c r="T265" s="105"/>
      <c r="U265" s="105"/>
      <c r="V265" s="105"/>
      <c r="W265" s="105"/>
      <c r="X265" s="105"/>
      <c r="Y265" s="105"/>
      <c r="Z265" s="105"/>
    </row>
    <row r="266" spans="2:26">
      <c r="B266" s="105"/>
      <c r="C266" s="105"/>
      <c r="D266" s="105"/>
      <c r="E266" s="105"/>
      <c r="F266" s="105"/>
      <c r="G266" s="105"/>
      <c r="H266" s="105"/>
      <c r="I266" s="105"/>
      <c r="J266" s="96"/>
      <c r="K266" s="105"/>
      <c r="M266" s="105"/>
      <c r="N266" s="105"/>
      <c r="O266" s="105"/>
      <c r="P266" s="105"/>
      <c r="Q266" s="105"/>
      <c r="R266" s="105"/>
      <c r="S266" s="105"/>
      <c r="T266" s="105"/>
      <c r="U266" s="105"/>
      <c r="V266" s="105"/>
      <c r="W266" s="105"/>
      <c r="X266" s="105"/>
      <c r="Y266" s="105"/>
      <c r="Z266" s="105"/>
    </row>
    <row r="267" spans="2:26">
      <c r="B267" s="105"/>
      <c r="C267" s="105"/>
      <c r="D267" s="105"/>
      <c r="E267" s="105"/>
      <c r="F267" s="105"/>
      <c r="G267" s="105"/>
      <c r="H267" s="105"/>
      <c r="I267" s="105"/>
      <c r="J267" s="96"/>
      <c r="K267" s="105"/>
      <c r="M267" s="105"/>
      <c r="N267" s="105"/>
      <c r="O267" s="105"/>
      <c r="P267" s="105"/>
      <c r="Q267" s="105"/>
      <c r="R267" s="105"/>
      <c r="S267" s="105"/>
      <c r="T267" s="105"/>
      <c r="U267" s="105"/>
      <c r="V267" s="105"/>
      <c r="W267" s="105"/>
      <c r="X267" s="105"/>
      <c r="Y267" s="105"/>
      <c r="Z267" s="105"/>
    </row>
    <row r="268" spans="2:26">
      <c r="B268" s="105"/>
      <c r="C268" s="105"/>
      <c r="D268" s="105"/>
      <c r="E268" s="105"/>
      <c r="F268" s="105"/>
      <c r="G268" s="105"/>
      <c r="H268" s="105"/>
      <c r="I268" s="105"/>
      <c r="J268" s="96"/>
      <c r="K268" s="105"/>
      <c r="M268" s="105"/>
      <c r="N268" s="105"/>
      <c r="O268" s="105"/>
      <c r="P268" s="105"/>
      <c r="Q268" s="105"/>
      <c r="R268" s="105"/>
      <c r="S268" s="105"/>
      <c r="T268" s="105"/>
      <c r="U268" s="105"/>
      <c r="V268" s="105"/>
      <c r="W268" s="105"/>
      <c r="X268" s="105"/>
      <c r="Y268" s="105"/>
      <c r="Z268" s="105"/>
    </row>
    <row r="269" spans="2:26">
      <c r="B269" s="105"/>
      <c r="C269" s="105"/>
      <c r="D269" s="105"/>
      <c r="E269" s="105"/>
      <c r="F269" s="105"/>
      <c r="G269" s="105"/>
      <c r="H269" s="105"/>
      <c r="I269" s="105"/>
      <c r="J269" s="96"/>
      <c r="K269" s="105"/>
      <c r="M269" s="105"/>
      <c r="N269" s="105"/>
      <c r="O269" s="105"/>
      <c r="P269" s="105"/>
      <c r="Q269" s="105"/>
      <c r="R269" s="105"/>
      <c r="S269" s="105"/>
      <c r="T269" s="105"/>
      <c r="U269" s="105"/>
      <c r="V269" s="105"/>
      <c r="W269" s="105"/>
      <c r="X269" s="105"/>
      <c r="Y269" s="105"/>
      <c r="Z269" s="105"/>
    </row>
    <row r="270" spans="2:26">
      <c r="B270" s="105"/>
      <c r="C270" s="105"/>
      <c r="D270" s="105"/>
      <c r="E270" s="105"/>
      <c r="F270" s="105"/>
      <c r="G270" s="105"/>
      <c r="H270" s="105"/>
      <c r="I270" s="105"/>
      <c r="J270" s="96"/>
      <c r="K270" s="105"/>
      <c r="M270" s="105"/>
      <c r="N270" s="105"/>
      <c r="O270" s="105"/>
      <c r="P270" s="105"/>
      <c r="Q270" s="105"/>
      <c r="R270" s="105"/>
      <c r="S270" s="105"/>
      <c r="T270" s="105"/>
      <c r="U270" s="105"/>
      <c r="V270" s="105"/>
      <c r="W270" s="105"/>
      <c r="X270" s="105"/>
      <c r="Y270" s="105"/>
      <c r="Z270" s="105"/>
    </row>
    <row r="271" spans="2:26">
      <c r="B271" s="105"/>
      <c r="C271" s="105"/>
      <c r="D271" s="105"/>
      <c r="E271" s="105"/>
      <c r="F271" s="105"/>
      <c r="G271" s="105"/>
      <c r="H271" s="105"/>
      <c r="I271" s="105"/>
      <c r="J271" s="96"/>
      <c r="K271" s="105"/>
      <c r="M271" s="105"/>
      <c r="N271" s="105"/>
      <c r="O271" s="105"/>
      <c r="P271" s="105"/>
      <c r="Q271" s="105"/>
      <c r="R271" s="105"/>
      <c r="S271" s="105"/>
      <c r="T271" s="105"/>
      <c r="U271" s="105"/>
      <c r="V271" s="105"/>
      <c r="W271" s="105"/>
      <c r="X271" s="105"/>
      <c r="Y271" s="105"/>
      <c r="Z271" s="105"/>
    </row>
    <row r="272" spans="2:26">
      <c r="J272" s="96"/>
    </row>
    <row r="273" spans="10:10">
      <c r="J273" s="96"/>
    </row>
    <row r="274" spans="10:10">
      <c r="J274" s="96"/>
    </row>
    <row r="275" spans="10:10">
      <c r="J275" s="96"/>
    </row>
    <row r="276" spans="10:10">
      <c r="J276" s="96"/>
    </row>
    <row r="277" spans="10:10">
      <c r="J277" s="96"/>
    </row>
    <row r="278" spans="10:10">
      <c r="J278" s="96"/>
    </row>
    <row r="279" spans="10:10">
      <c r="J279" s="96"/>
    </row>
    <row r="280" spans="10:10">
      <c r="J280" s="96"/>
    </row>
    <row r="281" spans="10:10">
      <c r="J281" s="96"/>
    </row>
    <row r="282" spans="10:10">
      <c r="J282" s="96"/>
    </row>
    <row r="283" spans="10:10">
      <c r="J283" s="96"/>
    </row>
    <row r="284" spans="10:10">
      <c r="J284" s="96"/>
    </row>
    <row r="285" spans="10:10">
      <c r="J285" s="96"/>
    </row>
    <row r="286" spans="10:10">
      <c r="J286" s="96"/>
    </row>
    <row r="287" spans="10:10">
      <c r="J287" s="96"/>
    </row>
    <row r="288" spans="10:10">
      <c r="J288" s="96"/>
    </row>
    <row r="289" spans="10:10">
      <c r="J289" s="96"/>
    </row>
    <row r="290" spans="10:10">
      <c r="J290" s="96"/>
    </row>
    <row r="291" spans="10:10">
      <c r="J291" s="96"/>
    </row>
    <row r="292" spans="10:10">
      <c r="J292" s="96"/>
    </row>
    <row r="293" spans="10:10">
      <c r="J293" s="96"/>
    </row>
    <row r="294" spans="10:10">
      <c r="J294" s="96"/>
    </row>
    <row r="295" spans="10:10">
      <c r="J295" s="96"/>
    </row>
    <row r="296" spans="10:10">
      <c r="J296" s="96"/>
    </row>
    <row r="297" spans="10:10">
      <c r="J297" s="96"/>
    </row>
    <row r="298" spans="10:10">
      <c r="J298" s="96"/>
    </row>
    <row r="299" spans="10:10">
      <c r="J299" s="96"/>
    </row>
    <row r="300" spans="10:10">
      <c r="J300" s="96"/>
    </row>
    <row r="301" spans="10:10">
      <c r="J301" s="96"/>
    </row>
    <row r="302" spans="10:10">
      <c r="J302" s="96"/>
    </row>
    <row r="303" spans="10:10">
      <c r="J303" s="96"/>
    </row>
    <row r="304" spans="10:10">
      <c r="J304" s="96"/>
    </row>
    <row r="305" spans="10:10">
      <c r="J305" s="96"/>
    </row>
    <row r="306" spans="10:10">
      <c r="J306" s="96"/>
    </row>
    <row r="307" spans="10:10">
      <c r="J307" s="96"/>
    </row>
    <row r="308" spans="10:10">
      <c r="J308" s="96"/>
    </row>
    <row r="309" spans="10:10">
      <c r="J309" s="96"/>
    </row>
    <row r="310" spans="10:10">
      <c r="J310" s="96"/>
    </row>
    <row r="311" spans="10:10">
      <c r="J311" s="96"/>
    </row>
    <row r="312" spans="10:10">
      <c r="J312" s="96"/>
    </row>
    <row r="313" spans="10:10">
      <c r="J313" s="96"/>
    </row>
    <row r="314" spans="10:10">
      <c r="J314" s="96"/>
    </row>
    <row r="315" spans="10:10">
      <c r="J315" s="96"/>
    </row>
    <row r="316" spans="10:10">
      <c r="J316" s="96"/>
    </row>
    <row r="317" spans="10:10">
      <c r="J317" s="96"/>
    </row>
    <row r="318" spans="10:10">
      <c r="J318" s="96"/>
    </row>
    <row r="319" spans="10:10">
      <c r="J319" s="96"/>
    </row>
    <row r="320" spans="10:10">
      <c r="J320" s="96"/>
    </row>
    <row r="321" spans="10:10">
      <c r="J321" s="96"/>
    </row>
    <row r="322" spans="10:10">
      <c r="J322" s="96"/>
    </row>
    <row r="323" spans="10:10">
      <c r="J323" s="96"/>
    </row>
    <row r="324" spans="10:10">
      <c r="J324" s="96"/>
    </row>
    <row r="325" spans="10:10">
      <c r="J325" s="96"/>
    </row>
    <row r="326" spans="10:10">
      <c r="J326" s="96"/>
    </row>
    <row r="327" spans="10:10">
      <c r="J327" s="96"/>
    </row>
    <row r="328" spans="10:10">
      <c r="J328" s="96"/>
    </row>
    <row r="329" spans="10:10">
      <c r="J329" s="96"/>
    </row>
    <row r="330" spans="10:10">
      <c r="J330" s="96"/>
    </row>
    <row r="331" spans="10:10">
      <c r="J331" s="96"/>
    </row>
    <row r="332" spans="10:10">
      <c r="J332" s="96"/>
    </row>
    <row r="333" spans="10:10">
      <c r="J333" s="96"/>
    </row>
    <row r="334" spans="10:10">
      <c r="J334" s="96"/>
    </row>
    <row r="335" spans="10:10">
      <c r="J335" s="96"/>
    </row>
    <row r="336" spans="10:10">
      <c r="J336" s="96"/>
    </row>
    <row r="337" spans="10:10">
      <c r="J337" s="96"/>
    </row>
    <row r="338" spans="10:10">
      <c r="J338" s="96"/>
    </row>
    <row r="339" spans="10:10">
      <c r="J339" s="96"/>
    </row>
    <row r="340" spans="10:10">
      <c r="J340" s="96"/>
    </row>
    <row r="341" spans="10:10">
      <c r="J341" s="96"/>
    </row>
    <row r="342" spans="10:10">
      <c r="J342" s="96"/>
    </row>
    <row r="343" spans="10:10">
      <c r="J343" s="96"/>
    </row>
    <row r="344" spans="10:10">
      <c r="J344" s="96"/>
    </row>
    <row r="345" spans="10:10">
      <c r="J345" s="96"/>
    </row>
    <row r="346" spans="10:10">
      <c r="J346" s="96"/>
    </row>
    <row r="347" spans="10:10">
      <c r="J347" s="96"/>
    </row>
    <row r="348" spans="10:10">
      <c r="J348" s="96"/>
    </row>
    <row r="349" spans="10:10">
      <c r="J349" s="96"/>
    </row>
    <row r="350" spans="10:10">
      <c r="J350" s="96"/>
    </row>
    <row r="351" spans="10:10">
      <c r="J351" s="96"/>
    </row>
    <row r="352" spans="10:10">
      <c r="J352" s="96"/>
    </row>
    <row r="353" spans="10:10">
      <c r="J353" s="96"/>
    </row>
    <row r="354" spans="10:10">
      <c r="J354" s="96"/>
    </row>
    <row r="355" spans="10:10">
      <c r="J355" s="96"/>
    </row>
    <row r="356" spans="10:10">
      <c r="J356" s="96"/>
    </row>
    <row r="357" spans="10:10">
      <c r="J357" s="96"/>
    </row>
    <row r="358" spans="10:10">
      <c r="J358" s="96"/>
    </row>
    <row r="359" spans="10:10">
      <c r="J359" s="96"/>
    </row>
    <row r="360" spans="10:10">
      <c r="J360" s="96"/>
    </row>
    <row r="361" spans="10:10">
      <c r="J361" s="96"/>
    </row>
    <row r="362" spans="10:10">
      <c r="J362" s="96"/>
    </row>
    <row r="363" spans="10:10">
      <c r="J363" s="96"/>
    </row>
    <row r="364" spans="10:10">
      <c r="J364" s="96"/>
    </row>
    <row r="365" spans="10:10">
      <c r="J365" s="96"/>
    </row>
    <row r="366" spans="10:10">
      <c r="J366" s="96"/>
    </row>
    <row r="367" spans="10:10">
      <c r="J367" s="96"/>
    </row>
    <row r="368" spans="10:10">
      <c r="J368" s="96"/>
    </row>
    <row r="369" spans="10:10">
      <c r="J369" s="96"/>
    </row>
    <row r="370" spans="10:10">
      <c r="J370" s="96"/>
    </row>
    <row r="371" spans="10:10">
      <c r="J371" s="96"/>
    </row>
    <row r="372" spans="10:10">
      <c r="J372" s="96"/>
    </row>
    <row r="373" spans="10:10">
      <c r="J373" s="96"/>
    </row>
    <row r="374" spans="10:10">
      <c r="J374" s="96"/>
    </row>
    <row r="375" spans="10:10">
      <c r="J375" s="96"/>
    </row>
    <row r="376" spans="10:10">
      <c r="J376" s="96"/>
    </row>
    <row r="377" spans="10:10">
      <c r="J377" s="96"/>
    </row>
    <row r="378" spans="10:10">
      <c r="J378" s="96"/>
    </row>
    <row r="379" spans="10:10">
      <c r="J379" s="96"/>
    </row>
    <row r="380" spans="10:10">
      <c r="J380" s="96"/>
    </row>
    <row r="381" spans="10:10">
      <c r="J381" s="96"/>
    </row>
    <row r="382" spans="10:10">
      <c r="J382" s="96"/>
    </row>
    <row r="383" spans="10:10">
      <c r="J383" s="96"/>
    </row>
    <row r="384" spans="10:10">
      <c r="J384" s="96"/>
    </row>
    <row r="385" spans="10:10">
      <c r="J385" s="96"/>
    </row>
    <row r="386" spans="10:10">
      <c r="J386" s="96"/>
    </row>
    <row r="387" spans="10:10">
      <c r="J387" s="96"/>
    </row>
    <row r="388" spans="10:10">
      <c r="J388" s="96"/>
    </row>
    <row r="389" spans="10:10">
      <c r="J389" s="96"/>
    </row>
    <row r="390" spans="10:10">
      <c r="J390" s="96"/>
    </row>
    <row r="391" spans="10:10">
      <c r="J391" s="96"/>
    </row>
    <row r="392" spans="10:10">
      <c r="J392" s="96"/>
    </row>
  </sheetData>
  <mergeCells count="2">
    <mergeCell ref="A3:K3"/>
    <mergeCell ref="F4:I4"/>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DCE971-4F02-4C06-9C58-94E70A3B2B67}">
  <sheetPr>
    <pageSetUpPr fitToPage="1"/>
  </sheetPr>
  <dimension ref="A1:AG393"/>
  <sheetViews>
    <sheetView view="pageBreakPreview" topLeftCell="A31" zoomScaleNormal="100" zoomScaleSheetLayoutView="100" workbookViewId="0">
      <selection activeCell="M56" sqref="M56"/>
    </sheetView>
  </sheetViews>
  <sheetFormatPr defaultRowHeight="13.5"/>
  <cols>
    <col min="1" max="12" width="7.375" style="96" customWidth="1"/>
    <col min="13" max="16384" width="9" style="96"/>
  </cols>
  <sheetData>
    <row r="1" spans="1:28" ht="15" customHeight="1">
      <c r="A1" s="105"/>
      <c r="B1" s="105"/>
      <c r="C1" s="105"/>
      <c r="D1" s="105"/>
      <c r="E1" s="105"/>
      <c r="F1" s="105"/>
      <c r="G1" s="105"/>
      <c r="H1" s="105"/>
      <c r="I1" s="105"/>
      <c r="J1" s="105"/>
      <c r="K1" s="1282" t="s">
        <v>939</v>
      </c>
      <c r="L1" s="1282"/>
      <c r="M1" s="105"/>
      <c r="N1" s="105"/>
      <c r="O1" s="105"/>
      <c r="P1" s="105"/>
      <c r="Q1" s="105"/>
      <c r="R1" s="105"/>
      <c r="S1" s="105"/>
      <c r="T1" s="105"/>
      <c r="U1" s="105"/>
      <c r="V1" s="105"/>
      <c r="W1" s="105"/>
      <c r="X1" s="105"/>
      <c r="Y1" s="105"/>
      <c r="Z1" s="105"/>
      <c r="AA1" s="105"/>
      <c r="AB1" s="105"/>
    </row>
    <row r="2" spans="1:28" ht="15" customHeight="1">
      <c r="A2" s="105"/>
      <c r="B2" s="105"/>
      <c r="C2" s="105"/>
      <c r="D2" s="105"/>
      <c r="E2" s="105"/>
      <c r="F2" s="105"/>
      <c r="G2" s="105"/>
      <c r="H2" s="105"/>
      <c r="I2" s="105"/>
      <c r="J2" s="105"/>
      <c r="K2" s="167"/>
      <c r="L2" s="167"/>
      <c r="M2" s="105"/>
      <c r="N2" s="105"/>
      <c r="O2" s="105"/>
      <c r="P2" s="105"/>
      <c r="Q2" s="105"/>
      <c r="R2" s="105"/>
      <c r="S2" s="105"/>
      <c r="T2" s="105"/>
      <c r="U2" s="105"/>
      <c r="V2" s="105"/>
      <c r="W2" s="105"/>
      <c r="X2" s="105"/>
      <c r="Y2" s="105"/>
      <c r="Z2" s="105"/>
      <c r="AA2" s="105"/>
      <c r="AB2" s="105"/>
    </row>
    <row r="3" spans="1:28" ht="24" customHeight="1">
      <c r="A3" s="1411" t="s">
        <v>938</v>
      </c>
      <c r="B3" s="1411"/>
      <c r="C3" s="1411"/>
      <c r="D3" s="1411"/>
      <c r="E3" s="1411"/>
      <c r="F3" s="1411"/>
      <c r="G3" s="1411"/>
      <c r="H3" s="1411"/>
      <c r="I3" s="1411"/>
      <c r="J3" s="1411"/>
      <c r="K3" s="1411"/>
      <c r="L3" s="1411"/>
      <c r="M3" s="105"/>
      <c r="N3" s="105"/>
      <c r="O3" s="105"/>
      <c r="P3" s="105"/>
      <c r="Q3" s="105"/>
      <c r="R3" s="105"/>
      <c r="S3" s="105"/>
      <c r="T3" s="105"/>
      <c r="U3" s="105"/>
      <c r="V3" s="105"/>
      <c r="W3" s="105"/>
      <c r="X3" s="105"/>
      <c r="Y3" s="105"/>
      <c r="Z3" s="105"/>
      <c r="AA3" s="105"/>
      <c r="AB3" s="105"/>
    </row>
    <row r="4" spans="1:28" ht="15" customHeight="1" thickBot="1">
      <c r="A4" s="105"/>
      <c r="B4" s="295"/>
      <c r="C4" s="295"/>
      <c r="D4" s="295"/>
      <c r="E4" s="295"/>
      <c r="F4" s="295"/>
      <c r="G4" s="295"/>
      <c r="H4" s="507"/>
      <c r="I4" s="507"/>
      <c r="J4" s="507"/>
      <c r="K4" s="507"/>
      <c r="L4" s="506" t="s">
        <v>929</v>
      </c>
      <c r="M4" s="105"/>
      <c r="N4" s="105"/>
      <c r="O4" s="105"/>
      <c r="P4" s="105"/>
      <c r="Q4" s="105"/>
      <c r="R4" s="105"/>
      <c r="S4" s="105"/>
      <c r="T4" s="105"/>
      <c r="U4" s="105"/>
      <c r="V4" s="105"/>
      <c r="W4" s="105"/>
      <c r="X4" s="105"/>
      <c r="Y4" s="105"/>
      <c r="Z4" s="105"/>
      <c r="AA4" s="105"/>
      <c r="AB4" s="105"/>
    </row>
    <row r="5" spans="1:28" s="373" customFormat="1" ht="15" customHeight="1" thickTop="1">
      <c r="A5" s="130" t="s">
        <v>928</v>
      </c>
      <c r="B5" s="130" t="s">
        <v>927</v>
      </c>
      <c r="C5" s="130" t="s">
        <v>926</v>
      </c>
      <c r="D5" s="130" t="s">
        <v>925</v>
      </c>
      <c r="E5" s="130" t="s">
        <v>924</v>
      </c>
      <c r="F5" s="130" t="s">
        <v>923</v>
      </c>
      <c r="G5" s="130" t="s">
        <v>937</v>
      </c>
      <c r="H5" s="130" t="s">
        <v>921</v>
      </c>
      <c r="I5" s="130" t="s">
        <v>920</v>
      </c>
      <c r="J5" s="130" t="s">
        <v>919</v>
      </c>
      <c r="K5" s="130" t="s">
        <v>918</v>
      </c>
      <c r="L5" s="129" t="s">
        <v>917</v>
      </c>
    </row>
    <row r="6" spans="1:28" ht="15" customHeight="1">
      <c r="A6" s="335">
        <v>4</v>
      </c>
      <c r="B6" s="335">
        <v>8</v>
      </c>
      <c r="C6" s="335">
        <v>2</v>
      </c>
      <c r="D6" s="335">
        <v>1</v>
      </c>
      <c r="E6" s="335">
        <v>7</v>
      </c>
      <c r="F6" s="335">
        <v>12</v>
      </c>
      <c r="G6" s="335">
        <v>6</v>
      </c>
      <c r="H6" s="114">
        <v>8</v>
      </c>
      <c r="I6" s="114">
        <v>1</v>
      </c>
      <c r="J6" s="114">
        <v>0</v>
      </c>
      <c r="K6" s="114">
        <v>0</v>
      </c>
      <c r="L6" s="114">
        <v>0</v>
      </c>
      <c r="M6" s="105"/>
      <c r="N6" s="105"/>
      <c r="O6" s="105"/>
      <c r="P6" s="105"/>
      <c r="Q6" s="105"/>
      <c r="R6" s="105"/>
      <c r="S6" s="105"/>
      <c r="T6" s="105"/>
      <c r="U6" s="105"/>
      <c r="V6" s="105"/>
      <c r="W6" s="105"/>
      <c r="X6" s="105"/>
      <c r="Y6" s="105"/>
      <c r="Z6" s="105"/>
      <c r="AA6" s="105"/>
      <c r="AB6" s="105"/>
    </row>
    <row r="7" spans="1:28" ht="15" customHeight="1">
      <c r="A7" s="335">
        <v>0</v>
      </c>
      <c r="B7" s="335">
        <v>1</v>
      </c>
      <c r="C7" s="335">
        <v>1</v>
      </c>
      <c r="D7" s="335">
        <v>1</v>
      </c>
      <c r="E7" s="335">
        <v>2</v>
      </c>
      <c r="F7" s="335">
        <v>2</v>
      </c>
      <c r="G7" s="335">
        <v>1</v>
      </c>
      <c r="H7" s="114">
        <v>0</v>
      </c>
      <c r="I7" s="114">
        <v>1</v>
      </c>
      <c r="J7" s="114">
        <v>0</v>
      </c>
      <c r="K7" s="114">
        <v>0</v>
      </c>
      <c r="L7" s="114">
        <v>0</v>
      </c>
      <c r="M7" s="105"/>
      <c r="N7" s="105"/>
      <c r="O7" s="105"/>
      <c r="P7" s="105"/>
      <c r="Q7" s="105"/>
      <c r="R7" s="105"/>
      <c r="S7" s="105"/>
      <c r="T7" s="105"/>
      <c r="U7" s="105"/>
      <c r="V7" s="105"/>
      <c r="W7" s="105"/>
      <c r="X7" s="105"/>
      <c r="Y7" s="105"/>
      <c r="Z7" s="105"/>
      <c r="AA7" s="105"/>
      <c r="AB7" s="105"/>
    </row>
    <row r="8" spans="1:28" ht="15" customHeight="1">
      <c r="A8" s="335">
        <v>190</v>
      </c>
      <c r="B8" s="335">
        <v>172</v>
      </c>
      <c r="C8" s="335">
        <v>135</v>
      </c>
      <c r="D8" s="335">
        <v>132</v>
      </c>
      <c r="E8" s="335">
        <v>162</v>
      </c>
      <c r="F8" s="335">
        <v>272</v>
      </c>
      <c r="G8" s="335">
        <v>215</v>
      </c>
      <c r="H8" s="114">
        <v>173</v>
      </c>
      <c r="I8" s="114">
        <v>97</v>
      </c>
      <c r="J8" s="114">
        <v>53</v>
      </c>
      <c r="K8" s="114">
        <v>15</v>
      </c>
      <c r="L8" s="114">
        <v>4</v>
      </c>
      <c r="M8" s="105"/>
      <c r="N8" s="105"/>
      <c r="O8" s="105"/>
      <c r="P8" s="105"/>
      <c r="Q8" s="105"/>
      <c r="R8" s="105"/>
      <c r="S8" s="105"/>
      <c r="T8" s="105"/>
      <c r="U8" s="105"/>
      <c r="V8" s="105"/>
      <c r="W8" s="105"/>
      <c r="X8" s="105"/>
      <c r="Y8" s="105"/>
      <c r="Z8" s="105"/>
      <c r="AA8" s="105"/>
      <c r="AB8" s="105"/>
    </row>
    <row r="9" spans="1:28" ht="15" customHeight="1">
      <c r="A9" s="335">
        <v>1185</v>
      </c>
      <c r="B9" s="335">
        <v>1089</v>
      </c>
      <c r="C9" s="335">
        <v>750</v>
      </c>
      <c r="D9" s="335">
        <v>677</v>
      </c>
      <c r="E9" s="335">
        <v>891</v>
      </c>
      <c r="F9" s="335">
        <v>1271</v>
      </c>
      <c r="G9" s="335">
        <v>928</v>
      </c>
      <c r="H9" s="114">
        <v>631</v>
      </c>
      <c r="I9" s="114">
        <v>326</v>
      </c>
      <c r="J9" s="114">
        <v>153</v>
      </c>
      <c r="K9" s="114">
        <v>48</v>
      </c>
      <c r="L9" s="114">
        <v>11</v>
      </c>
      <c r="M9" s="105"/>
      <c r="N9" s="105"/>
      <c r="O9" s="105"/>
      <c r="P9" s="105"/>
      <c r="Q9" s="105"/>
      <c r="R9" s="105"/>
      <c r="S9" s="105"/>
      <c r="T9" s="105"/>
      <c r="U9" s="105"/>
      <c r="V9" s="105"/>
      <c r="W9" s="105"/>
      <c r="X9" s="105"/>
      <c r="Y9" s="105"/>
      <c r="Z9" s="105"/>
      <c r="AA9" s="105"/>
      <c r="AB9" s="105"/>
    </row>
    <row r="10" spans="1:28" ht="15" customHeight="1">
      <c r="A10" s="335">
        <v>95</v>
      </c>
      <c r="B10" s="335">
        <v>103</v>
      </c>
      <c r="C10" s="335">
        <v>56</v>
      </c>
      <c r="D10" s="335">
        <v>65</v>
      </c>
      <c r="E10" s="335">
        <v>75</v>
      </c>
      <c r="F10" s="335">
        <v>118</v>
      </c>
      <c r="G10" s="335">
        <v>85</v>
      </c>
      <c r="H10" s="114">
        <v>84</v>
      </c>
      <c r="I10" s="114">
        <v>53</v>
      </c>
      <c r="J10" s="114">
        <v>20</v>
      </c>
      <c r="K10" s="114">
        <v>3</v>
      </c>
      <c r="L10" s="114">
        <v>0</v>
      </c>
      <c r="M10" s="105"/>
      <c r="N10" s="105"/>
      <c r="O10" s="105"/>
      <c r="P10" s="105"/>
      <c r="Q10" s="105"/>
      <c r="R10" s="105"/>
      <c r="S10" s="105"/>
      <c r="T10" s="105"/>
      <c r="U10" s="105"/>
      <c r="V10" s="105"/>
      <c r="W10" s="105"/>
      <c r="X10" s="105"/>
      <c r="Y10" s="105"/>
      <c r="Z10" s="105"/>
      <c r="AA10" s="105"/>
      <c r="AB10" s="105"/>
    </row>
    <row r="11" spans="1:28" ht="15" customHeight="1">
      <c r="A11" s="335">
        <v>96</v>
      </c>
      <c r="B11" s="335">
        <v>105</v>
      </c>
      <c r="C11" s="335">
        <v>69</v>
      </c>
      <c r="D11" s="335">
        <v>57</v>
      </c>
      <c r="E11" s="335">
        <v>40</v>
      </c>
      <c r="F11" s="335">
        <v>67</v>
      </c>
      <c r="G11" s="335">
        <v>50</v>
      </c>
      <c r="H11" s="114">
        <v>42</v>
      </c>
      <c r="I11" s="114">
        <v>16</v>
      </c>
      <c r="J11" s="114">
        <v>6</v>
      </c>
      <c r="K11" s="114">
        <v>0</v>
      </c>
      <c r="L11" s="114">
        <v>0</v>
      </c>
      <c r="M11" s="105"/>
      <c r="N11" s="105"/>
      <c r="O11" s="105"/>
      <c r="P11" s="105"/>
      <c r="Q11" s="105"/>
      <c r="R11" s="105"/>
      <c r="S11" s="105"/>
      <c r="T11" s="105"/>
      <c r="U11" s="105"/>
      <c r="V11" s="105"/>
      <c r="W11" s="105"/>
      <c r="X11" s="105"/>
      <c r="Y11" s="105"/>
      <c r="Z11" s="105"/>
      <c r="AA11" s="105"/>
      <c r="AB11" s="105"/>
    </row>
    <row r="12" spans="1:28" ht="15" customHeight="1">
      <c r="A12" s="335">
        <v>23</v>
      </c>
      <c r="B12" s="335">
        <v>16</v>
      </c>
      <c r="C12" s="335">
        <v>14</v>
      </c>
      <c r="D12" s="335">
        <v>17</v>
      </c>
      <c r="E12" s="335">
        <v>17</v>
      </c>
      <c r="F12" s="335">
        <v>33</v>
      </c>
      <c r="G12" s="335">
        <v>24</v>
      </c>
      <c r="H12" s="114">
        <v>10</v>
      </c>
      <c r="I12" s="114">
        <v>3</v>
      </c>
      <c r="J12" s="114">
        <v>3</v>
      </c>
      <c r="K12" s="114">
        <v>0</v>
      </c>
      <c r="L12" s="114">
        <v>0</v>
      </c>
      <c r="M12" s="105"/>
      <c r="N12" s="105"/>
      <c r="O12" s="105"/>
      <c r="P12" s="105"/>
      <c r="Q12" s="105"/>
      <c r="R12" s="105"/>
      <c r="S12" s="105"/>
      <c r="T12" s="105"/>
      <c r="U12" s="105"/>
      <c r="V12" s="105"/>
      <c r="W12" s="105"/>
      <c r="X12" s="105"/>
      <c r="Y12" s="105"/>
      <c r="Z12" s="105"/>
      <c r="AA12" s="105"/>
      <c r="AB12" s="105"/>
    </row>
    <row r="13" spans="1:28" ht="15" customHeight="1">
      <c r="A13" s="335">
        <v>45</v>
      </c>
      <c r="B13" s="335">
        <v>41</v>
      </c>
      <c r="C13" s="335">
        <v>33</v>
      </c>
      <c r="D13" s="335">
        <v>38</v>
      </c>
      <c r="E13" s="335">
        <v>51</v>
      </c>
      <c r="F13" s="335">
        <v>65</v>
      </c>
      <c r="G13" s="335">
        <v>46</v>
      </c>
      <c r="H13" s="114">
        <v>38</v>
      </c>
      <c r="I13" s="114">
        <v>20</v>
      </c>
      <c r="J13" s="114">
        <v>6</v>
      </c>
      <c r="K13" s="114">
        <v>2</v>
      </c>
      <c r="L13" s="114">
        <v>0</v>
      </c>
      <c r="M13" s="105"/>
      <c r="N13" s="105"/>
      <c r="O13" s="105"/>
      <c r="P13" s="105"/>
      <c r="Q13" s="105"/>
      <c r="R13" s="105"/>
      <c r="S13" s="105"/>
      <c r="T13" s="105"/>
      <c r="U13" s="105"/>
      <c r="V13" s="105"/>
      <c r="W13" s="105"/>
      <c r="X13" s="105"/>
      <c r="Y13" s="105"/>
      <c r="Z13" s="105"/>
      <c r="AA13" s="105"/>
      <c r="AB13" s="105"/>
    </row>
    <row r="14" spans="1:28" ht="15" customHeight="1">
      <c r="A14" s="335">
        <v>75</v>
      </c>
      <c r="B14" s="335">
        <v>106</v>
      </c>
      <c r="C14" s="335">
        <v>62</v>
      </c>
      <c r="D14" s="335">
        <v>58</v>
      </c>
      <c r="E14" s="335">
        <v>48</v>
      </c>
      <c r="F14" s="335">
        <v>47</v>
      </c>
      <c r="G14" s="335">
        <v>40</v>
      </c>
      <c r="H14" s="114">
        <v>37</v>
      </c>
      <c r="I14" s="114">
        <v>25</v>
      </c>
      <c r="J14" s="114">
        <v>14</v>
      </c>
      <c r="K14" s="114">
        <v>4</v>
      </c>
      <c r="L14" s="114">
        <v>0</v>
      </c>
      <c r="M14" s="105"/>
      <c r="N14" s="105"/>
      <c r="O14" s="105"/>
      <c r="P14" s="105"/>
      <c r="Q14" s="105"/>
      <c r="R14" s="105"/>
      <c r="S14" s="105"/>
      <c r="T14" s="105"/>
      <c r="U14" s="105"/>
      <c r="V14" s="105"/>
      <c r="W14" s="105"/>
      <c r="X14" s="105"/>
      <c r="Y14" s="105"/>
      <c r="Z14" s="105"/>
      <c r="AA14" s="105"/>
      <c r="AB14" s="105"/>
    </row>
    <row r="15" spans="1:28" ht="15" customHeight="1">
      <c r="A15" s="335">
        <v>66</v>
      </c>
      <c r="B15" s="335">
        <v>62</v>
      </c>
      <c r="C15" s="335">
        <v>68</v>
      </c>
      <c r="D15" s="335">
        <v>90</v>
      </c>
      <c r="E15" s="335">
        <v>110</v>
      </c>
      <c r="F15" s="335">
        <v>162</v>
      </c>
      <c r="G15" s="335">
        <v>96</v>
      </c>
      <c r="H15" s="114">
        <v>51</v>
      </c>
      <c r="I15" s="114">
        <v>27</v>
      </c>
      <c r="J15" s="114">
        <v>16</v>
      </c>
      <c r="K15" s="114">
        <v>4</v>
      </c>
      <c r="L15" s="114">
        <v>0</v>
      </c>
      <c r="M15" s="105"/>
      <c r="N15" s="105"/>
      <c r="O15" s="105"/>
      <c r="P15" s="105"/>
      <c r="Q15" s="105"/>
      <c r="R15" s="105"/>
      <c r="S15" s="105"/>
      <c r="T15" s="105"/>
      <c r="U15" s="105"/>
      <c r="V15" s="105"/>
      <c r="W15" s="105"/>
      <c r="X15" s="105"/>
      <c r="Y15" s="105"/>
      <c r="Z15" s="105"/>
      <c r="AA15" s="105"/>
      <c r="AB15" s="105"/>
    </row>
    <row r="16" spans="1:28" ht="15" customHeight="1">
      <c r="A16" s="335">
        <v>30</v>
      </c>
      <c r="B16" s="335">
        <v>23</v>
      </c>
      <c r="C16" s="335">
        <v>24</v>
      </c>
      <c r="D16" s="335">
        <v>26</v>
      </c>
      <c r="E16" s="335">
        <v>35</v>
      </c>
      <c r="F16" s="335">
        <v>38</v>
      </c>
      <c r="G16" s="335">
        <v>53</v>
      </c>
      <c r="H16" s="114">
        <v>50</v>
      </c>
      <c r="I16" s="114">
        <v>27</v>
      </c>
      <c r="J16" s="114">
        <v>3</v>
      </c>
      <c r="K16" s="114">
        <v>1</v>
      </c>
      <c r="L16" s="114">
        <v>0</v>
      </c>
    </row>
    <row r="17" spans="1:12" ht="15" customHeight="1">
      <c r="A17" s="335">
        <v>6</v>
      </c>
      <c r="B17" s="335">
        <v>17</v>
      </c>
      <c r="C17" s="335">
        <v>15</v>
      </c>
      <c r="D17" s="335">
        <v>11</v>
      </c>
      <c r="E17" s="335">
        <v>12</v>
      </c>
      <c r="F17" s="335">
        <v>8</v>
      </c>
      <c r="G17" s="335">
        <v>11</v>
      </c>
      <c r="H17" s="114">
        <v>13</v>
      </c>
      <c r="I17" s="114">
        <v>6</v>
      </c>
      <c r="J17" s="114">
        <v>4</v>
      </c>
      <c r="K17" s="114">
        <v>0</v>
      </c>
      <c r="L17" s="114">
        <v>0</v>
      </c>
    </row>
    <row r="18" spans="1:12" ht="15" customHeight="1">
      <c r="A18" s="335">
        <v>15</v>
      </c>
      <c r="B18" s="335">
        <v>32</v>
      </c>
      <c r="C18" s="335">
        <v>18</v>
      </c>
      <c r="D18" s="335">
        <v>16</v>
      </c>
      <c r="E18" s="335">
        <v>16</v>
      </c>
      <c r="F18" s="335">
        <v>5</v>
      </c>
      <c r="G18" s="335">
        <v>11</v>
      </c>
      <c r="H18" s="114">
        <v>13</v>
      </c>
      <c r="I18" s="114">
        <v>5</v>
      </c>
      <c r="J18" s="114">
        <v>5</v>
      </c>
      <c r="K18" s="114">
        <v>1</v>
      </c>
      <c r="L18" s="114">
        <v>0</v>
      </c>
    </row>
    <row r="19" spans="1:12" ht="15" customHeight="1">
      <c r="A19" s="335">
        <v>0</v>
      </c>
      <c r="B19" s="335">
        <v>0</v>
      </c>
      <c r="C19" s="335">
        <v>2</v>
      </c>
      <c r="D19" s="335">
        <v>2</v>
      </c>
      <c r="E19" s="335">
        <v>1</v>
      </c>
      <c r="F19" s="335">
        <v>2</v>
      </c>
      <c r="G19" s="335">
        <v>1</v>
      </c>
      <c r="H19" s="114">
        <v>2</v>
      </c>
      <c r="I19" s="114">
        <v>0</v>
      </c>
      <c r="J19" s="114">
        <v>1</v>
      </c>
      <c r="K19" s="114">
        <v>1</v>
      </c>
      <c r="L19" s="114">
        <v>0</v>
      </c>
    </row>
    <row r="20" spans="1:12" ht="15" customHeight="1">
      <c r="A20" s="335">
        <v>17</v>
      </c>
      <c r="B20" s="335">
        <v>20</v>
      </c>
      <c r="C20" s="335">
        <v>13</v>
      </c>
      <c r="D20" s="335">
        <v>13</v>
      </c>
      <c r="E20" s="335">
        <v>14</v>
      </c>
      <c r="F20" s="335">
        <v>20</v>
      </c>
      <c r="G20" s="335">
        <v>22</v>
      </c>
      <c r="H20" s="114">
        <v>9</v>
      </c>
      <c r="I20" s="114">
        <v>5</v>
      </c>
      <c r="J20" s="114">
        <v>5</v>
      </c>
      <c r="K20" s="114">
        <v>3</v>
      </c>
      <c r="L20" s="114">
        <v>0</v>
      </c>
    </row>
    <row r="21" spans="1:12" ht="15" customHeight="1">
      <c r="A21" s="335">
        <v>10</v>
      </c>
      <c r="B21" s="335">
        <v>7</v>
      </c>
      <c r="C21" s="335">
        <v>3</v>
      </c>
      <c r="D21" s="335">
        <v>3</v>
      </c>
      <c r="E21" s="335">
        <v>3</v>
      </c>
      <c r="F21" s="335">
        <v>7</v>
      </c>
      <c r="G21" s="335">
        <v>7</v>
      </c>
      <c r="H21" s="114">
        <v>2</v>
      </c>
      <c r="I21" s="114">
        <v>2</v>
      </c>
      <c r="J21" s="114">
        <v>3</v>
      </c>
      <c r="K21" s="114">
        <v>0</v>
      </c>
      <c r="L21" s="114">
        <v>0</v>
      </c>
    </row>
    <row r="22" spans="1:12" ht="15" customHeight="1">
      <c r="A22" s="335">
        <v>1</v>
      </c>
      <c r="B22" s="335">
        <v>2</v>
      </c>
      <c r="C22" s="335">
        <v>7</v>
      </c>
      <c r="D22" s="335">
        <v>3</v>
      </c>
      <c r="E22" s="335">
        <v>1</v>
      </c>
      <c r="F22" s="335">
        <v>0</v>
      </c>
      <c r="G22" s="335">
        <v>6</v>
      </c>
      <c r="H22" s="114">
        <v>3</v>
      </c>
      <c r="I22" s="114">
        <v>4</v>
      </c>
      <c r="J22" s="114">
        <v>0</v>
      </c>
      <c r="K22" s="114">
        <v>0</v>
      </c>
      <c r="L22" s="114">
        <v>0</v>
      </c>
    </row>
    <row r="23" spans="1:12" ht="15" customHeight="1">
      <c r="A23" s="335">
        <v>4</v>
      </c>
      <c r="B23" s="335">
        <v>8</v>
      </c>
      <c r="C23" s="335">
        <v>2</v>
      </c>
      <c r="D23" s="335">
        <v>7</v>
      </c>
      <c r="E23" s="335">
        <v>11</v>
      </c>
      <c r="F23" s="335">
        <v>10</v>
      </c>
      <c r="G23" s="335">
        <v>11</v>
      </c>
      <c r="H23" s="114">
        <v>5</v>
      </c>
      <c r="I23" s="114">
        <v>4</v>
      </c>
      <c r="J23" s="114">
        <v>1</v>
      </c>
      <c r="K23" s="114">
        <v>2</v>
      </c>
      <c r="L23" s="114">
        <v>0</v>
      </c>
    </row>
    <row r="24" spans="1:12" ht="15" customHeight="1">
      <c r="A24" s="335">
        <v>15</v>
      </c>
      <c r="B24" s="335">
        <v>18</v>
      </c>
      <c r="C24" s="335">
        <v>18</v>
      </c>
      <c r="D24" s="335">
        <v>16</v>
      </c>
      <c r="E24" s="335">
        <v>22</v>
      </c>
      <c r="F24" s="335">
        <v>22</v>
      </c>
      <c r="G24" s="335">
        <v>28</v>
      </c>
      <c r="H24" s="114">
        <v>9</v>
      </c>
      <c r="I24" s="114">
        <v>12</v>
      </c>
      <c r="J24" s="114">
        <v>4</v>
      </c>
      <c r="K24" s="114">
        <v>2</v>
      </c>
      <c r="L24" s="114">
        <v>1</v>
      </c>
    </row>
    <row r="25" spans="1:12" ht="15" customHeight="1">
      <c r="A25" s="335">
        <v>5</v>
      </c>
      <c r="B25" s="335">
        <v>8</v>
      </c>
      <c r="C25" s="335">
        <v>8</v>
      </c>
      <c r="D25" s="335">
        <v>3</v>
      </c>
      <c r="E25" s="335">
        <v>13</v>
      </c>
      <c r="F25" s="335">
        <v>15</v>
      </c>
      <c r="G25" s="335">
        <v>8</v>
      </c>
      <c r="H25" s="114">
        <v>6</v>
      </c>
      <c r="I25" s="114">
        <v>3</v>
      </c>
      <c r="J25" s="114">
        <v>0</v>
      </c>
      <c r="K25" s="114">
        <v>1</v>
      </c>
      <c r="L25" s="114">
        <v>0</v>
      </c>
    </row>
    <row r="26" spans="1:12" ht="15" customHeight="1">
      <c r="A26" s="335">
        <v>82</v>
      </c>
      <c r="B26" s="335">
        <v>86</v>
      </c>
      <c r="C26" s="335">
        <v>65</v>
      </c>
      <c r="D26" s="335">
        <v>58</v>
      </c>
      <c r="E26" s="335">
        <v>74</v>
      </c>
      <c r="F26" s="335">
        <v>111</v>
      </c>
      <c r="G26" s="335">
        <v>132</v>
      </c>
      <c r="H26" s="114">
        <v>126</v>
      </c>
      <c r="I26" s="114">
        <v>79</v>
      </c>
      <c r="J26" s="114">
        <v>23</v>
      </c>
      <c r="K26" s="114">
        <v>12</v>
      </c>
      <c r="L26" s="114">
        <v>5</v>
      </c>
    </row>
    <row r="27" spans="1:12" ht="15" customHeight="1">
      <c r="A27" s="335">
        <v>137</v>
      </c>
      <c r="B27" s="335">
        <v>144</v>
      </c>
      <c r="C27" s="335">
        <v>143</v>
      </c>
      <c r="D27" s="335">
        <v>117</v>
      </c>
      <c r="E27" s="335">
        <v>156</v>
      </c>
      <c r="F27" s="335">
        <v>225</v>
      </c>
      <c r="G27" s="335">
        <v>195</v>
      </c>
      <c r="H27" s="114">
        <v>138</v>
      </c>
      <c r="I27" s="114">
        <v>81</v>
      </c>
      <c r="J27" s="114">
        <v>40</v>
      </c>
      <c r="K27" s="114">
        <v>10</v>
      </c>
      <c r="L27" s="114">
        <v>3</v>
      </c>
    </row>
    <row r="28" spans="1:12" ht="15" customHeight="1">
      <c r="A28" s="335">
        <v>22</v>
      </c>
      <c r="B28" s="335">
        <v>21</v>
      </c>
      <c r="C28" s="335">
        <v>7</v>
      </c>
      <c r="D28" s="335">
        <v>6</v>
      </c>
      <c r="E28" s="335">
        <v>4</v>
      </c>
      <c r="F28" s="335">
        <v>18</v>
      </c>
      <c r="G28" s="335">
        <v>25</v>
      </c>
      <c r="H28" s="114">
        <v>9</v>
      </c>
      <c r="I28" s="114">
        <v>1</v>
      </c>
      <c r="J28" s="114">
        <v>3</v>
      </c>
      <c r="K28" s="114">
        <v>0</v>
      </c>
      <c r="L28" s="114">
        <v>1</v>
      </c>
    </row>
    <row r="29" spans="1:12" ht="15" customHeight="1">
      <c r="A29" s="335">
        <v>87</v>
      </c>
      <c r="B29" s="335">
        <v>66</v>
      </c>
      <c r="C29" s="335">
        <v>58</v>
      </c>
      <c r="D29" s="335">
        <v>51</v>
      </c>
      <c r="E29" s="335">
        <v>56</v>
      </c>
      <c r="F29" s="335">
        <v>65</v>
      </c>
      <c r="G29" s="335">
        <v>60</v>
      </c>
      <c r="H29" s="114">
        <v>62</v>
      </c>
      <c r="I29" s="114">
        <v>37</v>
      </c>
      <c r="J29" s="114">
        <v>17</v>
      </c>
      <c r="K29" s="114">
        <v>3</v>
      </c>
      <c r="L29" s="114">
        <v>0</v>
      </c>
    </row>
    <row r="30" spans="1:12" ht="15" customHeight="1">
      <c r="A30" s="335">
        <v>135</v>
      </c>
      <c r="B30" s="335">
        <v>137</v>
      </c>
      <c r="C30" s="335">
        <v>119</v>
      </c>
      <c r="D30" s="335">
        <v>89</v>
      </c>
      <c r="E30" s="335">
        <v>89</v>
      </c>
      <c r="F30" s="335">
        <v>177</v>
      </c>
      <c r="G30" s="335">
        <v>141</v>
      </c>
      <c r="H30" s="114">
        <v>103</v>
      </c>
      <c r="I30" s="114">
        <v>53</v>
      </c>
      <c r="J30" s="114">
        <v>14</v>
      </c>
      <c r="K30" s="114">
        <v>5</v>
      </c>
      <c r="L30" s="114">
        <v>2</v>
      </c>
    </row>
    <row r="31" spans="1:12" ht="15" customHeight="1">
      <c r="A31" s="335">
        <v>62</v>
      </c>
      <c r="B31" s="335">
        <v>71</v>
      </c>
      <c r="C31" s="335">
        <v>69</v>
      </c>
      <c r="D31" s="335">
        <v>76</v>
      </c>
      <c r="E31" s="335">
        <v>82</v>
      </c>
      <c r="F31" s="335">
        <v>86</v>
      </c>
      <c r="G31" s="335">
        <v>72</v>
      </c>
      <c r="H31" s="114">
        <v>63</v>
      </c>
      <c r="I31" s="114">
        <v>46</v>
      </c>
      <c r="J31" s="114">
        <v>41</v>
      </c>
      <c r="K31" s="114">
        <v>11</v>
      </c>
      <c r="L31" s="114">
        <v>0</v>
      </c>
    </row>
    <row r="32" spans="1:12" ht="15" customHeight="1">
      <c r="A32" s="335">
        <v>48</v>
      </c>
      <c r="B32" s="335">
        <v>58</v>
      </c>
      <c r="C32" s="335">
        <v>57</v>
      </c>
      <c r="D32" s="335">
        <v>88</v>
      </c>
      <c r="E32" s="335">
        <v>64</v>
      </c>
      <c r="F32" s="335">
        <v>65</v>
      </c>
      <c r="G32" s="335">
        <v>53</v>
      </c>
      <c r="H32" s="114">
        <v>51</v>
      </c>
      <c r="I32" s="114">
        <v>40</v>
      </c>
      <c r="J32" s="114">
        <v>38</v>
      </c>
      <c r="K32" s="114">
        <v>12</v>
      </c>
      <c r="L32" s="114">
        <v>1</v>
      </c>
    </row>
    <row r="33" spans="1:12" ht="15" customHeight="1">
      <c r="A33" s="335">
        <v>131</v>
      </c>
      <c r="B33" s="335">
        <v>115</v>
      </c>
      <c r="C33" s="335">
        <v>115</v>
      </c>
      <c r="D33" s="335">
        <v>146</v>
      </c>
      <c r="E33" s="335">
        <v>141</v>
      </c>
      <c r="F33" s="335">
        <v>177</v>
      </c>
      <c r="G33" s="335">
        <v>116</v>
      </c>
      <c r="H33" s="114">
        <v>108</v>
      </c>
      <c r="I33" s="114">
        <v>78</v>
      </c>
      <c r="J33" s="114">
        <v>51</v>
      </c>
      <c r="K33" s="114">
        <v>15</v>
      </c>
      <c r="L33" s="114">
        <v>1</v>
      </c>
    </row>
    <row r="34" spans="1:12" ht="15" customHeight="1">
      <c r="A34" s="335">
        <v>79</v>
      </c>
      <c r="B34" s="335">
        <v>62</v>
      </c>
      <c r="C34" s="335">
        <v>104</v>
      </c>
      <c r="D34" s="335">
        <v>113</v>
      </c>
      <c r="E34" s="335">
        <v>86</v>
      </c>
      <c r="F34" s="335">
        <v>107</v>
      </c>
      <c r="G34" s="335">
        <v>87</v>
      </c>
      <c r="H34" s="114">
        <v>71</v>
      </c>
      <c r="I34" s="114">
        <v>57</v>
      </c>
      <c r="J34" s="114">
        <v>58</v>
      </c>
      <c r="K34" s="114">
        <v>10</v>
      </c>
      <c r="L34" s="114">
        <v>2</v>
      </c>
    </row>
    <row r="35" spans="1:12" ht="15" customHeight="1">
      <c r="A35" s="335">
        <v>55</v>
      </c>
      <c r="B35" s="335">
        <v>43</v>
      </c>
      <c r="C35" s="335">
        <v>49</v>
      </c>
      <c r="D35" s="335">
        <v>51</v>
      </c>
      <c r="E35" s="335">
        <v>49</v>
      </c>
      <c r="F35" s="335">
        <v>64</v>
      </c>
      <c r="G35" s="335">
        <v>53</v>
      </c>
      <c r="H35" s="114">
        <v>37</v>
      </c>
      <c r="I35" s="114">
        <v>28</v>
      </c>
      <c r="J35" s="114">
        <v>20</v>
      </c>
      <c r="K35" s="114">
        <v>7</v>
      </c>
      <c r="L35" s="114">
        <v>1</v>
      </c>
    </row>
    <row r="36" spans="1:12" ht="15" customHeight="1">
      <c r="A36" s="335">
        <v>49</v>
      </c>
      <c r="B36" s="335">
        <v>53</v>
      </c>
      <c r="C36" s="335">
        <v>65</v>
      </c>
      <c r="D36" s="335">
        <v>74</v>
      </c>
      <c r="E36" s="335">
        <v>67</v>
      </c>
      <c r="F36" s="335">
        <v>73</v>
      </c>
      <c r="G36" s="335">
        <v>57</v>
      </c>
      <c r="H36" s="114">
        <v>46</v>
      </c>
      <c r="I36" s="114">
        <v>48</v>
      </c>
      <c r="J36" s="114">
        <v>14</v>
      </c>
      <c r="K36" s="114">
        <v>6</v>
      </c>
      <c r="L36" s="114">
        <v>0</v>
      </c>
    </row>
    <row r="37" spans="1:12" ht="15" customHeight="1">
      <c r="A37" s="335">
        <v>91</v>
      </c>
      <c r="B37" s="335">
        <v>83</v>
      </c>
      <c r="C37" s="335">
        <v>95</v>
      </c>
      <c r="D37" s="335">
        <v>72</v>
      </c>
      <c r="E37" s="335">
        <v>49</v>
      </c>
      <c r="F37" s="335">
        <v>73</v>
      </c>
      <c r="G37" s="335">
        <v>67</v>
      </c>
      <c r="H37" s="114">
        <v>59</v>
      </c>
      <c r="I37" s="114">
        <v>37</v>
      </c>
      <c r="J37" s="114">
        <v>16</v>
      </c>
      <c r="K37" s="114">
        <v>3</v>
      </c>
      <c r="L37" s="114">
        <v>1</v>
      </c>
    </row>
    <row r="38" spans="1:12" ht="15" customHeight="1">
      <c r="A38" s="335">
        <v>64</v>
      </c>
      <c r="B38" s="335">
        <v>64</v>
      </c>
      <c r="C38" s="335">
        <v>70</v>
      </c>
      <c r="D38" s="335">
        <v>66</v>
      </c>
      <c r="E38" s="335">
        <v>78</v>
      </c>
      <c r="F38" s="335">
        <v>78</v>
      </c>
      <c r="G38" s="335">
        <v>81</v>
      </c>
      <c r="H38" s="114">
        <v>83</v>
      </c>
      <c r="I38" s="114">
        <v>56</v>
      </c>
      <c r="J38" s="114">
        <v>22</v>
      </c>
      <c r="K38" s="114">
        <v>8</v>
      </c>
      <c r="L38" s="114">
        <v>2</v>
      </c>
    </row>
    <row r="39" spans="1:12" ht="15" customHeight="1">
      <c r="A39" s="335">
        <v>100</v>
      </c>
      <c r="B39" s="335">
        <v>118</v>
      </c>
      <c r="C39" s="335">
        <v>74</v>
      </c>
      <c r="D39" s="335">
        <v>59</v>
      </c>
      <c r="E39" s="335">
        <v>115</v>
      </c>
      <c r="F39" s="335">
        <v>150</v>
      </c>
      <c r="G39" s="335">
        <v>139</v>
      </c>
      <c r="H39" s="114">
        <v>95</v>
      </c>
      <c r="I39" s="114">
        <v>43</v>
      </c>
      <c r="J39" s="114">
        <v>16</v>
      </c>
      <c r="K39" s="114">
        <v>9</v>
      </c>
      <c r="L39" s="114">
        <v>0</v>
      </c>
    </row>
    <row r="40" spans="1:12" ht="15" customHeight="1">
      <c r="A40" s="335">
        <v>242</v>
      </c>
      <c r="B40" s="335">
        <v>224</v>
      </c>
      <c r="C40" s="335">
        <v>149</v>
      </c>
      <c r="D40" s="335">
        <v>125</v>
      </c>
      <c r="E40" s="335">
        <v>134</v>
      </c>
      <c r="F40" s="335">
        <v>190</v>
      </c>
      <c r="G40" s="335">
        <v>114</v>
      </c>
      <c r="H40" s="114">
        <v>77</v>
      </c>
      <c r="I40" s="114">
        <v>44</v>
      </c>
      <c r="J40" s="114">
        <v>13</v>
      </c>
      <c r="K40" s="114">
        <v>9</v>
      </c>
      <c r="L40" s="114">
        <v>1</v>
      </c>
    </row>
    <row r="41" spans="1:12" ht="15" customHeight="1">
      <c r="A41" s="335">
        <v>353</v>
      </c>
      <c r="B41" s="335">
        <v>353</v>
      </c>
      <c r="C41" s="335">
        <v>319</v>
      </c>
      <c r="D41" s="335">
        <v>254</v>
      </c>
      <c r="E41" s="335">
        <v>222</v>
      </c>
      <c r="F41" s="335">
        <v>281</v>
      </c>
      <c r="G41" s="335">
        <v>197</v>
      </c>
      <c r="H41" s="114">
        <v>169</v>
      </c>
      <c r="I41" s="114">
        <v>102</v>
      </c>
      <c r="J41" s="114">
        <v>56</v>
      </c>
      <c r="K41" s="114">
        <v>12</v>
      </c>
      <c r="L41" s="114">
        <v>3</v>
      </c>
    </row>
    <row r="42" spans="1:12" ht="15" customHeight="1">
      <c r="A42" s="335">
        <v>112</v>
      </c>
      <c r="B42" s="335">
        <v>105</v>
      </c>
      <c r="C42" s="335">
        <v>80</v>
      </c>
      <c r="D42" s="335">
        <v>68</v>
      </c>
      <c r="E42" s="335">
        <v>74</v>
      </c>
      <c r="F42" s="335">
        <v>110</v>
      </c>
      <c r="G42" s="335">
        <v>95</v>
      </c>
      <c r="H42" s="114">
        <v>86</v>
      </c>
      <c r="I42" s="114">
        <v>51</v>
      </c>
      <c r="J42" s="114">
        <v>14</v>
      </c>
      <c r="K42" s="114">
        <v>3</v>
      </c>
      <c r="L42" s="114">
        <v>1</v>
      </c>
    </row>
    <row r="43" spans="1:12" ht="15" customHeight="1">
      <c r="A43" s="335">
        <v>175</v>
      </c>
      <c r="B43" s="335">
        <v>129</v>
      </c>
      <c r="C43" s="335">
        <v>71</v>
      </c>
      <c r="D43" s="335">
        <v>55</v>
      </c>
      <c r="E43" s="335">
        <v>54</v>
      </c>
      <c r="F43" s="335">
        <v>76</v>
      </c>
      <c r="G43" s="335">
        <v>64</v>
      </c>
      <c r="H43" s="114">
        <v>36</v>
      </c>
      <c r="I43" s="114">
        <v>27</v>
      </c>
      <c r="J43" s="114">
        <v>7</v>
      </c>
      <c r="K43" s="114">
        <v>3</v>
      </c>
      <c r="L43" s="114">
        <v>0</v>
      </c>
    </row>
    <row r="44" spans="1:12" ht="15" customHeight="1">
      <c r="A44" s="335">
        <v>340</v>
      </c>
      <c r="B44" s="335">
        <v>297</v>
      </c>
      <c r="C44" s="335">
        <v>216</v>
      </c>
      <c r="D44" s="335">
        <v>140</v>
      </c>
      <c r="E44" s="335">
        <v>183</v>
      </c>
      <c r="F44" s="335">
        <v>221</v>
      </c>
      <c r="G44" s="335">
        <v>139</v>
      </c>
      <c r="H44" s="114">
        <v>103</v>
      </c>
      <c r="I44" s="114">
        <v>46</v>
      </c>
      <c r="J44" s="114">
        <v>17</v>
      </c>
      <c r="K44" s="114">
        <v>6</v>
      </c>
      <c r="L44" s="114">
        <v>0</v>
      </c>
    </row>
    <row r="45" spans="1:12" ht="15" customHeight="1">
      <c r="A45" s="335">
        <v>195</v>
      </c>
      <c r="B45" s="335">
        <v>186</v>
      </c>
      <c r="C45" s="335">
        <v>140</v>
      </c>
      <c r="D45" s="335">
        <v>122</v>
      </c>
      <c r="E45" s="335">
        <v>116</v>
      </c>
      <c r="F45" s="335">
        <v>176</v>
      </c>
      <c r="G45" s="335">
        <v>116</v>
      </c>
      <c r="H45" s="114">
        <v>108</v>
      </c>
      <c r="I45" s="114">
        <v>53</v>
      </c>
      <c r="J45" s="114">
        <v>25</v>
      </c>
      <c r="K45" s="114">
        <v>7</v>
      </c>
      <c r="L45" s="114">
        <v>0</v>
      </c>
    </row>
    <row r="46" spans="1:12" ht="15" customHeight="1">
      <c r="A46" s="335">
        <v>277</v>
      </c>
      <c r="B46" s="335">
        <v>280</v>
      </c>
      <c r="C46" s="335">
        <v>176</v>
      </c>
      <c r="D46" s="335">
        <v>154</v>
      </c>
      <c r="E46" s="335">
        <v>169</v>
      </c>
      <c r="F46" s="335">
        <v>219</v>
      </c>
      <c r="G46" s="335">
        <v>213</v>
      </c>
      <c r="H46" s="114">
        <v>194</v>
      </c>
      <c r="I46" s="114">
        <v>125</v>
      </c>
      <c r="J46" s="114">
        <v>29</v>
      </c>
      <c r="K46" s="114">
        <v>1</v>
      </c>
      <c r="L46" s="114">
        <v>1</v>
      </c>
    </row>
    <row r="47" spans="1:12" ht="15" customHeight="1">
      <c r="A47" s="335">
        <v>49</v>
      </c>
      <c r="B47" s="335">
        <v>36</v>
      </c>
      <c r="C47" s="335">
        <v>33</v>
      </c>
      <c r="D47" s="335">
        <v>30</v>
      </c>
      <c r="E47" s="335">
        <v>27</v>
      </c>
      <c r="F47" s="335">
        <v>31</v>
      </c>
      <c r="G47" s="335">
        <v>21</v>
      </c>
      <c r="H47" s="335">
        <v>11</v>
      </c>
      <c r="I47" s="335">
        <v>4</v>
      </c>
      <c r="J47" s="114">
        <v>2</v>
      </c>
      <c r="K47" s="114">
        <v>0</v>
      </c>
      <c r="L47" s="114">
        <v>0</v>
      </c>
    </row>
    <row r="48" spans="1:12" ht="15" customHeight="1">
      <c r="A48" s="335">
        <v>15</v>
      </c>
      <c r="B48" s="335">
        <v>7</v>
      </c>
      <c r="C48" s="335">
        <v>9</v>
      </c>
      <c r="D48" s="335">
        <v>6</v>
      </c>
      <c r="E48" s="335">
        <v>10</v>
      </c>
      <c r="F48" s="335">
        <v>14</v>
      </c>
      <c r="G48" s="335">
        <v>16</v>
      </c>
      <c r="H48" s="335">
        <v>13</v>
      </c>
      <c r="I48" s="335">
        <v>5</v>
      </c>
      <c r="J48" s="114">
        <v>1</v>
      </c>
      <c r="K48" s="114">
        <v>3</v>
      </c>
      <c r="L48" s="114">
        <v>0</v>
      </c>
    </row>
    <row r="49" spans="1:12" ht="15" customHeight="1">
      <c r="A49" s="489">
        <v>2</v>
      </c>
      <c r="B49" s="489">
        <v>2</v>
      </c>
      <c r="C49" s="489">
        <v>4</v>
      </c>
      <c r="D49" s="489">
        <v>1</v>
      </c>
      <c r="E49" s="489">
        <v>0</v>
      </c>
      <c r="F49" s="489">
        <v>3</v>
      </c>
      <c r="G49" s="489">
        <v>3</v>
      </c>
      <c r="H49" s="489">
        <v>3</v>
      </c>
      <c r="I49" s="489">
        <v>1</v>
      </c>
      <c r="J49" s="488">
        <v>0</v>
      </c>
      <c r="K49" s="488">
        <v>0</v>
      </c>
      <c r="L49" s="488">
        <v>0</v>
      </c>
    </row>
    <row r="50" spans="1:12" ht="15" customHeight="1">
      <c r="A50" s="105"/>
      <c r="B50" s="105"/>
      <c r="C50" s="105"/>
      <c r="D50" s="105"/>
      <c r="E50" s="105"/>
      <c r="F50" s="105"/>
      <c r="G50" s="105"/>
      <c r="H50" s="105"/>
      <c r="I50" s="105"/>
      <c r="J50" s="105"/>
      <c r="K50" s="105"/>
      <c r="L50" s="105"/>
    </row>
    <row r="51" spans="1:12" ht="15" customHeight="1">
      <c r="A51" s="105"/>
      <c r="B51" s="105"/>
      <c r="C51" s="105"/>
      <c r="D51" s="105"/>
      <c r="E51" s="105"/>
      <c r="F51" s="105"/>
      <c r="G51" s="105"/>
      <c r="H51" s="105"/>
      <c r="I51" s="105"/>
      <c r="J51" s="105"/>
      <c r="K51" s="105"/>
      <c r="L51" s="105"/>
    </row>
    <row r="52" spans="1:12" ht="15" customHeight="1">
      <c r="A52" s="105"/>
      <c r="B52" s="105"/>
      <c r="C52" s="105"/>
      <c r="D52" s="105"/>
      <c r="E52" s="105"/>
      <c r="F52" s="105"/>
      <c r="G52" s="105"/>
      <c r="H52" s="105"/>
      <c r="I52" s="105"/>
      <c r="J52" s="105"/>
      <c r="K52" s="105"/>
      <c r="L52" s="105"/>
    </row>
    <row r="53" spans="1:12" ht="15" customHeight="1">
      <c r="A53" s="105"/>
      <c r="B53" s="105"/>
      <c r="C53" s="105"/>
      <c r="D53" s="105"/>
      <c r="E53" s="105"/>
      <c r="F53" s="105"/>
      <c r="G53" s="105"/>
      <c r="H53" s="105"/>
      <c r="I53" s="105"/>
      <c r="J53" s="105"/>
      <c r="K53" s="105"/>
      <c r="L53" s="105"/>
    </row>
    <row r="54" spans="1:12" ht="15" customHeight="1">
      <c r="A54" s="105"/>
      <c r="B54" s="105"/>
      <c r="C54" s="105"/>
      <c r="D54" s="105"/>
      <c r="E54" s="105"/>
      <c r="F54" s="105"/>
      <c r="G54" s="105"/>
      <c r="H54" s="105"/>
      <c r="I54" s="105"/>
      <c r="J54" s="105"/>
      <c r="K54" s="105"/>
      <c r="L54" s="105"/>
    </row>
    <row r="55" spans="1:12" ht="15" customHeight="1">
      <c r="A55" s="105"/>
      <c r="B55" s="105"/>
      <c r="C55" s="105"/>
      <c r="D55" s="105"/>
      <c r="E55" s="105"/>
      <c r="F55" s="105"/>
      <c r="G55" s="105"/>
      <c r="H55" s="105"/>
      <c r="I55" s="105"/>
      <c r="J55" s="105"/>
      <c r="K55" s="105"/>
      <c r="L55" s="105"/>
    </row>
    <row r="56" spans="1:12" ht="15" customHeight="1">
      <c r="A56" s="105"/>
      <c r="B56" s="105"/>
      <c r="C56" s="105"/>
      <c r="D56" s="105"/>
      <c r="E56" s="105"/>
      <c r="F56" s="105"/>
      <c r="G56" s="105"/>
      <c r="H56" s="105"/>
      <c r="I56" s="105"/>
      <c r="J56" s="105"/>
      <c r="K56" s="105"/>
      <c r="L56" s="105"/>
    </row>
    <row r="57" spans="1:12" ht="15" customHeight="1">
      <c r="A57" s="105"/>
      <c r="B57" s="105"/>
      <c r="C57" s="105"/>
      <c r="D57" s="105"/>
      <c r="E57" s="105"/>
      <c r="F57" s="105"/>
      <c r="G57" s="105"/>
      <c r="H57" s="105"/>
      <c r="I57" s="105"/>
      <c r="J57" s="105"/>
      <c r="K57" s="105"/>
      <c r="L57" s="105"/>
    </row>
    <row r="58" spans="1:12" ht="15" customHeight="1">
      <c r="A58" s="105"/>
      <c r="B58" s="105"/>
      <c r="C58" s="105"/>
      <c r="D58" s="105"/>
      <c r="E58" s="105"/>
      <c r="F58" s="105"/>
      <c r="G58" s="105"/>
      <c r="H58" s="105"/>
      <c r="I58" s="105"/>
      <c r="J58" s="105"/>
      <c r="K58" s="105"/>
      <c r="L58" s="105"/>
    </row>
    <row r="59" spans="1:12" ht="15" customHeight="1">
      <c r="A59" s="105"/>
      <c r="B59" s="105"/>
      <c r="C59" s="105"/>
      <c r="D59" s="105"/>
      <c r="E59" s="105"/>
      <c r="F59" s="105"/>
      <c r="G59" s="105"/>
      <c r="H59" s="105"/>
      <c r="I59" s="105"/>
      <c r="J59" s="105"/>
      <c r="K59" s="105"/>
      <c r="L59" s="105"/>
    </row>
    <row r="60" spans="1:12" ht="15" customHeight="1">
      <c r="A60" s="105"/>
      <c r="B60" s="105"/>
      <c r="C60" s="105"/>
      <c r="D60" s="105"/>
      <c r="E60" s="105"/>
      <c r="F60" s="105"/>
      <c r="G60" s="105"/>
      <c r="H60" s="105"/>
      <c r="I60" s="105"/>
      <c r="J60" s="105"/>
      <c r="K60" s="105"/>
      <c r="L60" s="105"/>
    </row>
    <row r="61" spans="1:12" ht="15" customHeight="1">
      <c r="A61" s="105"/>
      <c r="B61" s="105"/>
      <c r="C61" s="105"/>
      <c r="D61" s="105"/>
      <c r="E61" s="105"/>
      <c r="F61" s="105"/>
      <c r="G61" s="105"/>
      <c r="H61" s="105"/>
      <c r="I61" s="105"/>
      <c r="J61" s="105"/>
      <c r="K61" s="105"/>
      <c r="L61" s="105"/>
    </row>
    <row r="62" spans="1:12" ht="15" customHeight="1">
      <c r="A62" s="105"/>
      <c r="B62" s="105"/>
      <c r="C62" s="105"/>
      <c r="D62" s="105"/>
      <c r="E62" s="105"/>
      <c r="F62" s="105"/>
      <c r="G62" s="105"/>
      <c r="H62" s="105"/>
      <c r="I62" s="105"/>
      <c r="J62" s="105"/>
      <c r="K62" s="105"/>
      <c r="L62" s="105"/>
    </row>
    <row r="63" spans="1:12" ht="15" customHeight="1">
      <c r="A63" s="105"/>
      <c r="B63" s="105"/>
      <c r="C63" s="105"/>
      <c r="D63" s="105"/>
      <c r="E63" s="105"/>
      <c r="F63" s="105"/>
      <c r="G63" s="105"/>
      <c r="H63" s="105"/>
      <c r="I63" s="105"/>
      <c r="J63" s="105"/>
      <c r="K63" s="105"/>
      <c r="L63" s="105"/>
    </row>
    <row r="64" spans="1:12" ht="15" customHeight="1">
      <c r="B64" s="105"/>
      <c r="C64" s="105"/>
      <c r="D64" s="105"/>
      <c r="E64" s="105"/>
      <c r="F64" s="105"/>
      <c r="G64" s="105"/>
      <c r="H64" s="105"/>
      <c r="I64" s="105"/>
      <c r="J64" s="105"/>
      <c r="K64" s="105"/>
      <c r="L64" s="105"/>
    </row>
    <row r="65" spans="1:30" ht="15" customHeight="1">
      <c r="B65" s="105"/>
      <c r="C65" s="105"/>
      <c r="D65" s="105"/>
      <c r="E65" s="105"/>
      <c r="F65" s="105"/>
      <c r="G65" s="105"/>
      <c r="H65" s="105"/>
      <c r="I65" s="105"/>
      <c r="J65" s="105"/>
      <c r="K65" s="105"/>
      <c r="L65" s="105"/>
    </row>
    <row r="66" spans="1:30" ht="15" customHeight="1">
      <c r="B66" s="103"/>
      <c r="C66" s="103"/>
      <c r="D66" s="103"/>
      <c r="E66" s="103"/>
      <c r="F66" s="103"/>
      <c r="G66" s="103"/>
      <c r="H66" s="103"/>
      <c r="I66" s="103"/>
      <c r="J66" s="103"/>
      <c r="K66" s="103"/>
      <c r="L66" s="103"/>
    </row>
    <row r="67" spans="1:30" ht="15" customHeight="1">
      <c r="B67" s="103"/>
      <c r="C67" s="103"/>
      <c r="D67" s="103"/>
      <c r="E67" s="103"/>
      <c r="F67" s="103"/>
      <c r="G67" s="103"/>
      <c r="H67" s="103"/>
      <c r="I67" s="103"/>
      <c r="J67" s="103"/>
      <c r="K67" s="103"/>
      <c r="L67" s="103"/>
    </row>
    <row r="68" spans="1:30" ht="15" customHeight="1">
      <c r="B68" s="103"/>
      <c r="C68" s="103"/>
      <c r="D68" s="103"/>
      <c r="E68" s="103"/>
      <c r="F68" s="103"/>
      <c r="G68" s="103"/>
      <c r="H68" s="103"/>
      <c r="I68" s="103"/>
      <c r="J68" s="103"/>
      <c r="K68" s="103"/>
      <c r="L68" s="103"/>
    </row>
    <row r="69" spans="1:30" ht="15" customHeight="1">
      <c r="B69" s="103"/>
      <c r="C69" s="103"/>
      <c r="D69" s="103"/>
      <c r="E69" s="103"/>
      <c r="F69" s="103"/>
      <c r="G69" s="103"/>
      <c r="H69" s="103"/>
      <c r="I69" s="103"/>
      <c r="J69" s="103"/>
      <c r="K69" s="103"/>
      <c r="L69" s="103"/>
    </row>
    <row r="70" spans="1:30" ht="15" customHeight="1">
      <c r="B70" s="103"/>
      <c r="C70" s="103"/>
      <c r="D70" s="103"/>
      <c r="E70" s="103"/>
      <c r="F70" s="103"/>
      <c r="G70" s="103"/>
      <c r="H70" s="103"/>
      <c r="I70" s="103"/>
      <c r="J70" s="103"/>
      <c r="K70" s="103"/>
      <c r="L70" s="103"/>
    </row>
    <row r="71" spans="1:30" ht="15" customHeight="1">
      <c r="B71" s="103"/>
      <c r="C71" s="103"/>
      <c r="D71" s="103"/>
      <c r="E71" s="103"/>
      <c r="F71" s="103"/>
      <c r="G71" s="103"/>
      <c r="H71" s="103"/>
      <c r="I71" s="103"/>
      <c r="J71" s="103"/>
      <c r="K71" s="103"/>
      <c r="L71" s="103"/>
    </row>
    <row r="72" spans="1:30" ht="15" customHeight="1">
      <c r="B72" s="103"/>
      <c r="C72" s="103"/>
      <c r="D72" s="103"/>
      <c r="E72" s="103"/>
      <c r="F72" s="103"/>
      <c r="G72" s="103"/>
      <c r="H72" s="103"/>
      <c r="I72" s="103"/>
      <c r="J72" s="103"/>
      <c r="K72" s="103"/>
      <c r="L72" s="103"/>
    </row>
    <row r="73" spans="1:30" ht="15" customHeight="1">
      <c r="B73" s="105"/>
      <c r="C73" s="105"/>
      <c r="D73" s="105"/>
      <c r="E73" s="105"/>
      <c r="F73" s="105"/>
      <c r="G73" s="105"/>
      <c r="H73" s="105"/>
      <c r="I73" s="105"/>
      <c r="J73" s="105"/>
      <c r="K73" s="105"/>
      <c r="L73" s="105"/>
    </row>
    <row r="74" spans="1:30" ht="15" customHeight="1">
      <c r="B74" s="105"/>
      <c r="C74" s="105"/>
      <c r="D74" s="105"/>
      <c r="E74" s="105"/>
      <c r="F74" s="105"/>
      <c r="G74" s="105"/>
      <c r="H74" s="105"/>
      <c r="I74" s="105"/>
      <c r="J74" s="105"/>
      <c r="K74" s="105"/>
      <c r="L74" s="105"/>
    </row>
    <row r="75" spans="1:30" ht="15" customHeight="1">
      <c r="B75" s="105"/>
      <c r="C75" s="105"/>
      <c r="D75" s="105"/>
      <c r="E75" s="105"/>
      <c r="F75" s="105"/>
      <c r="G75" s="105"/>
      <c r="H75" s="105"/>
      <c r="I75" s="105"/>
      <c r="J75" s="105"/>
      <c r="K75" s="105"/>
      <c r="L75" s="105"/>
    </row>
    <row r="76" spans="1:30" ht="15" customHeight="1">
      <c r="B76" s="105"/>
      <c r="C76" s="105"/>
      <c r="D76" s="105"/>
      <c r="E76" s="105"/>
      <c r="F76" s="105"/>
      <c r="G76" s="105"/>
      <c r="H76" s="105"/>
      <c r="I76" s="105"/>
      <c r="J76" s="105"/>
      <c r="K76" s="105"/>
      <c r="L76" s="105"/>
    </row>
    <row r="77" spans="1:30" ht="15" customHeight="1">
      <c r="B77" s="105"/>
      <c r="C77" s="105"/>
      <c r="D77" s="105"/>
      <c r="E77" s="105"/>
      <c r="F77" s="105"/>
      <c r="G77" s="105"/>
      <c r="H77" s="105"/>
      <c r="I77" s="105"/>
      <c r="J77" s="105"/>
      <c r="K77" s="105"/>
      <c r="L77" s="105"/>
    </row>
    <row r="78" spans="1:30" ht="15" customHeight="1">
      <c r="B78" s="105"/>
      <c r="C78" s="105"/>
      <c r="D78" s="105"/>
      <c r="E78" s="105"/>
      <c r="F78" s="105"/>
      <c r="G78" s="105"/>
      <c r="H78" s="105"/>
      <c r="I78" s="105"/>
      <c r="J78" s="105"/>
      <c r="K78" s="105"/>
      <c r="L78" s="105"/>
    </row>
    <row r="79" spans="1:30" ht="15" customHeight="1">
      <c r="B79" s="105"/>
      <c r="C79" s="105"/>
      <c r="D79" s="105"/>
      <c r="E79" s="105"/>
      <c r="F79" s="105"/>
      <c r="G79" s="105"/>
      <c r="H79" s="105"/>
      <c r="I79" s="105"/>
      <c r="J79" s="105"/>
      <c r="K79" s="105"/>
      <c r="L79" s="105"/>
    </row>
    <row r="80" spans="1:30" ht="15" customHeight="1">
      <c r="A80" s="105"/>
      <c r="B80" s="105"/>
      <c r="C80" s="105"/>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row>
    <row r="81" spans="1:30" ht="15" customHeight="1">
      <c r="A81" s="105"/>
      <c r="B81" s="105"/>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row>
    <row r="82" spans="1:30" ht="15" customHeight="1">
      <c r="A82" s="105"/>
      <c r="B82" s="105"/>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row>
    <row r="83" spans="1:30" ht="15" customHeight="1">
      <c r="A83" s="105"/>
      <c r="B83" s="105"/>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row>
    <row r="84" spans="1:30" ht="15" customHeight="1">
      <c r="A84" s="105"/>
      <c r="B84" s="105"/>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row>
    <row r="85" spans="1:30" ht="15" customHeight="1">
      <c r="A85" s="105"/>
      <c r="B85" s="105"/>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row>
    <row r="86" spans="1:30" ht="15" customHeight="1">
      <c r="A86" s="105"/>
      <c r="B86" s="105"/>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row>
    <row r="87" spans="1:30" ht="15" customHeight="1">
      <c r="A87" s="105"/>
      <c r="B87" s="105"/>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row>
    <row r="88" spans="1:30" ht="15" customHeight="1">
      <c r="A88" s="105"/>
      <c r="B88" s="105"/>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row>
    <row r="89" spans="1:30" ht="15" customHeight="1">
      <c r="A89" s="105"/>
      <c r="B89" s="105"/>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row>
    <row r="90" spans="1:30" ht="15" customHeight="1">
      <c r="A90" s="105"/>
      <c r="B90" s="105"/>
      <c r="C90" s="105"/>
      <c r="D90" s="105"/>
      <c r="E90" s="105"/>
      <c r="F90" s="105"/>
      <c r="G90" s="105"/>
      <c r="H90" s="105"/>
      <c r="I90" s="105"/>
      <c r="J90" s="105"/>
      <c r="K90" s="105"/>
      <c r="L90" s="105"/>
      <c r="M90" s="105"/>
      <c r="N90" s="105"/>
      <c r="O90" s="105"/>
      <c r="P90" s="105"/>
      <c r="Q90" s="105"/>
      <c r="R90" s="105"/>
      <c r="S90" s="105"/>
      <c r="T90" s="105"/>
      <c r="U90" s="105"/>
      <c r="V90" s="105"/>
      <c r="W90" s="105"/>
      <c r="X90" s="105"/>
      <c r="Y90" s="105"/>
      <c r="Z90" s="105"/>
      <c r="AA90" s="105"/>
      <c r="AB90" s="105"/>
      <c r="AC90" s="105"/>
      <c r="AD90" s="105"/>
    </row>
    <row r="91" spans="1:30" ht="15" customHeight="1">
      <c r="A91" s="331"/>
      <c r="B91" s="105"/>
      <c r="C91" s="105"/>
      <c r="D91" s="105"/>
      <c r="E91" s="105"/>
      <c r="F91" s="105"/>
      <c r="G91" s="105"/>
      <c r="H91" s="105"/>
      <c r="I91" s="105"/>
      <c r="J91" s="105"/>
      <c r="K91" s="105"/>
      <c r="L91" s="105"/>
      <c r="M91" s="105"/>
      <c r="N91" s="105"/>
      <c r="O91" s="105"/>
      <c r="P91" s="105"/>
      <c r="Q91" s="105"/>
      <c r="R91" s="105"/>
      <c r="S91" s="105"/>
      <c r="T91" s="105"/>
      <c r="U91" s="105"/>
      <c r="V91" s="105"/>
      <c r="W91" s="105"/>
      <c r="X91" s="105"/>
      <c r="Y91" s="105"/>
      <c r="Z91" s="105"/>
      <c r="AA91" s="105"/>
      <c r="AB91" s="105"/>
      <c r="AC91" s="105"/>
      <c r="AD91" s="105"/>
    </row>
    <row r="92" spans="1:30" ht="15" customHeight="1">
      <c r="A92" s="331"/>
      <c r="B92" s="331"/>
      <c r="C92" s="331"/>
      <c r="D92" s="331"/>
      <c r="E92" s="331"/>
      <c r="F92" s="331"/>
      <c r="G92" s="518"/>
      <c r="H92" s="518"/>
      <c r="I92" s="518"/>
      <c r="J92" s="331"/>
      <c r="K92" s="331"/>
      <c r="L92" s="331"/>
      <c r="M92" s="331"/>
      <c r="N92" s="331"/>
      <c r="O92" s="331"/>
      <c r="P92" s="331"/>
      <c r="Q92" s="331"/>
      <c r="R92" s="331"/>
      <c r="S92" s="331"/>
      <c r="T92" s="331"/>
      <c r="U92" s="331"/>
      <c r="V92" s="331"/>
      <c r="W92" s="331"/>
      <c r="X92" s="331"/>
      <c r="Y92" s="331"/>
      <c r="Z92" s="331"/>
      <c r="AA92" s="331"/>
      <c r="AB92" s="331"/>
      <c r="AC92" s="331"/>
      <c r="AD92" s="331"/>
    </row>
    <row r="93" spans="1:30" ht="15" customHeight="1">
      <c r="A93" s="331"/>
      <c r="B93" s="331"/>
      <c r="C93" s="331"/>
      <c r="D93" s="331"/>
      <c r="E93" s="331"/>
      <c r="F93" s="331"/>
      <c r="G93" s="518"/>
      <c r="H93" s="518"/>
      <c r="I93" s="518"/>
      <c r="J93" s="331"/>
      <c r="K93" s="331"/>
      <c r="L93" s="331"/>
      <c r="M93" s="331"/>
      <c r="N93" s="331"/>
      <c r="O93" s="331"/>
      <c r="P93" s="331"/>
      <c r="Q93" s="331"/>
      <c r="R93" s="331"/>
      <c r="S93" s="331"/>
      <c r="T93" s="331"/>
      <c r="U93" s="331"/>
      <c r="V93" s="331"/>
      <c r="W93" s="331"/>
      <c r="X93" s="331"/>
      <c r="Y93" s="331"/>
      <c r="Z93" s="331"/>
      <c r="AA93" s="331"/>
      <c r="AB93" s="331"/>
      <c r="AC93" s="331"/>
      <c r="AD93" s="331"/>
    </row>
    <row r="94" spans="1:30" ht="15" customHeight="1">
      <c r="A94" s="331"/>
      <c r="B94" s="331"/>
      <c r="C94" s="331"/>
      <c r="D94" s="331"/>
      <c r="E94" s="331"/>
      <c r="F94" s="331"/>
      <c r="G94" s="518"/>
      <c r="H94" s="518"/>
      <c r="I94" s="518"/>
      <c r="J94" s="331"/>
      <c r="K94" s="331"/>
      <c r="L94" s="331"/>
      <c r="M94" s="331"/>
      <c r="N94" s="331"/>
      <c r="O94" s="331"/>
      <c r="P94" s="331"/>
      <c r="Q94" s="331"/>
      <c r="R94" s="331"/>
      <c r="S94" s="331"/>
      <c r="T94" s="331"/>
      <c r="U94" s="331"/>
      <c r="V94" s="331"/>
      <c r="W94" s="331"/>
      <c r="X94" s="331"/>
      <c r="Y94" s="331"/>
      <c r="Z94" s="331"/>
      <c r="AA94" s="331"/>
      <c r="AB94" s="331"/>
      <c r="AC94" s="331"/>
      <c r="AD94" s="331"/>
    </row>
    <row r="95" spans="1:30" ht="15" customHeight="1">
      <c r="A95" s="331"/>
      <c r="B95" s="331"/>
      <c r="C95" s="331"/>
      <c r="D95" s="331"/>
      <c r="E95" s="331"/>
      <c r="F95" s="331"/>
      <c r="G95" s="518"/>
      <c r="H95" s="518"/>
      <c r="I95" s="518"/>
      <c r="J95" s="331"/>
      <c r="K95" s="331"/>
      <c r="L95" s="331"/>
      <c r="M95" s="331"/>
      <c r="N95" s="331"/>
      <c r="O95" s="331"/>
      <c r="P95" s="331"/>
      <c r="Q95" s="331"/>
      <c r="R95" s="331"/>
      <c r="S95" s="331"/>
      <c r="T95" s="331"/>
      <c r="U95" s="331"/>
      <c r="V95" s="331"/>
      <c r="W95" s="331"/>
      <c r="X95" s="331"/>
      <c r="Y95" s="331"/>
      <c r="Z95" s="331"/>
      <c r="AA95" s="331"/>
      <c r="AB95" s="331"/>
      <c r="AC95" s="331"/>
      <c r="AD95" s="331"/>
    </row>
    <row r="96" spans="1:30" ht="15" customHeight="1">
      <c r="A96" s="331"/>
      <c r="B96" s="331"/>
      <c r="C96" s="331"/>
      <c r="D96" s="331"/>
      <c r="E96" s="331"/>
      <c r="F96" s="331"/>
      <c r="G96" s="518"/>
      <c r="H96" s="518"/>
      <c r="I96" s="518"/>
      <c r="J96" s="331"/>
      <c r="K96" s="331"/>
      <c r="L96" s="331"/>
      <c r="M96" s="331"/>
      <c r="N96" s="331"/>
      <c r="O96" s="331"/>
      <c r="P96" s="331"/>
      <c r="Q96" s="331"/>
      <c r="R96" s="331"/>
      <c r="S96" s="331"/>
      <c r="T96" s="331"/>
      <c r="U96" s="331"/>
      <c r="V96" s="331"/>
      <c r="W96" s="331"/>
      <c r="X96" s="331"/>
      <c r="Y96" s="331"/>
      <c r="Z96" s="331"/>
      <c r="AA96" s="331"/>
      <c r="AB96" s="331"/>
      <c r="AC96" s="331"/>
      <c r="AD96" s="331"/>
    </row>
    <row r="97" spans="1:30" ht="15" customHeight="1">
      <c r="A97" s="331"/>
      <c r="B97" s="331"/>
      <c r="C97" s="331"/>
      <c r="D97" s="331"/>
      <c r="E97" s="331"/>
      <c r="F97" s="331"/>
      <c r="G97" s="518"/>
      <c r="H97" s="518"/>
      <c r="I97" s="518"/>
      <c r="J97" s="331"/>
      <c r="K97" s="331"/>
      <c r="L97" s="331"/>
      <c r="M97" s="331"/>
      <c r="N97" s="331"/>
      <c r="O97" s="331"/>
      <c r="P97" s="331"/>
      <c r="Q97" s="331"/>
      <c r="R97" s="331"/>
      <c r="S97" s="331"/>
      <c r="T97" s="331"/>
      <c r="U97" s="331"/>
      <c r="V97" s="331"/>
      <c r="W97" s="331"/>
      <c r="X97" s="331"/>
      <c r="Y97" s="331"/>
      <c r="Z97" s="331"/>
      <c r="AA97" s="331"/>
      <c r="AB97" s="331"/>
      <c r="AC97" s="331"/>
      <c r="AD97" s="331"/>
    </row>
    <row r="98" spans="1:30" ht="15" customHeight="1">
      <c r="A98" s="331"/>
      <c r="B98" s="331"/>
      <c r="C98" s="331"/>
      <c r="D98" s="331"/>
      <c r="E98" s="331"/>
      <c r="F98" s="331"/>
      <c r="G98" s="518"/>
      <c r="H98" s="518"/>
      <c r="I98" s="518"/>
      <c r="J98" s="331"/>
      <c r="K98" s="331"/>
      <c r="L98" s="331"/>
      <c r="M98" s="331"/>
      <c r="N98" s="331"/>
      <c r="O98" s="331"/>
      <c r="P98" s="331"/>
      <c r="Q98" s="331"/>
      <c r="R98" s="331"/>
      <c r="S98" s="331"/>
      <c r="T98" s="331"/>
      <c r="U98" s="331"/>
      <c r="V98" s="331"/>
      <c r="W98" s="331"/>
      <c r="X98" s="331"/>
      <c r="Y98" s="331"/>
      <c r="Z98" s="331"/>
      <c r="AA98" s="331"/>
      <c r="AB98" s="331"/>
      <c r="AC98" s="331"/>
      <c r="AD98" s="331"/>
    </row>
    <row r="99" spans="1:30" ht="15" customHeight="1">
      <c r="A99" s="331"/>
      <c r="B99" s="331"/>
      <c r="C99" s="331"/>
      <c r="D99" s="331"/>
      <c r="E99" s="331"/>
      <c r="F99" s="331"/>
      <c r="G99" s="518"/>
      <c r="H99" s="518"/>
      <c r="I99" s="518"/>
      <c r="J99" s="331"/>
      <c r="K99" s="331"/>
      <c r="L99" s="331"/>
      <c r="M99" s="331"/>
      <c r="N99" s="331"/>
      <c r="O99" s="331"/>
      <c r="P99" s="331"/>
      <c r="Q99" s="331"/>
      <c r="R99" s="331"/>
      <c r="S99" s="331"/>
      <c r="T99" s="331"/>
      <c r="U99" s="331"/>
      <c r="V99" s="331"/>
      <c r="W99" s="331"/>
      <c r="X99" s="331"/>
      <c r="Y99" s="331"/>
      <c r="Z99" s="331"/>
      <c r="AA99" s="331"/>
      <c r="AB99" s="331"/>
      <c r="AC99" s="331"/>
      <c r="AD99" s="331"/>
    </row>
    <row r="100" spans="1:30" ht="15" customHeight="1">
      <c r="A100" s="331"/>
      <c r="B100" s="331"/>
      <c r="C100" s="331"/>
      <c r="D100" s="331"/>
      <c r="E100" s="331"/>
      <c r="F100" s="331"/>
      <c r="G100" s="518"/>
      <c r="H100" s="518"/>
      <c r="I100" s="518"/>
      <c r="J100" s="331"/>
      <c r="K100" s="331"/>
      <c r="L100" s="331"/>
      <c r="M100" s="331"/>
      <c r="N100" s="331"/>
      <c r="O100" s="331"/>
      <c r="P100" s="331"/>
      <c r="Q100" s="331"/>
      <c r="R100" s="331"/>
      <c r="S100" s="331"/>
      <c r="T100" s="331"/>
      <c r="U100" s="331"/>
      <c r="V100" s="331"/>
      <c r="W100" s="331"/>
      <c r="X100" s="331"/>
      <c r="Y100" s="331"/>
      <c r="Z100" s="331"/>
      <c r="AA100" s="331"/>
      <c r="AB100" s="331"/>
      <c r="AC100" s="331"/>
      <c r="AD100" s="331"/>
    </row>
    <row r="101" spans="1:30" ht="15" customHeight="1">
      <c r="A101" s="331"/>
      <c r="B101" s="331"/>
      <c r="C101" s="331"/>
      <c r="D101" s="331"/>
      <c r="E101" s="331"/>
      <c r="F101" s="331"/>
      <c r="G101" s="518"/>
      <c r="H101" s="518"/>
      <c r="I101" s="518"/>
      <c r="J101" s="331"/>
      <c r="K101" s="331"/>
      <c r="L101" s="331"/>
      <c r="M101" s="331"/>
      <c r="N101" s="331"/>
      <c r="O101" s="331"/>
      <c r="P101" s="331"/>
      <c r="Q101" s="331"/>
      <c r="R101" s="331"/>
      <c r="S101" s="331"/>
      <c r="T101" s="331"/>
      <c r="U101" s="331"/>
      <c r="V101" s="331"/>
      <c r="W101" s="331"/>
      <c r="X101" s="331"/>
      <c r="Y101" s="331"/>
      <c r="Z101" s="331"/>
      <c r="AA101" s="331"/>
      <c r="AB101" s="331"/>
      <c r="AC101" s="331"/>
      <c r="AD101" s="331"/>
    </row>
    <row r="102" spans="1:30">
      <c r="A102" s="331"/>
      <c r="B102" s="331"/>
      <c r="C102" s="331"/>
      <c r="D102" s="331"/>
      <c r="E102" s="331"/>
      <c r="F102" s="331"/>
      <c r="G102" s="518"/>
      <c r="H102" s="518"/>
      <c r="I102" s="518"/>
      <c r="J102" s="331"/>
      <c r="K102" s="331"/>
      <c r="L102" s="331"/>
      <c r="M102" s="331"/>
      <c r="N102" s="331"/>
      <c r="O102" s="331"/>
      <c r="P102" s="331"/>
      <c r="Q102" s="331"/>
      <c r="R102" s="331"/>
      <c r="S102" s="331"/>
      <c r="T102" s="331"/>
      <c r="U102" s="331"/>
      <c r="V102" s="331"/>
      <c r="W102" s="331"/>
      <c r="X102" s="331"/>
      <c r="Y102" s="331"/>
      <c r="Z102" s="331"/>
      <c r="AA102" s="331"/>
      <c r="AB102" s="331"/>
      <c r="AC102" s="331"/>
      <c r="AD102" s="331"/>
    </row>
    <row r="103" spans="1:30">
      <c r="A103" s="331"/>
      <c r="B103" s="331"/>
      <c r="C103" s="331"/>
      <c r="D103" s="331"/>
      <c r="E103" s="331"/>
      <c r="F103" s="331"/>
      <c r="G103" s="518"/>
      <c r="H103" s="518"/>
      <c r="I103" s="518"/>
      <c r="J103" s="331"/>
      <c r="K103" s="331"/>
      <c r="L103" s="331"/>
      <c r="M103" s="331"/>
      <c r="N103" s="331"/>
      <c r="O103" s="331"/>
      <c r="P103" s="331"/>
      <c r="Q103" s="331"/>
      <c r="R103" s="331"/>
      <c r="S103" s="331"/>
      <c r="T103" s="331"/>
      <c r="U103" s="331"/>
      <c r="V103" s="331"/>
      <c r="W103" s="331"/>
      <c r="X103" s="331"/>
      <c r="Y103" s="331"/>
      <c r="Z103" s="331"/>
      <c r="AA103" s="331"/>
      <c r="AB103" s="331"/>
      <c r="AC103" s="331"/>
      <c r="AD103" s="331"/>
    </row>
    <row r="104" spans="1:30">
      <c r="A104" s="331"/>
      <c r="B104" s="331"/>
      <c r="C104" s="331"/>
      <c r="D104" s="331"/>
      <c r="E104" s="331"/>
      <c r="F104" s="331"/>
      <c r="G104" s="518"/>
      <c r="H104" s="518"/>
      <c r="I104" s="518"/>
      <c r="J104" s="331"/>
      <c r="K104" s="331"/>
      <c r="L104" s="331"/>
      <c r="M104" s="331"/>
      <c r="N104" s="331"/>
      <c r="O104" s="331"/>
      <c r="P104" s="331"/>
      <c r="Q104" s="331"/>
      <c r="R104" s="331"/>
      <c r="S104" s="331"/>
      <c r="T104" s="331"/>
      <c r="U104" s="331"/>
      <c r="V104" s="331"/>
      <c r="W104" s="331"/>
      <c r="X104" s="331"/>
      <c r="Y104" s="331"/>
      <c r="Z104" s="331"/>
      <c r="AA104" s="331"/>
      <c r="AB104" s="331"/>
      <c r="AC104" s="331"/>
      <c r="AD104" s="331"/>
    </row>
    <row r="105" spans="1:30">
      <c r="A105" s="331"/>
      <c r="B105" s="331"/>
      <c r="C105" s="331"/>
      <c r="D105" s="331"/>
      <c r="E105" s="331"/>
      <c r="F105" s="331"/>
      <c r="G105" s="518"/>
      <c r="H105" s="518"/>
      <c r="I105" s="518"/>
      <c r="J105" s="331"/>
      <c r="K105" s="331"/>
      <c r="L105" s="331"/>
      <c r="M105" s="331"/>
      <c r="N105" s="331"/>
      <c r="O105" s="331"/>
      <c r="P105" s="331"/>
      <c r="Q105" s="331"/>
      <c r="R105" s="331"/>
      <c r="S105" s="331"/>
      <c r="T105" s="331"/>
      <c r="U105" s="331"/>
      <c r="V105" s="331"/>
      <c r="W105" s="331"/>
      <c r="X105" s="331"/>
      <c r="Y105" s="331"/>
      <c r="Z105" s="331"/>
      <c r="AA105" s="331"/>
      <c r="AB105" s="331"/>
      <c r="AC105" s="331"/>
      <c r="AD105" s="331"/>
    </row>
    <row r="106" spans="1:30">
      <c r="A106" s="331"/>
      <c r="B106" s="331"/>
      <c r="C106" s="331"/>
      <c r="D106" s="331"/>
      <c r="E106" s="331"/>
      <c r="F106" s="331"/>
      <c r="G106" s="518"/>
      <c r="H106" s="518"/>
      <c r="I106" s="518"/>
      <c r="J106" s="331"/>
      <c r="K106" s="331"/>
      <c r="L106" s="331"/>
      <c r="M106" s="331"/>
      <c r="N106" s="331"/>
      <c r="O106" s="331"/>
      <c r="P106" s="331"/>
      <c r="Q106" s="331"/>
      <c r="R106" s="331"/>
      <c r="S106" s="331"/>
      <c r="T106" s="331"/>
      <c r="U106" s="331"/>
      <c r="V106" s="331"/>
      <c r="W106" s="331"/>
      <c r="X106" s="331"/>
      <c r="Y106" s="331"/>
      <c r="Z106" s="331"/>
      <c r="AA106" s="331"/>
      <c r="AB106" s="331"/>
      <c r="AC106" s="331"/>
      <c r="AD106" s="331"/>
    </row>
    <row r="107" spans="1:30">
      <c r="A107" s="331"/>
      <c r="B107" s="331"/>
      <c r="C107" s="331"/>
      <c r="D107" s="331"/>
      <c r="E107" s="331"/>
      <c r="F107" s="331"/>
      <c r="G107" s="518"/>
      <c r="H107" s="518"/>
      <c r="I107" s="518"/>
      <c r="J107" s="331"/>
      <c r="K107" s="331"/>
      <c r="L107" s="331"/>
      <c r="M107" s="331"/>
      <c r="N107" s="331"/>
      <c r="O107" s="331"/>
      <c r="P107" s="331"/>
      <c r="Q107" s="331"/>
      <c r="R107" s="331"/>
      <c r="S107" s="331"/>
      <c r="T107" s="331"/>
      <c r="U107" s="331"/>
      <c r="V107" s="331"/>
      <c r="W107" s="331"/>
      <c r="X107" s="331"/>
      <c r="Y107" s="331"/>
      <c r="Z107" s="331"/>
      <c r="AA107" s="331"/>
      <c r="AB107" s="331"/>
      <c r="AC107" s="331"/>
      <c r="AD107" s="331"/>
    </row>
    <row r="108" spans="1:30">
      <c r="A108" s="331"/>
      <c r="B108" s="331"/>
      <c r="C108" s="331"/>
      <c r="D108" s="331"/>
      <c r="E108" s="331"/>
      <c r="F108" s="331"/>
      <c r="G108" s="518"/>
      <c r="H108" s="518"/>
      <c r="I108" s="518"/>
      <c r="J108" s="331"/>
      <c r="K108" s="331"/>
      <c r="L108" s="331"/>
      <c r="M108" s="331"/>
      <c r="N108" s="331"/>
      <c r="O108" s="331"/>
      <c r="P108" s="331"/>
      <c r="Q108" s="331"/>
      <c r="R108" s="331"/>
      <c r="S108" s="331"/>
      <c r="T108" s="331"/>
      <c r="U108" s="331"/>
      <c r="V108" s="331"/>
      <c r="W108" s="331"/>
      <c r="X108" s="331"/>
      <c r="Y108" s="331"/>
      <c r="Z108" s="331"/>
      <c r="AA108" s="331"/>
      <c r="AB108" s="331"/>
      <c r="AC108" s="331"/>
      <c r="AD108" s="331"/>
    </row>
    <row r="109" spans="1:30">
      <c r="A109" s="331"/>
      <c r="B109" s="331"/>
      <c r="C109" s="331"/>
      <c r="D109" s="331"/>
      <c r="E109" s="331"/>
      <c r="F109" s="331"/>
      <c r="G109" s="518"/>
      <c r="H109" s="518"/>
      <c r="I109" s="518"/>
      <c r="J109" s="331"/>
      <c r="K109" s="331"/>
      <c r="L109" s="331"/>
      <c r="M109" s="331"/>
      <c r="N109" s="331"/>
      <c r="O109" s="331"/>
      <c r="P109" s="331"/>
      <c r="Q109" s="331"/>
      <c r="R109" s="331"/>
      <c r="S109" s="331"/>
      <c r="T109" s="331"/>
      <c r="U109" s="331"/>
      <c r="V109" s="331"/>
      <c r="W109" s="331"/>
      <c r="X109" s="331"/>
      <c r="Y109" s="331"/>
      <c r="Z109" s="331"/>
      <c r="AA109" s="331"/>
      <c r="AB109" s="331"/>
      <c r="AC109" s="331"/>
      <c r="AD109" s="331"/>
    </row>
    <row r="110" spans="1:30">
      <c r="A110" s="331"/>
      <c r="B110" s="331"/>
      <c r="C110" s="331"/>
      <c r="D110" s="331"/>
      <c r="E110" s="331"/>
      <c r="F110" s="331"/>
      <c r="G110" s="518"/>
      <c r="H110" s="518"/>
      <c r="I110" s="518"/>
      <c r="J110" s="331"/>
      <c r="K110" s="331"/>
      <c r="L110" s="331"/>
      <c r="M110" s="331"/>
      <c r="N110" s="331"/>
      <c r="O110" s="331"/>
      <c r="P110" s="331"/>
      <c r="Q110" s="331"/>
      <c r="R110" s="331"/>
      <c r="S110" s="331"/>
      <c r="T110" s="331"/>
      <c r="U110" s="331"/>
      <c r="V110" s="331"/>
      <c r="W110" s="331"/>
      <c r="X110" s="331"/>
      <c r="Y110" s="331"/>
      <c r="Z110" s="331"/>
      <c r="AA110" s="331"/>
      <c r="AB110" s="331"/>
      <c r="AC110" s="331"/>
      <c r="AD110" s="331"/>
    </row>
    <row r="111" spans="1:30">
      <c r="A111" s="331"/>
      <c r="B111" s="331"/>
      <c r="C111" s="331"/>
      <c r="D111" s="331"/>
      <c r="E111" s="331"/>
      <c r="F111" s="331"/>
      <c r="G111" s="518"/>
      <c r="H111" s="518"/>
      <c r="I111" s="518"/>
      <c r="J111" s="331"/>
      <c r="K111" s="331"/>
      <c r="L111" s="331"/>
      <c r="M111" s="331"/>
      <c r="N111" s="331"/>
      <c r="O111" s="331"/>
      <c r="P111" s="331"/>
      <c r="Q111" s="331"/>
      <c r="R111" s="331"/>
      <c r="S111" s="331"/>
      <c r="T111" s="331"/>
      <c r="U111" s="331"/>
      <c r="V111" s="331"/>
      <c r="W111" s="331"/>
      <c r="X111" s="331"/>
      <c r="Y111" s="331"/>
      <c r="Z111" s="331"/>
      <c r="AA111" s="331"/>
      <c r="AB111" s="331"/>
      <c r="AC111" s="331"/>
      <c r="AD111" s="331"/>
    </row>
    <row r="112" spans="1:30">
      <c r="A112" s="331"/>
      <c r="B112" s="331"/>
      <c r="C112" s="331"/>
      <c r="D112" s="331"/>
      <c r="E112" s="331"/>
      <c r="F112" s="331"/>
      <c r="G112" s="518"/>
      <c r="H112" s="518"/>
      <c r="I112" s="518"/>
      <c r="J112" s="331"/>
      <c r="K112" s="331"/>
      <c r="L112" s="331"/>
      <c r="M112" s="331"/>
      <c r="N112" s="331"/>
      <c r="O112" s="331"/>
      <c r="P112" s="331"/>
      <c r="Q112" s="331"/>
      <c r="R112" s="331"/>
      <c r="S112" s="331"/>
      <c r="T112" s="331"/>
      <c r="U112" s="331"/>
      <c r="V112" s="331"/>
      <c r="W112" s="331"/>
      <c r="X112" s="331"/>
      <c r="Y112" s="331"/>
      <c r="Z112" s="331"/>
      <c r="AA112" s="331"/>
      <c r="AB112" s="331"/>
      <c r="AC112" s="331"/>
      <c r="AD112" s="331"/>
    </row>
    <row r="113" spans="1:33">
      <c r="A113" s="331"/>
      <c r="B113" s="331"/>
      <c r="C113" s="331"/>
      <c r="D113" s="331"/>
      <c r="E113" s="331"/>
      <c r="F113" s="331"/>
      <c r="G113" s="518"/>
      <c r="H113" s="518"/>
      <c r="I113" s="518"/>
      <c r="J113" s="331"/>
      <c r="K113" s="331"/>
      <c r="L113" s="331"/>
      <c r="M113" s="331"/>
      <c r="N113" s="331"/>
      <c r="O113" s="331"/>
      <c r="P113" s="331"/>
      <c r="Q113" s="331"/>
      <c r="R113" s="331"/>
      <c r="S113" s="331"/>
      <c r="T113" s="331"/>
      <c r="U113" s="331"/>
      <c r="V113" s="331"/>
      <c r="W113" s="331"/>
      <c r="X113" s="331"/>
      <c r="Y113" s="331"/>
      <c r="Z113" s="331"/>
      <c r="AA113" s="331"/>
      <c r="AB113" s="331"/>
      <c r="AC113" s="331"/>
      <c r="AD113" s="331"/>
    </row>
    <row r="114" spans="1:33">
      <c r="A114" s="331"/>
      <c r="B114" s="331"/>
      <c r="C114" s="331"/>
      <c r="D114" s="331"/>
      <c r="E114" s="331"/>
      <c r="F114" s="331"/>
      <c r="G114" s="518"/>
      <c r="H114" s="518"/>
      <c r="I114" s="518"/>
      <c r="J114" s="331"/>
      <c r="K114" s="331"/>
      <c r="L114" s="331"/>
      <c r="M114" s="331"/>
      <c r="N114" s="331"/>
      <c r="O114" s="331"/>
      <c r="P114" s="331"/>
      <c r="Q114" s="331"/>
      <c r="R114" s="331"/>
      <c r="S114" s="331"/>
      <c r="T114" s="331"/>
      <c r="U114" s="331"/>
      <c r="V114" s="331"/>
      <c r="W114" s="331"/>
      <c r="X114" s="331"/>
      <c r="Y114" s="331"/>
      <c r="Z114" s="331"/>
      <c r="AA114" s="331"/>
      <c r="AB114" s="331"/>
      <c r="AC114" s="331"/>
      <c r="AD114" s="331"/>
    </row>
    <row r="115" spans="1:33">
      <c r="A115" s="331"/>
      <c r="B115" s="331"/>
      <c r="C115" s="331"/>
      <c r="D115" s="331"/>
      <c r="E115" s="331"/>
      <c r="F115" s="331"/>
      <c r="G115" s="518"/>
      <c r="H115" s="518"/>
      <c r="I115" s="518"/>
      <c r="J115" s="331"/>
      <c r="K115" s="331"/>
      <c r="L115" s="331"/>
      <c r="M115" s="331"/>
      <c r="N115" s="331"/>
      <c r="O115" s="331"/>
      <c r="P115" s="331"/>
      <c r="Q115" s="331"/>
      <c r="R115" s="331"/>
      <c r="S115" s="331"/>
      <c r="T115" s="331"/>
      <c r="U115" s="331"/>
      <c r="V115" s="331"/>
      <c r="W115" s="331"/>
      <c r="X115" s="331"/>
      <c r="Y115" s="331"/>
      <c r="Z115" s="331"/>
      <c r="AA115" s="331"/>
      <c r="AB115" s="331"/>
      <c r="AC115" s="331"/>
      <c r="AD115" s="331"/>
    </row>
    <row r="116" spans="1:33">
      <c r="A116" s="331"/>
      <c r="B116" s="331"/>
      <c r="C116" s="331"/>
      <c r="D116" s="331"/>
      <c r="E116" s="331"/>
      <c r="F116" s="331"/>
      <c r="G116" s="518"/>
      <c r="H116" s="518"/>
      <c r="I116" s="518"/>
      <c r="J116" s="331"/>
      <c r="K116" s="331"/>
      <c r="L116" s="331"/>
      <c r="M116" s="331"/>
      <c r="N116" s="331"/>
      <c r="O116" s="331"/>
      <c r="P116" s="331"/>
      <c r="Q116" s="331"/>
      <c r="R116" s="331"/>
      <c r="S116" s="331"/>
      <c r="T116" s="331"/>
      <c r="U116" s="331"/>
      <c r="V116" s="331"/>
      <c r="W116" s="331"/>
      <c r="X116" s="331"/>
      <c r="Y116" s="331"/>
      <c r="Z116" s="331"/>
      <c r="AA116" s="331"/>
      <c r="AB116" s="331"/>
      <c r="AC116" s="331"/>
      <c r="AD116" s="331"/>
    </row>
    <row r="117" spans="1:33">
      <c r="A117" s="331"/>
      <c r="B117" s="331"/>
      <c r="C117" s="331"/>
      <c r="D117" s="331"/>
      <c r="E117" s="331"/>
      <c r="F117" s="331"/>
      <c r="G117" s="518"/>
      <c r="H117" s="518"/>
      <c r="I117" s="518"/>
      <c r="J117" s="331"/>
      <c r="K117" s="331"/>
      <c r="L117" s="331"/>
      <c r="M117" s="331"/>
      <c r="N117" s="331"/>
      <c r="O117" s="331"/>
      <c r="P117" s="331"/>
      <c r="Q117" s="331"/>
      <c r="R117" s="331"/>
      <c r="S117" s="331"/>
      <c r="T117" s="331"/>
      <c r="U117" s="331"/>
      <c r="V117" s="331"/>
      <c r="W117" s="331"/>
      <c r="X117" s="331"/>
      <c r="Y117" s="331"/>
      <c r="Z117" s="331"/>
      <c r="AA117" s="331"/>
      <c r="AB117" s="331"/>
      <c r="AC117" s="331"/>
      <c r="AD117" s="331"/>
    </row>
    <row r="118" spans="1:33">
      <c r="A118" s="331"/>
      <c r="B118" s="331"/>
      <c r="C118" s="331"/>
      <c r="D118" s="331"/>
      <c r="E118" s="331"/>
      <c r="F118" s="331"/>
      <c r="G118" s="518"/>
      <c r="H118" s="518"/>
      <c r="I118" s="518"/>
      <c r="J118" s="331"/>
      <c r="K118" s="331"/>
      <c r="L118" s="331"/>
      <c r="M118" s="331"/>
      <c r="N118" s="331"/>
      <c r="O118" s="331"/>
      <c r="P118" s="331"/>
      <c r="Q118" s="331"/>
      <c r="R118" s="331"/>
      <c r="S118" s="331"/>
      <c r="T118" s="331"/>
      <c r="U118" s="331"/>
      <c r="V118" s="331"/>
      <c r="W118" s="331"/>
      <c r="X118" s="331"/>
      <c r="Y118" s="331"/>
      <c r="Z118" s="331"/>
      <c r="AA118" s="331"/>
      <c r="AB118" s="331"/>
      <c r="AC118" s="331"/>
      <c r="AD118" s="331"/>
    </row>
    <row r="119" spans="1:33">
      <c r="A119" s="331"/>
      <c r="B119" s="331"/>
      <c r="C119" s="331"/>
      <c r="D119" s="331"/>
      <c r="E119" s="331"/>
      <c r="F119" s="331"/>
      <c r="G119" s="518"/>
      <c r="H119" s="518"/>
      <c r="I119" s="518"/>
      <c r="J119" s="331"/>
      <c r="K119" s="331"/>
      <c r="L119" s="331"/>
      <c r="M119" s="331"/>
      <c r="N119" s="331"/>
      <c r="O119" s="331"/>
      <c r="P119" s="331"/>
      <c r="Q119" s="331"/>
      <c r="R119" s="331"/>
      <c r="S119" s="331"/>
      <c r="T119" s="331"/>
      <c r="U119" s="331"/>
      <c r="V119" s="331"/>
      <c r="W119" s="331"/>
      <c r="X119" s="331"/>
      <c r="Y119" s="331"/>
      <c r="Z119" s="331"/>
      <c r="AA119" s="331"/>
      <c r="AB119" s="331"/>
      <c r="AC119" s="331"/>
      <c r="AD119" s="331"/>
    </row>
    <row r="120" spans="1:33">
      <c r="A120" s="331"/>
      <c r="B120" s="331"/>
      <c r="C120" s="331"/>
      <c r="D120" s="331"/>
      <c r="E120" s="331"/>
      <c r="F120" s="331"/>
      <c r="G120" s="518"/>
      <c r="H120" s="518"/>
      <c r="I120" s="518"/>
      <c r="J120" s="331"/>
      <c r="K120" s="331"/>
      <c r="L120" s="331"/>
      <c r="M120" s="331"/>
      <c r="N120" s="331"/>
      <c r="O120" s="331"/>
      <c r="P120" s="331"/>
      <c r="Q120" s="331"/>
      <c r="R120" s="331"/>
      <c r="S120" s="331"/>
      <c r="T120" s="331"/>
      <c r="U120" s="331"/>
      <c r="V120" s="331"/>
      <c r="W120" s="331"/>
      <c r="X120" s="331"/>
      <c r="Y120" s="331"/>
      <c r="Z120" s="331"/>
      <c r="AA120" s="331"/>
      <c r="AB120" s="331"/>
      <c r="AC120" s="331"/>
      <c r="AD120" s="331"/>
    </row>
    <row r="121" spans="1:33">
      <c r="A121" s="331"/>
      <c r="B121" s="331"/>
      <c r="C121" s="331"/>
      <c r="D121" s="331"/>
      <c r="E121" s="331"/>
      <c r="F121" s="331"/>
      <c r="G121" s="518"/>
      <c r="H121" s="518"/>
      <c r="I121" s="518"/>
      <c r="J121" s="331"/>
      <c r="K121" s="331"/>
      <c r="L121" s="331"/>
      <c r="M121" s="331"/>
      <c r="N121" s="331"/>
      <c r="O121" s="331"/>
      <c r="P121" s="331"/>
      <c r="Q121" s="331"/>
      <c r="R121" s="331"/>
      <c r="S121" s="331"/>
      <c r="T121" s="331"/>
      <c r="U121" s="331"/>
      <c r="V121" s="331"/>
      <c r="W121" s="331"/>
      <c r="X121" s="331"/>
      <c r="Y121" s="331"/>
      <c r="Z121" s="331"/>
      <c r="AA121" s="331"/>
      <c r="AB121" s="331"/>
      <c r="AC121" s="331"/>
      <c r="AD121" s="331"/>
    </row>
    <row r="122" spans="1:33">
      <c r="A122" s="331"/>
      <c r="B122" s="331"/>
      <c r="C122" s="331"/>
      <c r="D122" s="331"/>
      <c r="E122" s="331"/>
      <c r="F122" s="331"/>
      <c r="G122" s="518"/>
      <c r="H122" s="518"/>
      <c r="I122" s="518"/>
      <c r="J122" s="331"/>
      <c r="K122" s="331"/>
      <c r="L122" s="331"/>
      <c r="M122" s="331"/>
      <c r="N122" s="331"/>
      <c r="O122" s="331"/>
      <c r="P122" s="331"/>
      <c r="Q122" s="331"/>
      <c r="R122" s="331"/>
      <c r="S122" s="331"/>
      <c r="T122" s="331"/>
      <c r="U122" s="331"/>
      <c r="V122" s="331"/>
      <c r="W122" s="331"/>
      <c r="X122" s="331"/>
      <c r="Y122" s="331"/>
      <c r="Z122" s="331"/>
      <c r="AA122" s="331"/>
      <c r="AB122" s="331"/>
      <c r="AC122" s="331"/>
      <c r="AD122" s="331"/>
    </row>
    <row r="123" spans="1:33">
      <c r="A123" s="331"/>
      <c r="B123" s="331"/>
      <c r="C123" s="331"/>
      <c r="D123" s="331"/>
      <c r="E123" s="331"/>
      <c r="F123" s="331"/>
      <c r="G123" s="518"/>
      <c r="H123" s="518"/>
      <c r="I123" s="518"/>
      <c r="J123" s="331"/>
      <c r="K123" s="331"/>
      <c r="L123" s="331"/>
      <c r="M123" s="331"/>
      <c r="N123" s="331"/>
      <c r="O123" s="331"/>
      <c r="P123" s="331"/>
      <c r="Q123" s="331"/>
      <c r="R123" s="331"/>
      <c r="S123" s="331"/>
      <c r="T123" s="331"/>
      <c r="U123" s="331"/>
      <c r="V123" s="331"/>
      <c r="W123" s="331"/>
      <c r="X123" s="331"/>
      <c r="Y123" s="331"/>
      <c r="Z123" s="331"/>
      <c r="AA123" s="331"/>
      <c r="AB123" s="331"/>
      <c r="AC123" s="331"/>
      <c r="AD123" s="331"/>
    </row>
    <row r="124" spans="1:33">
      <c r="A124" s="331"/>
      <c r="B124" s="331"/>
      <c r="C124" s="331"/>
      <c r="D124" s="331"/>
      <c r="E124" s="331"/>
      <c r="F124" s="331"/>
      <c r="G124" s="518"/>
      <c r="H124" s="518"/>
      <c r="I124" s="518"/>
      <c r="J124" s="331"/>
      <c r="K124" s="331"/>
      <c r="L124" s="331"/>
      <c r="M124" s="331"/>
      <c r="N124" s="331"/>
      <c r="O124" s="331"/>
      <c r="P124" s="331"/>
      <c r="Q124" s="331"/>
      <c r="R124" s="331"/>
      <c r="S124" s="331"/>
      <c r="T124" s="331"/>
      <c r="U124" s="331"/>
      <c r="V124" s="331"/>
      <c r="W124" s="331"/>
      <c r="X124" s="331"/>
      <c r="Y124" s="331"/>
      <c r="Z124" s="331"/>
      <c r="AA124" s="331"/>
      <c r="AB124" s="331"/>
      <c r="AC124" s="331"/>
      <c r="AD124" s="331"/>
    </row>
    <row r="125" spans="1:33">
      <c r="A125" s="331"/>
      <c r="B125" s="331"/>
      <c r="C125" s="331"/>
      <c r="D125" s="331"/>
      <c r="E125" s="331"/>
      <c r="F125" s="331"/>
      <c r="G125" s="518"/>
      <c r="H125" s="518"/>
      <c r="I125" s="518"/>
      <c r="J125" s="331"/>
      <c r="K125" s="331"/>
      <c r="L125" s="331"/>
      <c r="M125" s="331"/>
      <c r="N125" s="331"/>
      <c r="O125" s="331"/>
      <c r="P125" s="331"/>
      <c r="Q125" s="331"/>
      <c r="R125" s="331"/>
      <c r="S125" s="331"/>
      <c r="T125" s="331"/>
      <c r="U125" s="331"/>
      <c r="V125" s="331"/>
      <c r="W125" s="331"/>
      <c r="X125" s="331"/>
      <c r="Y125" s="331"/>
      <c r="Z125" s="331"/>
      <c r="AA125" s="331"/>
      <c r="AB125" s="331"/>
      <c r="AC125" s="331"/>
      <c r="AD125" s="331"/>
    </row>
    <row r="126" spans="1:33">
      <c r="A126" s="331"/>
      <c r="B126" s="331"/>
      <c r="C126" s="331"/>
      <c r="D126" s="331"/>
      <c r="E126" s="331"/>
      <c r="F126" s="331"/>
      <c r="G126" s="518"/>
      <c r="H126" s="518"/>
      <c r="I126" s="518"/>
      <c r="J126" s="331"/>
      <c r="K126" s="331"/>
      <c r="L126" s="331"/>
      <c r="M126" s="331"/>
      <c r="N126" s="331"/>
      <c r="O126" s="331"/>
      <c r="P126" s="331"/>
      <c r="Q126" s="331"/>
      <c r="R126" s="331"/>
      <c r="S126" s="331"/>
      <c r="T126" s="331"/>
      <c r="U126" s="331"/>
      <c r="V126" s="331"/>
      <c r="W126" s="331"/>
      <c r="X126" s="331"/>
      <c r="Y126" s="331"/>
      <c r="Z126" s="331"/>
      <c r="AA126" s="331"/>
      <c r="AB126" s="331"/>
      <c r="AC126" s="331"/>
      <c r="AD126" s="331"/>
    </row>
    <row r="127" spans="1:33">
      <c r="A127" s="331"/>
      <c r="B127" s="331"/>
      <c r="C127" s="331"/>
      <c r="D127" s="331"/>
      <c r="E127" s="331"/>
      <c r="F127" s="331"/>
      <c r="G127" s="518"/>
      <c r="H127" s="518"/>
      <c r="I127" s="518"/>
      <c r="J127" s="331"/>
      <c r="K127" s="331"/>
      <c r="L127" s="331"/>
      <c r="M127" s="331"/>
      <c r="N127" s="331"/>
      <c r="O127" s="331"/>
      <c r="P127" s="331"/>
      <c r="Q127" s="331"/>
      <c r="R127" s="331"/>
      <c r="S127" s="331"/>
      <c r="T127" s="331"/>
      <c r="U127" s="331"/>
      <c r="V127" s="331"/>
      <c r="W127" s="331"/>
      <c r="X127" s="331"/>
      <c r="Y127" s="331"/>
      <c r="Z127" s="331"/>
      <c r="AA127" s="331"/>
      <c r="AB127" s="331"/>
      <c r="AC127" s="331"/>
      <c r="AD127" s="331"/>
    </row>
    <row r="128" spans="1:33">
      <c r="A128" s="331"/>
      <c r="B128" s="517"/>
      <c r="C128" s="517"/>
      <c r="D128" s="331"/>
      <c r="E128" s="331"/>
      <c r="F128" s="331"/>
      <c r="G128" s="331"/>
      <c r="H128" s="331"/>
      <c r="I128" s="331"/>
      <c r="J128" s="331"/>
      <c r="K128" s="331"/>
      <c r="L128" s="518"/>
      <c r="M128" s="331"/>
      <c r="N128" s="331"/>
      <c r="O128" s="331"/>
      <c r="P128" s="331"/>
      <c r="Q128" s="331"/>
      <c r="R128" s="331"/>
      <c r="S128" s="331"/>
      <c r="T128" s="331"/>
      <c r="U128" s="331"/>
      <c r="V128" s="331"/>
      <c r="W128" s="331"/>
      <c r="X128" s="331"/>
      <c r="Y128" s="331"/>
      <c r="Z128" s="331"/>
      <c r="AA128" s="331"/>
      <c r="AB128" s="331"/>
      <c r="AC128" s="331"/>
      <c r="AD128" s="331"/>
      <c r="AE128" s="331"/>
      <c r="AF128" s="331"/>
      <c r="AG128" s="331"/>
    </row>
    <row r="129" spans="1:33">
      <c r="A129" s="331"/>
      <c r="B129" s="517"/>
      <c r="C129" s="517"/>
      <c r="D129" s="331"/>
      <c r="E129" s="331"/>
      <c r="F129" s="331"/>
      <c r="G129" s="331"/>
      <c r="H129" s="331"/>
      <c r="I129" s="331"/>
      <c r="J129" s="331"/>
      <c r="K129" s="331"/>
      <c r="L129" s="518"/>
      <c r="M129" s="331"/>
      <c r="N129" s="331"/>
      <c r="O129" s="331"/>
      <c r="P129" s="331"/>
      <c r="Q129" s="331"/>
      <c r="R129" s="331"/>
      <c r="S129" s="331"/>
      <c r="T129" s="331"/>
      <c r="U129" s="331"/>
      <c r="V129" s="331"/>
      <c r="W129" s="331"/>
      <c r="X129" s="331"/>
      <c r="Y129" s="331"/>
      <c r="Z129" s="331"/>
      <c r="AA129" s="331"/>
      <c r="AB129" s="331"/>
      <c r="AC129" s="331"/>
      <c r="AD129" s="331"/>
      <c r="AE129" s="331"/>
      <c r="AF129" s="331"/>
      <c r="AG129" s="331"/>
    </row>
    <row r="130" spans="1:33">
      <c r="A130" s="331"/>
      <c r="B130" s="517"/>
      <c r="C130" s="517"/>
      <c r="D130" s="331"/>
      <c r="E130" s="331"/>
      <c r="F130" s="331"/>
      <c r="G130" s="331"/>
      <c r="H130" s="331"/>
      <c r="I130" s="331"/>
      <c r="J130" s="331"/>
      <c r="K130" s="331"/>
      <c r="L130" s="518"/>
      <c r="M130" s="331"/>
      <c r="N130" s="331"/>
      <c r="O130" s="331"/>
      <c r="P130" s="331"/>
      <c r="Q130" s="331"/>
      <c r="R130" s="331"/>
      <c r="S130" s="331"/>
      <c r="T130" s="331"/>
      <c r="U130" s="331"/>
      <c r="V130" s="331"/>
      <c r="W130" s="331"/>
      <c r="X130" s="331"/>
      <c r="Y130" s="331"/>
      <c r="Z130" s="331"/>
      <c r="AA130" s="331"/>
      <c r="AB130" s="331"/>
      <c r="AC130" s="331"/>
      <c r="AD130" s="331"/>
      <c r="AE130" s="331"/>
      <c r="AF130" s="331"/>
      <c r="AG130" s="331"/>
    </row>
    <row r="131" spans="1:33">
      <c r="A131" s="331"/>
      <c r="B131" s="517"/>
      <c r="C131" s="517"/>
      <c r="D131" s="331"/>
      <c r="E131" s="331"/>
      <c r="F131" s="331"/>
      <c r="G131" s="331"/>
      <c r="H131" s="331"/>
      <c r="I131" s="331"/>
      <c r="J131" s="331"/>
      <c r="K131" s="331"/>
      <c r="L131" s="518"/>
      <c r="M131" s="331"/>
      <c r="N131" s="331"/>
      <c r="O131" s="331"/>
      <c r="P131" s="331"/>
      <c r="Q131" s="331"/>
      <c r="R131" s="331"/>
      <c r="S131" s="331"/>
      <c r="T131" s="331"/>
      <c r="U131" s="331"/>
      <c r="V131" s="331"/>
      <c r="W131" s="331"/>
      <c r="X131" s="331"/>
      <c r="Y131" s="331"/>
      <c r="Z131" s="331"/>
      <c r="AA131" s="331"/>
      <c r="AB131" s="331"/>
      <c r="AC131" s="331"/>
      <c r="AD131" s="331"/>
      <c r="AE131" s="331"/>
      <c r="AF131" s="331"/>
      <c r="AG131" s="331"/>
    </row>
    <row r="132" spans="1:33">
      <c r="A132" s="331"/>
      <c r="B132" s="517"/>
      <c r="C132" s="517"/>
      <c r="D132" s="331"/>
      <c r="E132" s="331"/>
      <c r="F132" s="331"/>
      <c r="G132" s="331"/>
      <c r="H132" s="331"/>
      <c r="I132" s="331"/>
      <c r="J132" s="331"/>
      <c r="K132" s="331"/>
      <c r="L132" s="518"/>
      <c r="M132" s="331"/>
      <c r="N132" s="331"/>
      <c r="O132" s="331"/>
      <c r="P132" s="331"/>
      <c r="Q132" s="331"/>
      <c r="R132" s="331"/>
      <c r="S132" s="331"/>
      <c r="T132" s="331"/>
      <c r="U132" s="331"/>
      <c r="V132" s="331"/>
      <c r="W132" s="331"/>
      <c r="X132" s="331"/>
      <c r="Y132" s="331"/>
      <c r="Z132" s="331"/>
      <c r="AA132" s="331"/>
      <c r="AB132" s="331"/>
      <c r="AC132" s="331"/>
      <c r="AD132" s="331"/>
      <c r="AE132" s="331"/>
      <c r="AF132" s="331"/>
      <c r="AG132" s="331"/>
    </row>
    <row r="133" spans="1:33">
      <c r="A133" s="331"/>
      <c r="B133" s="517"/>
      <c r="C133" s="517"/>
      <c r="D133" s="331"/>
      <c r="E133" s="331"/>
      <c r="F133" s="331"/>
      <c r="G133" s="331"/>
      <c r="H133" s="331"/>
      <c r="I133" s="331"/>
      <c r="J133" s="331"/>
      <c r="K133" s="331"/>
      <c r="L133" s="518"/>
      <c r="M133" s="331"/>
      <c r="N133" s="331"/>
      <c r="O133" s="331"/>
      <c r="P133" s="331"/>
      <c r="Q133" s="331"/>
      <c r="R133" s="331"/>
      <c r="S133" s="331"/>
      <c r="T133" s="331"/>
      <c r="U133" s="331"/>
      <c r="V133" s="331"/>
      <c r="W133" s="331"/>
      <c r="X133" s="331"/>
      <c r="Y133" s="331"/>
      <c r="Z133" s="331"/>
      <c r="AA133" s="331"/>
      <c r="AB133" s="331"/>
      <c r="AC133" s="331"/>
      <c r="AD133" s="331"/>
      <c r="AE133" s="331"/>
      <c r="AF133" s="331"/>
      <c r="AG133" s="331"/>
    </row>
    <row r="134" spans="1:33">
      <c r="A134" s="331"/>
      <c r="B134" s="517"/>
      <c r="C134" s="517"/>
      <c r="D134" s="331"/>
      <c r="E134" s="331"/>
      <c r="F134" s="331"/>
      <c r="G134" s="331"/>
      <c r="H134" s="331"/>
      <c r="I134" s="331"/>
      <c r="J134" s="331"/>
      <c r="K134" s="331"/>
      <c r="L134" s="518"/>
      <c r="M134" s="331"/>
      <c r="N134" s="331"/>
      <c r="O134" s="331"/>
      <c r="P134" s="331"/>
      <c r="Q134" s="331"/>
      <c r="R134" s="331"/>
      <c r="S134" s="331"/>
      <c r="T134" s="331"/>
      <c r="U134" s="331"/>
      <c r="V134" s="331"/>
      <c r="W134" s="331"/>
      <c r="X134" s="331"/>
      <c r="Y134" s="331"/>
      <c r="Z134" s="331"/>
      <c r="AA134" s="331"/>
      <c r="AB134" s="331"/>
      <c r="AC134" s="331"/>
      <c r="AD134" s="331"/>
      <c r="AE134" s="331"/>
      <c r="AF134" s="331"/>
      <c r="AG134" s="331"/>
    </row>
    <row r="135" spans="1:33">
      <c r="A135" s="331"/>
      <c r="B135" s="517"/>
      <c r="C135" s="517"/>
      <c r="D135" s="331"/>
      <c r="E135" s="331"/>
      <c r="F135" s="331"/>
      <c r="G135" s="331"/>
      <c r="H135" s="331"/>
      <c r="I135" s="331"/>
      <c r="J135" s="331"/>
      <c r="K135" s="331"/>
      <c r="L135" s="518"/>
      <c r="M135" s="331"/>
      <c r="N135" s="331"/>
      <c r="O135" s="331"/>
      <c r="P135" s="331"/>
      <c r="Q135" s="331"/>
      <c r="R135" s="331"/>
      <c r="S135" s="331"/>
      <c r="T135" s="331"/>
      <c r="U135" s="331"/>
      <c r="V135" s="331"/>
      <c r="W135" s="331"/>
      <c r="X135" s="331"/>
      <c r="Y135" s="331"/>
      <c r="Z135" s="331"/>
      <c r="AA135" s="331"/>
      <c r="AB135" s="331"/>
      <c r="AC135" s="331"/>
      <c r="AD135" s="331"/>
      <c r="AE135" s="331"/>
      <c r="AF135" s="331"/>
      <c r="AG135" s="331"/>
    </row>
    <row r="136" spans="1:33">
      <c r="A136" s="331"/>
      <c r="B136" s="517"/>
      <c r="C136" s="517"/>
      <c r="D136" s="331"/>
      <c r="E136" s="331"/>
      <c r="F136" s="331"/>
      <c r="G136" s="331"/>
      <c r="H136" s="331"/>
      <c r="I136" s="331"/>
      <c r="J136" s="331"/>
      <c r="K136" s="331"/>
      <c r="L136" s="518"/>
      <c r="M136" s="331"/>
      <c r="N136" s="331"/>
      <c r="O136" s="331"/>
      <c r="P136" s="331"/>
      <c r="Q136" s="331"/>
      <c r="R136" s="331"/>
      <c r="S136" s="331"/>
      <c r="T136" s="331"/>
      <c r="U136" s="331"/>
      <c r="V136" s="331"/>
      <c r="W136" s="331"/>
      <c r="X136" s="331"/>
      <c r="Y136" s="331"/>
      <c r="Z136" s="331"/>
      <c r="AA136" s="331"/>
      <c r="AB136" s="331"/>
      <c r="AC136" s="331"/>
      <c r="AD136" s="331"/>
      <c r="AE136" s="331"/>
      <c r="AF136" s="331"/>
      <c r="AG136" s="331"/>
    </row>
    <row r="137" spans="1:33">
      <c r="A137" s="331"/>
      <c r="B137" s="517"/>
      <c r="C137" s="517"/>
      <c r="D137" s="331"/>
      <c r="E137" s="331"/>
      <c r="F137" s="331"/>
      <c r="G137" s="331"/>
      <c r="H137" s="331"/>
      <c r="I137" s="331"/>
      <c r="J137" s="331"/>
      <c r="K137" s="331"/>
      <c r="L137" s="518"/>
      <c r="M137" s="331"/>
      <c r="N137" s="331"/>
      <c r="O137" s="331"/>
      <c r="P137" s="331"/>
      <c r="Q137" s="331"/>
      <c r="R137" s="331"/>
      <c r="S137" s="331"/>
      <c r="T137" s="331"/>
      <c r="U137" s="331"/>
      <c r="V137" s="331"/>
      <c r="W137" s="331"/>
      <c r="X137" s="331"/>
      <c r="Y137" s="331"/>
      <c r="Z137" s="331"/>
      <c r="AA137" s="331"/>
      <c r="AB137" s="331"/>
      <c r="AC137" s="331"/>
      <c r="AD137" s="331"/>
      <c r="AE137" s="331"/>
      <c r="AF137" s="331"/>
      <c r="AG137" s="331"/>
    </row>
    <row r="138" spans="1:33">
      <c r="A138" s="331"/>
      <c r="B138" s="517"/>
      <c r="C138" s="517"/>
      <c r="D138" s="331"/>
      <c r="E138" s="331"/>
      <c r="F138" s="331"/>
      <c r="G138" s="331"/>
      <c r="H138" s="331"/>
      <c r="I138" s="331"/>
      <c r="J138" s="331"/>
      <c r="K138" s="331"/>
      <c r="L138" s="518"/>
      <c r="M138" s="331"/>
      <c r="N138" s="331"/>
      <c r="O138" s="331"/>
      <c r="P138" s="331"/>
      <c r="Q138" s="331"/>
      <c r="R138" s="331"/>
      <c r="S138" s="331"/>
      <c r="T138" s="331"/>
      <c r="U138" s="331"/>
      <c r="V138" s="331"/>
      <c r="W138" s="331"/>
      <c r="X138" s="331"/>
      <c r="Y138" s="331"/>
      <c r="Z138" s="331"/>
      <c r="AA138" s="331"/>
      <c r="AB138" s="331"/>
      <c r="AC138" s="331"/>
      <c r="AD138" s="331"/>
      <c r="AE138" s="331"/>
      <c r="AF138" s="331"/>
      <c r="AG138" s="331"/>
    </row>
    <row r="139" spans="1:33">
      <c r="A139" s="331"/>
      <c r="B139" s="517"/>
      <c r="C139" s="517"/>
      <c r="D139" s="331"/>
      <c r="E139" s="331"/>
      <c r="F139" s="331"/>
      <c r="G139" s="331"/>
      <c r="H139" s="331"/>
      <c r="I139" s="331"/>
      <c r="J139" s="331"/>
      <c r="K139" s="331"/>
      <c r="L139" s="518"/>
      <c r="M139" s="331"/>
      <c r="N139" s="331"/>
      <c r="O139" s="331"/>
      <c r="P139" s="331"/>
      <c r="Q139" s="331"/>
      <c r="R139" s="331"/>
      <c r="S139" s="331"/>
      <c r="T139" s="331"/>
      <c r="U139" s="331"/>
      <c r="V139" s="331"/>
      <c r="W139" s="331"/>
      <c r="X139" s="331"/>
      <c r="Y139" s="331"/>
      <c r="Z139" s="331"/>
      <c r="AA139" s="331"/>
      <c r="AB139" s="331"/>
      <c r="AC139" s="331"/>
      <c r="AD139" s="331"/>
      <c r="AE139" s="331"/>
      <c r="AF139" s="331"/>
      <c r="AG139" s="331"/>
    </row>
    <row r="140" spans="1:33">
      <c r="A140" s="331"/>
      <c r="B140" s="517"/>
      <c r="C140" s="517"/>
      <c r="D140" s="331"/>
      <c r="E140" s="331"/>
      <c r="F140" s="331"/>
      <c r="G140" s="331"/>
      <c r="H140" s="331"/>
      <c r="I140" s="331"/>
      <c r="J140" s="331"/>
      <c r="K140" s="331"/>
      <c r="L140" s="518"/>
      <c r="M140" s="331"/>
      <c r="N140" s="331"/>
      <c r="O140" s="331"/>
      <c r="P140" s="331"/>
      <c r="Q140" s="331"/>
      <c r="R140" s="331"/>
      <c r="S140" s="331"/>
      <c r="T140" s="331"/>
      <c r="U140" s="331"/>
      <c r="V140" s="331"/>
      <c r="W140" s="331"/>
      <c r="X140" s="331"/>
      <c r="Y140" s="331"/>
      <c r="Z140" s="331"/>
      <c r="AA140" s="331"/>
      <c r="AB140" s="331"/>
      <c r="AC140" s="331"/>
      <c r="AD140" s="331"/>
      <c r="AE140" s="331"/>
      <c r="AF140" s="331"/>
      <c r="AG140" s="331"/>
    </row>
    <row r="141" spans="1:33">
      <c r="A141" s="331"/>
      <c r="B141" s="517"/>
      <c r="C141" s="517"/>
      <c r="D141" s="331"/>
      <c r="E141" s="331"/>
      <c r="F141" s="331"/>
      <c r="G141" s="331"/>
      <c r="H141" s="331"/>
      <c r="I141" s="331"/>
      <c r="J141" s="331"/>
      <c r="K141" s="331"/>
      <c r="L141" s="518"/>
      <c r="M141" s="331"/>
      <c r="N141" s="331"/>
      <c r="O141" s="331"/>
      <c r="P141" s="331"/>
      <c r="Q141" s="331"/>
      <c r="R141" s="331"/>
      <c r="S141" s="331"/>
      <c r="T141" s="331"/>
      <c r="U141" s="331"/>
      <c r="V141" s="331"/>
      <c r="W141" s="331"/>
      <c r="X141" s="331"/>
      <c r="Y141" s="331"/>
      <c r="Z141" s="331"/>
      <c r="AA141" s="331"/>
      <c r="AB141" s="331"/>
      <c r="AC141" s="331"/>
      <c r="AD141" s="331"/>
      <c r="AE141" s="331"/>
      <c r="AF141" s="331"/>
      <c r="AG141" s="331"/>
    </row>
    <row r="142" spans="1:33">
      <c r="A142" s="331"/>
      <c r="B142" s="517"/>
      <c r="C142" s="517"/>
      <c r="D142" s="331"/>
      <c r="E142" s="331"/>
      <c r="F142" s="331"/>
      <c r="G142" s="331"/>
      <c r="H142" s="331"/>
      <c r="I142" s="331"/>
      <c r="J142" s="331"/>
      <c r="K142" s="331"/>
      <c r="L142" s="518"/>
      <c r="M142" s="331"/>
      <c r="N142" s="331"/>
      <c r="O142" s="331"/>
      <c r="P142" s="331"/>
      <c r="Q142" s="331"/>
      <c r="R142" s="331"/>
      <c r="S142" s="331"/>
      <c r="T142" s="331"/>
      <c r="U142" s="331"/>
      <c r="V142" s="331"/>
      <c r="W142" s="331"/>
      <c r="X142" s="331"/>
      <c r="Y142" s="331"/>
      <c r="Z142" s="331"/>
      <c r="AA142" s="331"/>
      <c r="AB142" s="331"/>
      <c r="AC142" s="331"/>
      <c r="AD142" s="331"/>
      <c r="AE142" s="331"/>
      <c r="AF142" s="331"/>
      <c r="AG142" s="331"/>
    </row>
    <row r="143" spans="1:33">
      <c r="A143" s="331"/>
      <c r="B143" s="517"/>
      <c r="C143" s="517"/>
      <c r="D143" s="331"/>
      <c r="E143" s="331"/>
      <c r="F143" s="331"/>
      <c r="G143" s="331"/>
      <c r="H143" s="331"/>
      <c r="I143" s="331"/>
      <c r="J143" s="331"/>
      <c r="K143" s="331"/>
      <c r="L143" s="518"/>
      <c r="M143" s="331"/>
      <c r="N143" s="331"/>
      <c r="O143" s="331"/>
      <c r="P143" s="331"/>
      <c r="Q143" s="331"/>
      <c r="R143" s="331"/>
      <c r="S143" s="331"/>
      <c r="T143" s="331"/>
      <c r="U143" s="331"/>
      <c r="V143" s="331"/>
      <c r="W143" s="331"/>
      <c r="X143" s="331"/>
      <c r="Y143" s="331"/>
      <c r="Z143" s="331"/>
      <c r="AA143" s="331"/>
      <c r="AB143" s="331"/>
      <c r="AC143" s="331"/>
      <c r="AD143" s="331"/>
      <c r="AE143" s="331"/>
      <c r="AF143" s="331"/>
      <c r="AG143" s="331"/>
    </row>
    <row r="144" spans="1:33">
      <c r="A144" s="331"/>
      <c r="B144" s="517"/>
      <c r="C144" s="517"/>
      <c r="D144" s="331"/>
      <c r="E144" s="331"/>
      <c r="F144" s="331"/>
      <c r="G144" s="331"/>
      <c r="H144" s="331"/>
      <c r="I144" s="331"/>
      <c r="J144" s="331"/>
      <c r="K144" s="331"/>
      <c r="L144" s="518"/>
      <c r="M144" s="331"/>
      <c r="N144" s="331"/>
      <c r="O144" s="331"/>
      <c r="P144" s="331"/>
      <c r="Q144" s="331"/>
      <c r="R144" s="331"/>
      <c r="S144" s="331"/>
      <c r="T144" s="331"/>
      <c r="U144" s="331"/>
      <c r="V144" s="331"/>
      <c r="W144" s="331"/>
      <c r="X144" s="331"/>
      <c r="Y144" s="331"/>
      <c r="Z144" s="331"/>
      <c r="AA144" s="331"/>
      <c r="AB144" s="331"/>
      <c r="AC144" s="331"/>
      <c r="AD144" s="331"/>
      <c r="AE144" s="331"/>
      <c r="AF144" s="331"/>
      <c r="AG144" s="331"/>
    </row>
    <row r="145" spans="1:33">
      <c r="A145" s="331"/>
      <c r="B145" s="517"/>
      <c r="C145" s="517"/>
      <c r="D145" s="331"/>
      <c r="E145" s="331"/>
      <c r="F145" s="331"/>
      <c r="G145" s="331"/>
      <c r="H145" s="331"/>
      <c r="I145" s="331"/>
      <c r="J145" s="331"/>
      <c r="K145" s="331"/>
      <c r="L145" s="518"/>
      <c r="M145" s="331"/>
      <c r="N145" s="331"/>
      <c r="O145" s="331"/>
      <c r="P145" s="331"/>
      <c r="Q145" s="331"/>
      <c r="R145" s="331"/>
      <c r="S145" s="331"/>
      <c r="T145" s="331"/>
      <c r="U145" s="331"/>
      <c r="V145" s="331"/>
      <c r="W145" s="331"/>
      <c r="X145" s="331"/>
      <c r="Y145" s="331"/>
      <c r="Z145" s="331"/>
      <c r="AA145" s="331"/>
      <c r="AB145" s="331"/>
      <c r="AC145" s="331"/>
      <c r="AD145" s="331"/>
      <c r="AE145" s="331"/>
      <c r="AF145" s="331"/>
      <c r="AG145" s="331"/>
    </row>
    <row r="146" spans="1:33">
      <c r="A146" s="331"/>
      <c r="B146" s="517"/>
      <c r="C146" s="517"/>
      <c r="D146" s="331"/>
      <c r="E146" s="331"/>
      <c r="F146" s="331"/>
      <c r="G146" s="331"/>
      <c r="H146" s="331"/>
      <c r="I146" s="331"/>
      <c r="J146" s="331"/>
      <c r="K146" s="331"/>
      <c r="L146" s="518"/>
      <c r="M146" s="331"/>
      <c r="N146" s="331"/>
      <c r="O146" s="331"/>
      <c r="P146" s="331"/>
      <c r="Q146" s="331"/>
      <c r="R146" s="331"/>
      <c r="S146" s="331"/>
      <c r="T146" s="331"/>
      <c r="U146" s="331"/>
      <c r="V146" s="331"/>
      <c r="W146" s="331"/>
      <c r="X146" s="331"/>
      <c r="Y146" s="331"/>
      <c r="Z146" s="331"/>
      <c r="AA146" s="331"/>
      <c r="AB146" s="331"/>
      <c r="AC146" s="331"/>
      <c r="AD146" s="331"/>
      <c r="AE146" s="331"/>
      <c r="AF146" s="331"/>
      <c r="AG146" s="331"/>
    </row>
    <row r="147" spans="1:33">
      <c r="A147" s="331"/>
      <c r="B147" s="517"/>
      <c r="C147" s="517"/>
      <c r="D147" s="331"/>
      <c r="E147" s="331"/>
      <c r="F147" s="331"/>
      <c r="G147" s="331"/>
      <c r="H147" s="331"/>
      <c r="I147" s="331"/>
      <c r="J147" s="331"/>
      <c r="K147" s="331"/>
      <c r="L147" s="518"/>
      <c r="M147" s="331"/>
      <c r="N147" s="331"/>
      <c r="O147" s="331"/>
      <c r="P147" s="331"/>
      <c r="Q147" s="331"/>
      <c r="R147" s="331"/>
      <c r="S147" s="331"/>
      <c r="T147" s="331"/>
      <c r="U147" s="331"/>
      <c r="V147" s="331"/>
      <c r="W147" s="331"/>
      <c r="X147" s="331"/>
      <c r="Y147" s="331"/>
      <c r="Z147" s="331"/>
      <c r="AA147" s="331"/>
      <c r="AB147" s="331"/>
      <c r="AC147" s="331"/>
      <c r="AD147" s="331"/>
      <c r="AE147" s="331"/>
      <c r="AF147" s="331"/>
      <c r="AG147" s="331"/>
    </row>
    <row r="148" spans="1:33">
      <c r="A148" s="331"/>
      <c r="B148" s="517"/>
      <c r="C148" s="517"/>
      <c r="D148" s="331"/>
      <c r="E148" s="331"/>
      <c r="F148" s="331"/>
      <c r="G148" s="331"/>
      <c r="H148" s="331"/>
      <c r="I148" s="331"/>
      <c r="J148" s="331"/>
      <c r="K148" s="331"/>
      <c r="L148" s="518"/>
      <c r="M148" s="331"/>
      <c r="N148" s="331"/>
      <c r="O148" s="331"/>
      <c r="P148" s="331"/>
      <c r="Q148" s="331"/>
      <c r="R148" s="331"/>
      <c r="S148" s="331"/>
      <c r="T148" s="331"/>
      <c r="U148" s="331"/>
      <c r="V148" s="331"/>
      <c r="W148" s="331"/>
      <c r="X148" s="331"/>
      <c r="Y148" s="331"/>
      <c r="Z148" s="331"/>
      <c r="AA148" s="331"/>
      <c r="AB148" s="331"/>
      <c r="AC148" s="331"/>
      <c r="AD148" s="331"/>
      <c r="AE148" s="331"/>
      <c r="AF148" s="331"/>
      <c r="AG148" s="331"/>
    </row>
    <row r="149" spans="1:33">
      <c r="A149" s="331"/>
      <c r="B149" s="517"/>
      <c r="C149" s="517"/>
      <c r="D149" s="331"/>
      <c r="E149" s="331"/>
      <c r="F149" s="331"/>
      <c r="G149" s="331"/>
      <c r="H149" s="331"/>
      <c r="I149" s="331"/>
      <c r="J149" s="331"/>
      <c r="K149" s="331"/>
      <c r="L149" s="518"/>
      <c r="M149" s="331"/>
      <c r="N149" s="331"/>
      <c r="O149" s="331"/>
      <c r="P149" s="331"/>
      <c r="Q149" s="331"/>
      <c r="R149" s="331"/>
      <c r="S149" s="331"/>
      <c r="T149" s="331"/>
      <c r="U149" s="331"/>
      <c r="V149" s="331"/>
      <c r="W149" s="331"/>
      <c r="X149" s="331"/>
      <c r="Y149" s="331"/>
      <c r="Z149" s="331"/>
      <c r="AA149" s="331"/>
      <c r="AB149" s="331"/>
      <c r="AC149" s="331"/>
      <c r="AD149" s="331"/>
      <c r="AE149" s="331"/>
      <c r="AF149" s="331"/>
      <c r="AG149" s="331"/>
    </row>
    <row r="150" spans="1:33">
      <c r="A150" s="331"/>
      <c r="B150" s="517"/>
      <c r="C150" s="517"/>
      <c r="D150" s="331"/>
      <c r="E150" s="331"/>
      <c r="F150" s="331"/>
      <c r="G150" s="331"/>
      <c r="H150" s="331"/>
      <c r="I150" s="331"/>
      <c r="J150" s="331"/>
      <c r="K150" s="331"/>
      <c r="L150" s="518"/>
      <c r="M150" s="331"/>
      <c r="N150" s="331"/>
      <c r="O150" s="331"/>
      <c r="P150" s="331"/>
      <c r="Q150" s="331"/>
      <c r="R150" s="331"/>
      <c r="S150" s="331"/>
      <c r="T150" s="331"/>
      <c r="U150" s="331"/>
      <c r="V150" s="331"/>
      <c r="W150" s="331"/>
      <c r="X150" s="331"/>
      <c r="Y150" s="331"/>
      <c r="Z150" s="331"/>
      <c r="AA150" s="331"/>
      <c r="AB150" s="331"/>
      <c r="AC150" s="331"/>
      <c r="AD150" s="331"/>
      <c r="AE150" s="331"/>
      <c r="AF150" s="331"/>
      <c r="AG150" s="331"/>
    </row>
    <row r="151" spans="1:33">
      <c r="A151" s="331"/>
      <c r="B151" s="517"/>
      <c r="C151" s="517"/>
      <c r="D151" s="331"/>
      <c r="E151" s="331"/>
      <c r="F151" s="331"/>
      <c r="G151" s="331"/>
      <c r="H151" s="331"/>
      <c r="I151" s="331"/>
      <c r="J151" s="331"/>
      <c r="K151" s="331"/>
      <c r="L151" s="518"/>
      <c r="M151" s="331"/>
      <c r="N151" s="331"/>
      <c r="O151" s="331"/>
      <c r="P151" s="331"/>
      <c r="Q151" s="331"/>
      <c r="R151" s="331"/>
      <c r="S151" s="331"/>
      <c r="T151" s="331"/>
      <c r="U151" s="331"/>
      <c r="V151" s="331"/>
      <c r="W151" s="331"/>
      <c r="X151" s="331"/>
      <c r="Y151" s="331"/>
      <c r="Z151" s="331"/>
      <c r="AA151" s="331"/>
      <c r="AB151" s="331"/>
      <c r="AC151" s="331"/>
      <c r="AD151" s="331"/>
      <c r="AE151" s="331"/>
      <c r="AF151" s="331"/>
      <c r="AG151" s="331"/>
    </row>
    <row r="152" spans="1:33">
      <c r="A152" s="331"/>
      <c r="B152" s="517"/>
      <c r="C152" s="517"/>
      <c r="D152" s="331"/>
      <c r="E152" s="331"/>
      <c r="F152" s="331"/>
      <c r="G152" s="331"/>
      <c r="H152" s="331"/>
      <c r="I152" s="331"/>
      <c r="J152" s="331"/>
      <c r="K152" s="331"/>
      <c r="L152" s="518"/>
      <c r="M152" s="331"/>
      <c r="N152" s="331"/>
      <c r="O152" s="331"/>
      <c r="P152" s="331"/>
      <c r="Q152" s="331"/>
      <c r="R152" s="331"/>
      <c r="S152" s="331"/>
      <c r="T152" s="331"/>
      <c r="U152" s="331"/>
      <c r="V152" s="331"/>
      <c r="W152" s="331"/>
      <c r="X152" s="331"/>
      <c r="Y152" s="331"/>
      <c r="Z152" s="331"/>
      <c r="AA152" s="331"/>
      <c r="AB152" s="331"/>
      <c r="AC152" s="331"/>
      <c r="AD152" s="331"/>
      <c r="AE152" s="331"/>
      <c r="AF152" s="331"/>
      <c r="AG152" s="331"/>
    </row>
    <row r="153" spans="1:33">
      <c r="A153" s="331"/>
      <c r="B153" s="517"/>
      <c r="C153" s="517"/>
      <c r="D153" s="331"/>
      <c r="E153" s="331"/>
      <c r="F153" s="331"/>
      <c r="G153" s="331"/>
      <c r="H153" s="331"/>
      <c r="I153" s="331"/>
      <c r="J153" s="331"/>
      <c r="K153" s="331"/>
      <c r="L153" s="518"/>
      <c r="M153" s="331"/>
      <c r="N153" s="331"/>
      <c r="O153" s="331"/>
      <c r="P153" s="331"/>
      <c r="Q153" s="331"/>
      <c r="R153" s="331"/>
      <c r="S153" s="331"/>
      <c r="T153" s="331"/>
      <c r="U153" s="331"/>
      <c r="V153" s="331"/>
      <c r="W153" s="331"/>
      <c r="X153" s="331"/>
      <c r="Y153" s="331"/>
      <c r="Z153" s="331"/>
      <c r="AA153" s="331"/>
      <c r="AB153" s="331"/>
      <c r="AC153" s="331"/>
      <c r="AD153" s="331"/>
      <c r="AE153" s="331"/>
      <c r="AF153" s="331"/>
      <c r="AG153" s="331"/>
    </row>
    <row r="154" spans="1:33">
      <c r="A154" s="331"/>
      <c r="B154" s="517"/>
      <c r="C154" s="517"/>
      <c r="D154" s="331"/>
      <c r="E154" s="331"/>
      <c r="F154" s="331"/>
      <c r="G154" s="331"/>
      <c r="H154" s="331"/>
      <c r="I154" s="331"/>
      <c r="J154" s="331"/>
      <c r="K154" s="331"/>
      <c r="L154" s="518"/>
      <c r="M154" s="331"/>
      <c r="N154" s="331"/>
      <c r="O154" s="331"/>
      <c r="P154" s="331"/>
      <c r="Q154" s="331"/>
      <c r="R154" s="331"/>
      <c r="S154" s="331"/>
      <c r="T154" s="331"/>
      <c r="U154" s="331"/>
      <c r="V154" s="331"/>
      <c r="W154" s="331"/>
      <c r="X154" s="331"/>
      <c r="Y154" s="331"/>
      <c r="Z154" s="331"/>
      <c r="AA154" s="331"/>
      <c r="AB154" s="331"/>
      <c r="AC154" s="331"/>
      <c r="AD154" s="331"/>
      <c r="AE154" s="331"/>
      <c r="AF154" s="331"/>
      <c r="AG154" s="331"/>
    </row>
    <row r="155" spans="1:33">
      <c r="A155" s="331"/>
      <c r="B155" s="517"/>
      <c r="C155" s="517"/>
      <c r="D155" s="331"/>
      <c r="E155" s="331"/>
      <c r="F155" s="331"/>
      <c r="G155" s="331"/>
      <c r="H155" s="331"/>
      <c r="I155" s="331"/>
      <c r="J155" s="331"/>
      <c r="K155" s="331"/>
      <c r="L155" s="518"/>
      <c r="M155" s="331"/>
      <c r="N155" s="331"/>
      <c r="O155" s="331"/>
      <c r="P155" s="331"/>
      <c r="Q155" s="331"/>
      <c r="R155" s="331"/>
      <c r="S155" s="331"/>
      <c r="T155" s="331"/>
      <c r="U155" s="331"/>
      <c r="V155" s="331"/>
      <c r="W155" s="331"/>
      <c r="X155" s="331"/>
      <c r="Y155" s="331"/>
      <c r="Z155" s="331"/>
      <c r="AA155" s="331"/>
      <c r="AB155" s="331"/>
      <c r="AC155" s="331"/>
      <c r="AD155" s="331"/>
      <c r="AE155" s="331"/>
      <c r="AF155" s="331"/>
      <c r="AG155" s="331"/>
    </row>
    <row r="156" spans="1:33">
      <c r="A156" s="331"/>
      <c r="B156" s="517"/>
      <c r="C156" s="517"/>
      <c r="D156" s="331"/>
      <c r="E156" s="331"/>
      <c r="F156" s="331"/>
      <c r="G156" s="331"/>
      <c r="H156" s="331"/>
      <c r="I156" s="331"/>
      <c r="J156" s="331"/>
      <c r="K156" s="331"/>
      <c r="L156" s="518"/>
      <c r="M156" s="331"/>
      <c r="N156" s="331"/>
      <c r="O156" s="331"/>
      <c r="P156" s="331"/>
      <c r="Q156" s="331"/>
      <c r="R156" s="331"/>
      <c r="S156" s="331"/>
      <c r="T156" s="331"/>
      <c r="U156" s="331"/>
      <c r="V156" s="331"/>
      <c r="W156" s="331"/>
      <c r="X156" s="331"/>
      <c r="Y156" s="331"/>
      <c r="Z156" s="331"/>
      <c r="AA156" s="331"/>
      <c r="AB156" s="331"/>
      <c r="AC156" s="331"/>
      <c r="AD156" s="331"/>
      <c r="AE156" s="331"/>
      <c r="AF156" s="331"/>
      <c r="AG156" s="331"/>
    </row>
    <row r="157" spans="1:33">
      <c r="A157" s="331"/>
      <c r="B157" s="517"/>
      <c r="C157" s="517"/>
      <c r="D157" s="331"/>
      <c r="E157" s="331"/>
      <c r="F157" s="331"/>
      <c r="G157" s="331"/>
      <c r="H157" s="331"/>
      <c r="I157" s="331"/>
      <c r="J157" s="331"/>
      <c r="K157" s="331"/>
      <c r="L157" s="518"/>
      <c r="M157" s="331"/>
      <c r="N157" s="331"/>
      <c r="O157" s="331"/>
      <c r="P157" s="331"/>
      <c r="Q157" s="331"/>
      <c r="R157" s="331"/>
      <c r="S157" s="331"/>
      <c r="T157" s="331"/>
      <c r="U157" s="331"/>
      <c r="V157" s="331"/>
      <c r="W157" s="331"/>
      <c r="X157" s="331"/>
      <c r="Y157" s="331"/>
      <c r="Z157" s="331"/>
      <c r="AA157" s="331"/>
      <c r="AB157" s="331"/>
      <c r="AC157" s="331"/>
      <c r="AD157" s="331"/>
      <c r="AE157" s="331"/>
      <c r="AF157" s="331"/>
      <c r="AG157" s="331"/>
    </row>
    <row r="158" spans="1:33">
      <c r="A158" s="331"/>
      <c r="B158" s="517"/>
      <c r="C158" s="517"/>
      <c r="D158" s="331"/>
      <c r="E158" s="331"/>
      <c r="F158" s="331"/>
      <c r="G158" s="331"/>
      <c r="H158" s="331"/>
      <c r="I158" s="331"/>
      <c r="J158" s="331"/>
      <c r="K158" s="331"/>
      <c r="L158" s="518"/>
      <c r="M158" s="331"/>
      <c r="N158" s="331"/>
      <c r="O158" s="331"/>
      <c r="P158" s="331"/>
      <c r="Q158" s="331"/>
      <c r="R158" s="331"/>
      <c r="S158" s="331"/>
      <c r="T158" s="331"/>
      <c r="U158" s="331"/>
      <c r="V158" s="331"/>
      <c r="W158" s="331"/>
      <c r="X158" s="331"/>
      <c r="Y158" s="331"/>
      <c r="Z158" s="331"/>
      <c r="AA158" s="331"/>
      <c r="AB158" s="331"/>
      <c r="AC158" s="331"/>
      <c r="AD158" s="331"/>
      <c r="AE158" s="331"/>
      <c r="AF158" s="331"/>
      <c r="AG158" s="331"/>
    </row>
    <row r="159" spans="1:33">
      <c r="A159" s="331"/>
      <c r="B159" s="517"/>
      <c r="C159" s="517"/>
      <c r="D159" s="331"/>
      <c r="E159" s="331"/>
      <c r="F159" s="331"/>
      <c r="G159" s="331"/>
      <c r="H159" s="331"/>
      <c r="I159" s="331"/>
      <c r="J159" s="331"/>
      <c r="K159" s="331"/>
      <c r="L159" s="518"/>
      <c r="M159" s="331"/>
      <c r="N159" s="331"/>
      <c r="O159" s="331"/>
      <c r="P159" s="331"/>
      <c r="Q159" s="331"/>
      <c r="R159" s="331"/>
      <c r="S159" s="331"/>
      <c r="T159" s="331"/>
      <c r="U159" s="331"/>
      <c r="V159" s="331"/>
      <c r="W159" s="331"/>
      <c r="X159" s="331"/>
      <c r="Y159" s="331"/>
      <c r="Z159" s="331"/>
      <c r="AA159" s="331"/>
      <c r="AB159" s="331"/>
      <c r="AC159" s="331"/>
      <c r="AD159" s="331"/>
      <c r="AE159" s="331"/>
      <c r="AF159" s="331"/>
      <c r="AG159" s="331"/>
    </row>
    <row r="160" spans="1:33">
      <c r="A160" s="331"/>
      <c r="B160" s="517"/>
      <c r="C160" s="517"/>
      <c r="D160" s="331"/>
      <c r="E160" s="331"/>
      <c r="F160" s="331"/>
      <c r="G160" s="331"/>
      <c r="H160" s="331"/>
      <c r="I160" s="331"/>
      <c r="J160" s="331"/>
      <c r="K160" s="331"/>
      <c r="L160" s="518"/>
      <c r="M160" s="331"/>
      <c r="N160" s="331"/>
      <c r="O160" s="331"/>
      <c r="P160" s="331"/>
      <c r="Q160" s="331"/>
      <c r="R160" s="331"/>
      <c r="S160" s="331"/>
      <c r="T160" s="331"/>
      <c r="U160" s="331"/>
      <c r="V160" s="331"/>
      <c r="W160" s="331"/>
      <c r="X160" s="331"/>
      <c r="Y160" s="331"/>
      <c r="Z160" s="331"/>
      <c r="AA160" s="331"/>
      <c r="AB160" s="331"/>
      <c r="AC160" s="331"/>
      <c r="AD160" s="331"/>
      <c r="AE160" s="331"/>
      <c r="AF160" s="331"/>
      <c r="AG160" s="331"/>
    </row>
    <row r="161" spans="1:33">
      <c r="A161" s="331"/>
      <c r="B161" s="517"/>
      <c r="C161" s="517"/>
      <c r="D161" s="331"/>
      <c r="E161" s="331"/>
      <c r="F161" s="331"/>
      <c r="G161" s="331"/>
      <c r="H161" s="331"/>
      <c r="I161" s="331"/>
      <c r="J161" s="331"/>
      <c r="K161" s="331"/>
      <c r="L161" s="518"/>
      <c r="M161" s="331"/>
      <c r="N161" s="331"/>
      <c r="O161" s="331"/>
      <c r="P161" s="331"/>
      <c r="Q161" s="331"/>
      <c r="R161" s="331"/>
      <c r="S161" s="331"/>
      <c r="T161" s="331"/>
      <c r="U161" s="331"/>
      <c r="V161" s="331"/>
      <c r="W161" s="331"/>
      <c r="X161" s="331"/>
      <c r="Y161" s="331"/>
      <c r="Z161" s="331"/>
      <c r="AA161" s="331"/>
      <c r="AB161" s="331"/>
      <c r="AC161" s="331"/>
      <c r="AD161" s="331"/>
      <c r="AE161" s="331"/>
      <c r="AF161" s="331"/>
      <c r="AG161" s="331"/>
    </row>
    <row r="162" spans="1:33">
      <c r="A162" s="331"/>
      <c r="B162" s="517"/>
      <c r="C162" s="517"/>
      <c r="D162" s="331"/>
      <c r="E162" s="331"/>
      <c r="F162" s="331"/>
      <c r="G162" s="331"/>
      <c r="H162" s="331"/>
      <c r="I162" s="331"/>
      <c r="J162" s="331"/>
      <c r="K162" s="331"/>
      <c r="L162" s="518"/>
      <c r="M162" s="331"/>
      <c r="N162" s="331"/>
      <c r="O162" s="331"/>
      <c r="P162" s="331"/>
      <c r="Q162" s="331"/>
      <c r="R162" s="331"/>
      <c r="S162" s="331"/>
      <c r="T162" s="331"/>
      <c r="U162" s="331"/>
      <c r="V162" s="331"/>
      <c r="W162" s="331"/>
      <c r="X162" s="331"/>
      <c r="Y162" s="331"/>
      <c r="Z162" s="331"/>
      <c r="AA162" s="331"/>
      <c r="AB162" s="331"/>
      <c r="AC162" s="331"/>
      <c r="AD162" s="331"/>
      <c r="AE162" s="331"/>
      <c r="AF162" s="331"/>
      <c r="AG162" s="331"/>
    </row>
    <row r="163" spans="1:33">
      <c r="A163" s="331"/>
      <c r="B163" s="517"/>
      <c r="C163" s="517"/>
      <c r="D163" s="331"/>
      <c r="E163" s="331"/>
      <c r="F163" s="331"/>
      <c r="G163" s="331"/>
      <c r="H163" s="331"/>
      <c r="I163" s="331"/>
      <c r="J163" s="331"/>
      <c r="K163" s="331"/>
      <c r="L163" s="518"/>
      <c r="M163" s="331"/>
      <c r="N163" s="331"/>
      <c r="O163" s="331"/>
      <c r="P163" s="331"/>
      <c r="Q163" s="331"/>
      <c r="R163" s="331"/>
      <c r="S163" s="331"/>
      <c r="T163" s="331"/>
      <c r="U163" s="331"/>
      <c r="V163" s="331"/>
      <c r="W163" s="331"/>
      <c r="X163" s="331"/>
      <c r="Y163" s="331"/>
      <c r="Z163" s="331"/>
      <c r="AA163" s="331"/>
      <c r="AB163" s="331"/>
      <c r="AC163" s="331"/>
      <c r="AD163" s="331"/>
      <c r="AE163" s="331"/>
      <c r="AF163" s="331"/>
      <c r="AG163" s="331"/>
    </row>
    <row r="164" spans="1:33">
      <c r="A164" s="331"/>
      <c r="B164" s="517"/>
      <c r="C164" s="517"/>
      <c r="D164" s="331"/>
      <c r="E164" s="331"/>
      <c r="F164" s="331"/>
      <c r="G164" s="331"/>
      <c r="H164" s="331"/>
      <c r="I164" s="331"/>
      <c r="J164" s="331"/>
      <c r="K164" s="331"/>
      <c r="L164" s="518"/>
      <c r="M164" s="331"/>
      <c r="N164" s="331"/>
      <c r="O164" s="331"/>
      <c r="P164" s="331"/>
      <c r="Q164" s="331"/>
      <c r="R164" s="331"/>
      <c r="S164" s="331"/>
      <c r="T164" s="331"/>
      <c r="U164" s="331"/>
      <c r="V164" s="331"/>
      <c r="W164" s="331"/>
      <c r="X164" s="331"/>
      <c r="Y164" s="331"/>
      <c r="Z164" s="331"/>
      <c r="AA164" s="331"/>
      <c r="AB164" s="331"/>
      <c r="AC164" s="331"/>
      <c r="AD164" s="331"/>
      <c r="AE164" s="331"/>
      <c r="AF164" s="331"/>
      <c r="AG164" s="331"/>
    </row>
    <row r="165" spans="1:33">
      <c r="A165" s="331"/>
      <c r="B165" s="517"/>
      <c r="C165" s="517"/>
      <c r="D165" s="331"/>
      <c r="E165" s="331"/>
      <c r="F165" s="331"/>
      <c r="G165" s="331"/>
      <c r="H165" s="331"/>
      <c r="I165" s="331"/>
      <c r="J165" s="331"/>
      <c r="K165" s="331"/>
      <c r="L165" s="518"/>
      <c r="M165" s="331"/>
      <c r="N165" s="331"/>
      <c r="O165" s="331"/>
      <c r="P165" s="331"/>
      <c r="Q165" s="331"/>
      <c r="R165" s="331"/>
      <c r="S165" s="331"/>
      <c r="T165" s="331"/>
      <c r="U165" s="331"/>
      <c r="V165" s="331"/>
      <c r="W165" s="331"/>
      <c r="X165" s="331"/>
      <c r="Y165" s="331"/>
      <c r="Z165" s="331"/>
      <c r="AA165" s="331"/>
      <c r="AB165" s="331"/>
      <c r="AC165" s="331"/>
      <c r="AD165" s="331"/>
      <c r="AE165" s="331"/>
      <c r="AF165" s="331"/>
      <c r="AG165" s="331"/>
    </row>
    <row r="166" spans="1:33">
      <c r="A166" s="331"/>
      <c r="B166" s="517"/>
      <c r="C166" s="517"/>
      <c r="D166" s="331"/>
      <c r="E166" s="331"/>
      <c r="F166" s="331"/>
      <c r="G166" s="331"/>
      <c r="H166" s="331"/>
      <c r="I166" s="331"/>
      <c r="J166" s="331"/>
      <c r="K166" s="331"/>
      <c r="L166" s="518"/>
      <c r="M166" s="331"/>
      <c r="N166" s="331"/>
      <c r="O166" s="331"/>
      <c r="P166" s="331"/>
      <c r="Q166" s="331"/>
      <c r="R166" s="331"/>
      <c r="S166" s="331"/>
      <c r="T166" s="331"/>
      <c r="U166" s="331"/>
      <c r="V166" s="331"/>
      <c r="W166" s="331"/>
      <c r="X166" s="331"/>
      <c r="Y166" s="331"/>
      <c r="Z166" s="331"/>
      <c r="AA166" s="331"/>
      <c r="AB166" s="331"/>
      <c r="AC166" s="331"/>
      <c r="AD166" s="331"/>
      <c r="AE166" s="331"/>
      <c r="AF166" s="331"/>
      <c r="AG166" s="331"/>
    </row>
    <row r="167" spans="1:33">
      <c r="A167" s="331"/>
      <c r="B167" s="517"/>
      <c r="C167" s="517"/>
      <c r="D167" s="331"/>
      <c r="E167" s="331"/>
      <c r="F167" s="331"/>
      <c r="G167" s="331"/>
      <c r="H167" s="331"/>
      <c r="I167" s="331"/>
      <c r="J167" s="331"/>
      <c r="K167" s="331"/>
      <c r="L167" s="518"/>
      <c r="M167" s="331"/>
      <c r="N167" s="331"/>
      <c r="O167" s="331"/>
      <c r="P167" s="331"/>
      <c r="Q167" s="331"/>
      <c r="R167" s="331"/>
      <c r="S167" s="331"/>
      <c r="T167" s="331"/>
      <c r="U167" s="331"/>
      <c r="V167" s="331"/>
      <c r="W167" s="331"/>
      <c r="X167" s="331"/>
      <c r="Y167" s="331"/>
      <c r="Z167" s="331"/>
      <c r="AA167" s="331"/>
      <c r="AB167" s="331"/>
      <c r="AC167" s="331"/>
      <c r="AD167" s="331"/>
      <c r="AE167" s="331"/>
      <c r="AF167" s="331"/>
      <c r="AG167" s="331"/>
    </row>
    <row r="168" spans="1:33">
      <c r="A168" s="331"/>
      <c r="B168" s="517"/>
      <c r="C168" s="517"/>
      <c r="D168" s="331"/>
      <c r="E168" s="331"/>
      <c r="F168" s="331"/>
      <c r="G168" s="331"/>
      <c r="H168" s="331"/>
      <c r="I168" s="331"/>
      <c r="J168" s="331"/>
      <c r="K168" s="331"/>
      <c r="L168" s="518"/>
      <c r="M168" s="331"/>
      <c r="N168" s="331"/>
      <c r="O168" s="331"/>
      <c r="P168" s="331"/>
      <c r="Q168" s="331"/>
      <c r="R168" s="331"/>
      <c r="S168" s="331"/>
      <c r="T168" s="331"/>
      <c r="U168" s="331"/>
      <c r="V168" s="331"/>
      <c r="W168" s="331"/>
      <c r="X168" s="331"/>
      <c r="Y168" s="331"/>
      <c r="Z168" s="331"/>
      <c r="AA168" s="331"/>
      <c r="AB168" s="331"/>
      <c r="AC168" s="331"/>
      <c r="AD168" s="331"/>
      <c r="AE168" s="331"/>
      <c r="AF168" s="331"/>
      <c r="AG168" s="331"/>
    </row>
    <row r="169" spans="1:33">
      <c r="A169" s="331"/>
      <c r="B169" s="517"/>
      <c r="C169" s="517"/>
      <c r="D169" s="331"/>
      <c r="E169" s="331"/>
      <c r="F169" s="331"/>
      <c r="G169" s="331"/>
      <c r="H169" s="331"/>
      <c r="I169" s="331"/>
      <c r="J169" s="331"/>
      <c r="K169" s="331"/>
      <c r="L169" s="518"/>
      <c r="M169" s="331"/>
      <c r="N169" s="331"/>
      <c r="O169" s="331"/>
      <c r="P169" s="331"/>
      <c r="Q169" s="331"/>
      <c r="R169" s="331"/>
      <c r="S169" s="331"/>
      <c r="T169" s="331"/>
      <c r="U169" s="331"/>
      <c r="V169" s="331"/>
      <c r="W169" s="331"/>
      <c r="X169" s="331"/>
      <c r="Y169" s="331"/>
      <c r="Z169" s="331"/>
      <c r="AA169" s="331"/>
      <c r="AB169" s="331"/>
      <c r="AC169" s="331"/>
      <c r="AD169" s="331"/>
      <c r="AE169" s="331"/>
      <c r="AF169" s="331"/>
      <c r="AG169" s="331"/>
    </row>
    <row r="170" spans="1:33">
      <c r="A170" s="331"/>
      <c r="B170" s="517"/>
      <c r="C170" s="517"/>
      <c r="D170" s="331"/>
      <c r="E170" s="331"/>
      <c r="F170" s="331"/>
      <c r="G170" s="331"/>
      <c r="H170" s="331"/>
      <c r="I170" s="331"/>
      <c r="J170" s="331"/>
      <c r="K170" s="331"/>
      <c r="L170" s="518"/>
      <c r="M170" s="331"/>
      <c r="N170" s="331"/>
      <c r="O170" s="331"/>
      <c r="P170" s="331"/>
      <c r="Q170" s="331"/>
      <c r="R170" s="331"/>
      <c r="S170" s="331"/>
      <c r="T170" s="331"/>
      <c r="U170" s="331"/>
      <c r="V170" s="331"/>
      <c r="W170" s="331"/>
      <c r="X170" s="331"/>
      <c r="Y170" s="331"/>
      <c r="Z170" s="331"/>
      <c r="AA170" s="331"/>
      <c r="AB170" s="331"/>
      <c r="AC170" s="331"/>
      <c r="AD170" s="331"/>
      <c r="AE170" s="331"/>
      <c r="AF170" s="331"/>
      <c r="AG170" s="331"/>
    </row>
    <row r="171" spans="1:33">
      <c r="A171" s="331"/>
      <c r="B171" s="517"/>
      <c r="C171" s="517"/>
      <c r="D171" s="331"/>
      <c r="E171" s="331"/>
      <c r="F171" s="331"/>
      <c r="G171" s="331"/>
      <c r="H171" s="331"/>
      <c r="I171" s="331"/>
      <c r="J171" s="331"/>
      <c r="K171" s="331"/>
      <c r="L171" s="518"/>
      <c r="M171" s="331"/>
      <c r="N171" s="331"/>
      <c r="O171" s="331"/>
      <c r="P171" s="331"/>
      <c r="Q171" s="331"/>
      <c r="R171" s="331"/>
      <c r="S171" s="331"/>
      <c r="T171" s="331"/>
      <c r="U171" s="331"/>
      <c r="V171" s="331"/>
      <c r="W171" s="331"/>
      <c r="X171" s="331"/>
      <c r="Y171" s="331"/>
      <c r="Z171" s="331"/>
      <c r="AA171" s="331"/>
      <c r="AB171" s="331"/>
      <c r="AC171" s="331"/>
      <c r="AD171" s="331"/>
      <c r="AE171" s="331"/>
      <c r="AF171" s="331"/>
      <c r="AG171" s="331"/>
    </row>
    <row r="172" spans="1:33">
      <c r="A172" s="331"/>
      <c r="B172" s="517"/>
      <c r="C172" s="517"/>
      <c r="D172" s="331"/>
      <c r="E172" s="331"/>
      <c r="F172" s="331"/>
      <c r="G172" s="331"/>
      <c r="H172" s="331"/>
      <c r="I172" s="331"/>
      <c r="J172" s="331"/>
      <c r="K172" s="331"/>
      <c r="L172" s="518"/>
      <c r="M172" s="331"/>
      <c r="N172" s="331"/>
      <c r="O172" s="331"/>
      <c r="P172" s="331"/>
      <c r="Q172" s="331"/>
      <c r="R172" s="331"/>
      <c r="S172" s="331"/>
      <c r="T172" s="331"/>
      <c r="U172" s="331"/>
      <c r="V172" s="331"/>
      <c r="W172" s="331"/>
      <c r="X172" s="331"/>
      <c r="Y172" s="331"/>
      <c r="Z172" s="331"/>
      <c r="AA172" s="331"/>
      <c r="AB172" s="331"/>
      <c r="AC172" s="331"/>
      <c r="AD172" s="331"/>
      <c r="AE172" s="331"/>
      <c r="AF172" s="331"/>
      <c r="AG172" s="331"/>
    </row>
    <row r="173" spans="1:33">
      <c r="A173" s="331"/>
      <c r="B173" s="517"/>
      <c r="C173" s="517"/>
      <c r="D173" s="331"/>
      <c r="E173" s="331"/>
      <c r="F173" s="331"/>
      <c r="G173" s="331"/>
      <c r="H173" s="331"/>
      <c r="I173" s="331"/>
      <c r="J173" s="331"/>
      <c r="K173" s="331"/>
      <c r="L173" s="518"/>
      <c r="M173" s="331"/>
      <c r="N173" s="331"/>
      <c r="O173" s="331"/>
      <c r="P173" s="331"/>
      <c r="Q173" s="331"/>
      <c r="R173" s="331"/>
      <c r="S173" s="331"/>
      <c r="T173" s="331"/>
      <c r="U173" s="331"/>
      <c r="V173" s="331"/>
      <c r="W173" s="331"/>
      <c r="X173" s="331"/>
      <c r="Y173" s="331"/>
      <c r="Z173" s="331"/>
      <c r="AA173" s="331"/>
      <c r="AB173" s="331"/>
      <c r="AC173" s="331"/>
      <c r="AD173" s="331"/>
      <c r="AE173" s="331"/>
      <c r="AF173" s="331"/>
      <c r="AG173" s="331"/>
    </row>
    <row r="174" spans="1:33">
      <c r="A174" s="331"/>
      <c r="B174" s="517"/>
      <c r="C174" s="517"/>
      <c r="D174" s="331"/>
      <c r="E174" s="331"/>
      <c r="F174" s="331"/>
      <c r="G174" s="331"/>
      <c r="H174" s="331"/>
      <c r="I174" s="331"/>
      <c r="J174" s="331"/>
      <c r="K174" s="331"/>
      <c r="L174" s="518"/>
      <c r="M174" s="331"/>
      <c r="N174" s="331"/>
      <c r="O174" s="331"/>
      <c r="P174" s="331"/>
      <c r="Q174" s="331"/>
      <c r="R174" s="331"/>
      <c r="S174" s="331"/>
      <c r="T174" s="331"/>
      <c r="U174" s="331"/>
      <c r="V174" s="331"/>
      <c r="W174" s="331"/>
      <c r="X174" s="331"/>
      <c r="Y174" s="331"/>
      <c r="Z174" s="331"/>
      <c r="AA174" s="331"/>
      <c r="AB174" s="331"/>
      <c r="AC174" s="331"/>
      <c r="AD174" s="331"/>
      <c r="AE174" s="331"/>
      <c r="AF174" s="331"/>
      <c r="AG174" s="331"/>
    </row>
    <row r="175" spans="1:33">
      <c r="A175" s="331"/>
      <c r="B175" s="517"/>
      <c r="C175" s="517"/>
      <c r="D175" s="331"/>
      <c r="E175" s="331"/>
      <c r="F175" s="331"/>
      <c r="G175" s="331"/>
      <c r="H175" s="331"/>
      <c r="I175" s="331"/>
      <c r="J175" s="331"/>
      <c r="K175" s="331"/>
      <c r="L175" s="518"/>
      <c r="M175" s="331"/>
      <c r="N175" s="331"/>
      <c r="O175" s="331"/>
      <c r="P175" s="331"/>
      <c r="Q175" s="331"/>
      <c r="R175" s="331"/>
      <c r="S175" s="331"/>
      <c r="T175" s="331"/>
      <c r="U175" s="331"/>
      <c r="V175" s="331"/>
      <c r="W175" s="331"/>
      <c r="X175" s="331"/>
      <c r="Y175" s="331"/>
      <c r="Z175" s="331"/>
      <c r="AA175" s="331"/>
      <c r="AB175" s="331"/>
      <c r="AC175" s="331"/>
      <c r="AD175" s="331"/>
      <c r="AE175" s="331"/>
      <c r="AF175" s="331"/>
      <c r="AG175" s="331"/>
    </row>
    <row r="176" spans="1:33">
      <c r="A176" s="331"/>
      <c r="B176" s="517"/>
      <c r="C176" s="517"/>
      <c r="D176" s="331"/>
      <c r="E176" s="331"/>
      <c r="F176" s="331"/>
      <c r="G176" s="331"/>
      <c r="H176" s="331"/>
      <c r="I176" s="331"/>
      <c r="J176" s="331"/>
      <c r="K176" s="331"/>
      <c r="L176" s="518"/>
      <c r="M176" s="331"/>
      <c r="N176" s="331"/>
      <c r="O176" s="331"/>
      <c r="P176" s="331"/>
      <c r="Q176" s="331"/>
      <c r="R176" s="331"/>
      <c r="S176" s="331"/>
      <c r="T176" s="331"/>
      <c r="U176" s="331"/>
      <c r="V176" s="331"/>
      <c r="W176" s="331"/>
      <c r="X176" s="331"/>
      <c r="Y176" s="331"/>
      <c r="Z176" s="331"/>
      <c r="AA176" s="331"/>
      <c r="AB176" s="331"/>
      <c r="AC176" s="331"/>
      <c r="AD176" s="331"/>
      <c r="AE176" s="331"/>
      <c r="AF176" s="331"/>
      <c r="AG176" s="331"/>
    </row>
    <row r="177" spans="1:33">
      <c r="A177" s="331"/>
      <c r="B177" s="517"/>
      <c r="C177" s="517"/>
      <c r="D177" s="331"/>
      <c r="E177" s="331"/>
      <c r="F177" s="331"/>
      <c r="G177" s="331"/>
      <c r="H177" s="331"/>
      <c r="I177" s="331"/>
      <c r="J177" s="331"/>
      <c r="K177" s="331"/>
      <c r="L177" s="518"/>
      <c r="M177" s="331"/>
      <c r="N177" s="331"/>
      <c r="O177" s="331"/>
      <c r="P177" s="331"/>
      <c r="Q177" s="331"/>
      <c r="R177" s="331"/>
      <c r="S177" s="331"/>
      <c r="T177" s="331"/>
      <c r="U177" s="331"/>
      <c r="V177" s="331"/>
      <c r="W177" s="331"/>
      <c r="X177" s="331"/>
      <c r="Y177" s="331"/>
      <c r="Z177" s="331"/>
      <c r="AA177" s="331"/>
      <c r="AB177" s="331"/>
      <c r="AC177" s="331"/>
      <c r="AD177" s="331"/>
      <c r="AE177" s="331"/>
      <c r="AF177" s="331"/>
      <c r="AG177" s="331"/>
    </row>
    <row r="178" spans="1:33">
      <c r="A178" s="331"/>
      <c r="B178" s="517"/>
      <c r="C178" s="517"/>
      <c r="D178" s="331"/>
      <c r="E178" s="331"/>
      <c r="F178" s="331"/>
      <c r="G178" s="331"/>
      <c r="H178" s="331"/>
      <c r="I178" s="331"/>
      <c r="J178" s="331"/>
      <c r="K178" s="331"/>
      <c r="L178" s="518"/>
      <c r="M178" s="331"/>
      <c r="N178" s="331"/>
      <c r="O178" s="331"/>
      <c r="P178" s="331"/>
      <c r="Q178" s="331"/>
      <c r="R178" s="331"/>
      <c r="S178" s="331"/>
      <c r="T178" s="331"/>
      <c r="U178" s="331"/>
      <c r="V178" s="331"/>
      <c r="W178" s="331"/>
      <c r="X178" s="331"/>
      <c r="Y178" s="331"/>
      <c r="Z178" s="331"/>
      <c r="AA178" s="331"/>
      <c r="AB178" s="331"/>
      <c r="AC178" s="331"/>
      <c r="AD178" s="331"/>
      <c r="AE178" s="331"/>
      <c r="AF178" s="331"/>
      <c r="AG178" s="331"/>
    </row>
    <row r="179" spans="1:33">
      <c r="A179" s="331"/>
      <c r="B179" s="517"/>
      <c r="C179" s="517"/>
      <c r="D179" s="331"/>
      <c r="E179" s="331"/>
      <c r="F179" s="331"/>
      <c r="G179" s="331"/>
      <c r="H179" s="331"/>
      <c r="I179" s="331"/>
      <c r="J179" s="331"/>
      <c r="K179" s="331"/>
      <c r="L179" s="518"/>
      <c r="M179" s="331"/>
      <c r="N179" s="331"/>
      <c r="O179" s="331"/>
      <c r="P179" s="331"/>
      <c r="Q179" s="331"/>
      <c r="R179" s="331"/>
      <c r="S179" s="331"/>
      <c r="T179" s="331"/>
      <c r="U179" s="331"/>
      <c r="V179" s="331"/>
      <c r="W179" s="331"/>
      <c r="X179" s="331"/>
      <c r="Y179" s="331"/>
      <c r="Z179" s="331"/>
      <c r="AA179" s="331"/>
      <c r="AB179" s="331"/>
      <c r="AC179" s="331"/>
      <c r="AD179" s="331"/>
      <c r="AE179" s="331"/>
      <c r="AF179" s="331"/>
      <c r="AG179" s="331"/>
    </row>
    <row r="180" spans="1:33">
      <c r="A180" s="331"/>
      <c r="B180" s="517"/>
      <c r="C180" s="517"/>
      <c r="D180" s="331"/>
      <c r="E180" s="331"/>
      <c r="F180" s="331"/>
      <c r="G180" s="331"/>
      <c r="H180" s="331"/>
      <c r="I180" s="331"/>
      <c r="J180" s="331"/>
      <c r="K180" s="331"/>
      <c r="L180" s="518"/>
      <c r="M180" s="331"/>
      <c r="N180" s="331"/>
      <c r="O180" s="331"/>
      <c r="P180" s="331"/>
      <c r="Q180" s="331"/>
      <c r="R180" s="331"/>
      <c r="S180" s="331"/>
      <c r="T180" s="331"/>
      <c r="U180" s="331"/>
      <c r="V180" s="331"/>
      <c r="W180" s="331"/>
      <c r="X180" s="331"/>
      <c r="Y180" s="331"/>
      <c r="Z180" s="331"/>
      <c r="AA180" s="331"/>
      <c r="AB180" s="331"/>
      <c r="AC180" s="331"/>
      <c r="AD180" s="331"/>
      <c r="AE180" s="331"/>
      <c r="AF180" s="331"/>
      <c r="AG180" s="331"/>
    </row>
    <row r="181" spans="1:33">
      <c r="A181" s="331"/>
      <c r="B181" s="517"/>
      <c r="C181" s="517"/>
      <c r="D181" s="331"/>
      <c r="E181" s="331"/>
      <c r="F181" s="331"/>
      <c r="G181" s="331"/>
      <c r="H181" s="331"/>
      <c r="I181" s="331"/>
      <c r="J181" s="331"/>
      <c r="K181" s="331"/>
      <c r="L181" s="518"/>
      <c r="M181" s="331"/>
      <c r="N181" s="331"/>
      <c r="O181" s="331"/>
      <c r="P181" s="331"/>
      <c r="Q181" s="331"/>
      <c r="R181" s="331"/>
      <c r="S181" s="331"/>
      <c r="T181" s="331"/>
      <c r="U181" s="331"/>
      <c r="V181" s="331"/>
      <c r="W181" s="331"/>
      <c r="X181" s="331"/>
      <c r="Y181" s="331"/>
      <c r="Z181" s="331"/>
      <c r="AA181" s="331"/>
      <c r="AB181" s="331"/>
      <c r="AC181" s="331"/>
      <c r="AD181" s="331"/>
      <c r="AE181" s="331"/>
      <c r="AF181" s="331"/>
      <c r="AG181" s="331"/>
    </row>
    <row r="182" spans="1:33">
      <c r="A182" s="331"/>
      <c r="B182" s="517"/>
      <c r="C182" s="517"/>
      <c r="D182" s="331"/>
      <c r="E182" s="331"/>
      <c r="F182" s="331"/>
      <c r="G182" s="331"/>
      <c r="H182" s="331"/>
      <c r="I182" s="331"/>
      <c r="J182" s="331"/>
      <c r="K182" s="331"/>
      <c r="L182" s="518"/>
      <c r="M182" s="331"/>
      <c r="N182" s="331"/>
      <c r="O182" s="331"/>
      <c r="P182" s="331"/>
      <c r="Q182" s="331"/>
      <c r="R182" s="331"/>
      <c r="S182" s="331"/>
      <c r="T182" s="331"/>
      <c r="U182" s="331"/>
      <c r="V182" s="331"/>
      <c r="W182" s="331"/>
      <c r="X182" s="331"/>
      <c r="Y182" s="331"/>
      <c r="Z182" s="331"/>
      <c r="AA182" s="331"/>
      <c r="AB182" s="331"/>
      <c r="AC182" s="331"/>
      <c r="AD182" s="331"/>
      <c r="AE182" s="331"/>
      <c r="AF182" s="331"/>
      <c r="AG182" s="331"/>
    </row>
    <row r="183" spans="1:33">
      <c r="A183" s="331"/>
      <c r="B183" s="517"/>
      <c r="C183" s="517"/>
      <c r="D183" s="331"/>
      <c r="E183" s="331"/>
      <c r="F183" s="331"/>
      <c r="G183" s="331"/>
      <c r="H183" s="331"/>
      <c r="I183" s="331"/>
      <c r="J183" s="331"/>
      <c r="K183" s="331"/>
      <c r="L183" s="518"/>
      <c r="M183" s="331"/>
      <c r="N183" s="331"/>
      <c r="O183" s="331"/>
      <c r="P183" s="331"/>
      <c r="Q183" s="331"/>
      <c r="R183" s="331"/>
      <c r="S183" s="331"/>
      <c r="T183" s="331"/>
      <c r="U183" s="331"/>
      <c r="V183" s="331"/>
      <c r="W183" s="331"/>
      <c r="X183" s="331"/>
      <c r="Y183" s="331"/>
      <c r="Z183" s="331"/>
      <c r="AA183" s="331"/>
      <c r="AB183" s="331"/>
      <c r="AC183" s="331"/>
      <c r="AD183" s="331"/>
      <c r="AE183" s="331"/>
      <c r="AF183" s="331"/>
      <c r="AG183" s="331"/>
    </row>
    <row r="184" spans="1:33">
      <c r="A184" s="331"/>
      <c r="B184" s="517"/>
      <c r="C184" s="517"/>
      <c r="D184" s="331"/>
      <c r="E184" s="331"/>
      <c r="F184" s="331"/>
      <c r="G184" s="331"/>
      <c r="H184" s="331"/>
      <c r="I184" s="331"/>
      <c r="J184" s="331"/>
      <c r="K184" s="331"/>
      <c r="L184" s="518"/>
      <c r="M184" s="331"/>
      <c r="N184" s="331"/>
      <c r="O184" s="331"/>
      <c r="P184" s="331"/>
      <c r="Q184" s="331"/>
      <c r="R184" s="331"/>
      <c r="S184" s="331"/>
      <c r="T184" s="331"/>
      <c r="U184" s="331"/>
      <c r="V184" s="331"/>
      <c r="W184" s="331"/>
      <c r="X184" s="331"/>
      <c r="Y184" s="331"/>
      <c r="Z184" s="331"/>
      <c r="AA184" s="331"/>
      <c r="AB184" s="331"/>
      <c r="AC184" s="331"/>
      <c r="AD184" s="331"/>
      <c r="AE184" s="331"/>
      <c r="AF184" s="331"/>
      <c r="AG184" s="331"/>
    </row>
    <row r="185" spans="1:33">
      <c r="A185" s="331"/>
      <c r="B185" s="517"/>
      <c r="C185" s="517"/>
      <c r="D185" s="331"/>
      <c r="E185" s="331"/>
      <c r="F185" s="331"/>
      <c r="G185" s="331"/>
      <c r="H185" s="331"/>
      <c r="I185" s="331"/>
      <c r="J185" s="331"/>
      <c r="K185" s="331"/>
      <c r="L185" s="518"/>
      <c r="M185" s="331"/>
      <c r="N185" s="331"/>
      <c r="O185" s="331"/>
      <c r="P185" s="331"/>
      <c r="Q185" s="331"/>
      <c r="R185" s="331"/>
      <c r="S185" s="331"/>
      <c r="T185" s="331"/>
      <c r="U185" s="331"/>
      <c r="V185" s="331"/>
      <c r="W185" s="331"/>
      <c r="X185" s="331"/>
      <c r="Y185" s="331"/>
      <c r="Z185" s="331"/>
      <c r="AA185" s="331"/>
      <c r="AB185" s="331"/>
      <c r="AC185" s="331"/>
      <c r="AD185" s="331"/>
      <c r="AE185" s="331"/>
      <c r="AF185" s="331"/>
      <c r="AG185" s="331"/>
    </row>
    <row r="186" spans="1:33">
      <c r="A186" s="331"/>
      <c r="B186" s="517"/>
      <c r="C186" s="517"/>
      <c r="D186" s="331"/>
      <c r="E186" s="331"/>
      <c r="F186" s="331"/>
      <c r="G186" s="331"/>
      <c r="H186" s="331"/>
      <c r="I186" s="331"/>
      <c r="J186" s="331"/>
      <c r="K186" s="331"/>
      <c r="L186" s="518"/>
      <c r="M186" s="331"/>
      <c r="N186" s="331"/>
      <c r="O186" s="331"/>
      <c r="P186" s="331"/>
      <c r="Q186" s="331"/>
      <c r="R186" s="331"/>
      <c r="S186" s="331"/>
      <c r="T186" s="331"/>
      <c r="U186" s="331"/>
      <c r="V186" s="331"/>
      <c r="W186" s="331"/>
      <c r="X186" s="331"/>
      <c r="Y186" s="331"/>
      <c r="Z186" s="331"/>
      <c r="AA186" s="331"/>
      <c r="AB186" s="331"/>
      <c r="AC186" s="331"/>
      <c r="AD186" s="331"/>
      <c r="AE186" s="331"/>
      <c r="AF186" s="331"/>
      <c r="AG186" s="331"/>
    </row>
    <row r="187" spans="1:33">
      <c r="A187" s="331"/>
      <c r="B187" s="517"/>
      <c r="C187" s="517"/>
      <c r="D187" s="331"/>
      <c r="E187" s="331"/>
      <c r="F187" s="331"/>
      <c r="G187" s="331"/>
      <c r="H187" s="331"/>
      <c r="I187" s="331"/>
      <c r="J187" s="331"/>
      <c r="K187" s="331"/>
      <c r="L187" s="518"/>
      <c r="M187" s="331"/>
      <c r="N187" s="331"/>
      <c r="O187" s="331"/>
      <c r="P187" s="331"/>
      <c r="Q187" s="331"/>
      <c r="R187" s="331"/>
      <c r="S187" s="331"/>
      <c r="T187" s="331"/>
      <c r="U187" s="331"/>
      <c r="V187" s="331"/>
      <c r="W187" s="331"/>
      <c r="X187" s="331"/>
      <c r="Y187" s="331"/>
      <c r="Z187" s="331"/>
      <c r="AA187" s="331"/>
      <c r="AB187" s="331"/>
      <c r="AC187" s="331"/>
      <c r="AD187" s="331"/>
      <c r="AE187" s="331"/>
      <c r="AF187" s="331"/>
      <c r="AG187" s="331"/>
    </row>
    <row r="188" spans="1:33">
      <c r="A188" s="331"/>
      <c r="B188" s="517"/>
      <c r="C188" s="517"/>
      <c r="D188" s="331"/>
      <c r="E188" s="331"/>
      <c r="F188" s="331"/>
      <c r="G188" s="331"/>
      <c r="H188" s="331"/>
      <c r="I188" s="331"/>
      <c r="J188" s="331"/>
      <c r="K188" s="331"/>
      <c r="L188" s="518"/>
      <c r="M188" s="331"/>
      <c r="N188" s="331"/>
      <c r="O188" s="331"/>
      <c r="P188" s="331"/>
      <c r="Q188" s="331"/>
      <c r="R188" s="331"/>
      <c r="S188" s="331"/>
      <c r="T188" s="331"/>
      <c r="U188" s="331"/>
      <c r="V188" s="331"/>
      <c r="W188" s="331"/>
      <c r="X188" s="331"/>
      <c r="Y188" s="331"/>
      <c r="Z188" s="331"/>
      <c r="AA188" s="331"/>
      <c r="AB188" s="331"/>
      <c r="AC188" s="331"/>
      <c r="AD188" s="331"/>
      <c r="AE188" s="331"/>
      <c r="AF188" s="331"/>
      <c r="AG188" s="331"/>
    </row>
    <row r="189" spans="1:33">
      <c r="A189" s="331"/>
      <c r="B189" s="517"/>
      <c r="C189" s="517"/>
      <c r="D189" s="331"/>
      <c r="E189" s="331"/>
      <c r="F189" s="331"/>
      <c r="G189" s="331"/>
      <c r="H189" s="331"/>
      <c r="I189" s="331"/>
      <c r="J189" s="331"/>
      <c r="K189" s="331"/>
      <c r="L189" s="518"/>
      <c r="M189" s="331"/>
      <c r="N189" s="331"/>
      <c r="O189" s="331"/>
      <c r="P189" s="331"/>
      <c r="Q189" s="331"/>
      <c r="R189" s="331"/>
      <c r="S189" s="331"/>
      <c r="T189" s="331"/>
      <c r="U189" s="331"/>
      <c r="V189" s="331"/>
      <c r="W189" s="331"/>
      <c r="X189" s="331"/>
      <c r="Y189" s="331"/>
      <c r="Z189" s="331"/>
      <c r="AA189" s="331"/>
      <c r="AB189" s="331"/>
      <c r="AC189" s="331"/>
      <c r="AD189" s="331"/>
      <c r="AE189" s="331"/>
      <c r="AF189" s="331"/>
      <c r="AG189" s="331"/>
    </row>
    <row r="190" spans="1:33">
      <c r="A190" s="331"/>
      <c r="B190" s="517"/>
      <c r="C190" s="517"/>
      <c r="D190" s="331"/>
      <c r="E190" s="331"/>
      <c r="F190" s="331"/>
      <c r="G190" s="331"/>
      <c r="H190" s="331"/>
      <c r="I190" s="331"/>
      <c r="J190" s="331"/>
      <c r="K190" s="331"/>
      <c r="L190" s="518"/>
      <c r="M190" s="331"/>
      <c r="N190" s="331"/>
      <c r="O190" s="331"/>
      <c r="P190" s="331"/>
      <c r="Q190" s="331"/>
      <c r="R190" s="331"/>
      <c r="S190" s="331"/>
      <c r="T190" s="331"/>
      <c r="U190" s="331"/>
      <c r="V190" s="331"/>
      <c r="W190" s="331"/>
      <c r="X190" s="331"/>
      <c r="Y190" s="331"/>
      <c r="Z190" s="331"/>
      <c r="AA190" s="331"/>
      <c r="AB190" s="331"/>
      <c r="AC190" s="331"/>
      <c r="AD190" s="331"/>
      <c r="AE190" s="331"/>
      <c r="AF190" s="331"/>
      <c r="AG190" s="331"/>
    </row>
    <row r="191" spans="1:33">
      <c r="A191" s="331"/>
      <c r="B191" s="517"/>
      <c r="C191" s="517"/>
      <c r="D191" s="331"/>
      <c r="E191" s="331"/>
      <c r="F191" s="331"/>
      <c r="G191" s="331"/>
      <c r="H191" s="331"/>
      <c r="I191" s="331"/>
      <c r="J191" s="331"/>
      <c r="K191" s="331"/>
      <c r="L191" s="518"/>
      <c r="M191" s="331"/>
      <c r="N191" s="331"/>
      <c r="O191" s="331"/>
      <c r="P191" s="331"/>
      <c r="Q191" s="331"/>
      <c r="R191" s="331"/>
      <c r="S191" s="331"/>
      <c r="T191" s="331"/>
      <c r="U191" s="331"/>
      <c r="V191" s="331"/>
      <c r="W191" s="331"/>
      <c r="X191" s="331"/>
      <c r="Y191" s="331"/>
      <c r="Z191" s="331"/>
      <c r="AA191" s="331"/>
      <c r="AB191" s="331"/>
      <c r="AC191" s="331"/>
      <c r="AD191" s="331"/>
      <c r="AE191" s="331"/>
      <c r="AF191" s="331"/>
      <c r="AG191" s="331"/>
    </row>
    <row r="192" spans="1:33">
      <c r="A192" s="331"/>
      <c r="B192" s="517"/>
      <c r="C192" s="517"/>
      <c r="D192" s="331"/>
      <c r="E192" s="331"/>
      <c r="F192" s="331"/>
      <c r="G192" s="331"/>
      <c r="H192" s="331"/>
      <c r="I192" s="331"/>
      <c r="J192" s="331"/>
      <c r="K192" s="331"/>
      <c r="L192" s="518"/>
      <c r="M192" s="331"/>
      <c r="N192" s="331"/>
      <c r="O192" s="331"/>
      <c r="P192" s="331"/>
      <c r="Q192" s="331"/>
      <c r="R192" s="331"/>
      <c r="S192" s="331"/>
      <c r="T192" s="331"/>
      <c r="U192" s="331"/>
      <c r="V192" s="331"/>
      <c r="W192" s="331"/>
      <c r="X192" s="331"/>
      <c r="Y192" s="331"/>
      <c r="Z192" s="331"/>
      <c r="AA192" s="331"/>
      <c r="AB192" s="331"/>
      <c r="AC192" s="331"/>
      <c r="AD192" s="331"/>
      <c r="AE192" s="331"/>
      <c r="AF192" s="331"/>
      <c r="AG192" s="331"/>
    </row>
    <row r="193" spans="1:33">
      <c r="A193" s="331"/>
      <c r="B193" s="517"/>
      <c r="C193" s="517"/>
      <c r="D193" s="331"/>
      <c r="E193" s="331"/>
      <c r="F193" s="331"/>
      <c r="G193" s="331"/>
      <c r="H193" s="331"/>
      <c r="I193" s="331"/>
      <c r="J193" s="331"/>
      <c r="K193" s="331"/>
      <c r="L193" s="518"/>
      <c r="M193" s="331"/>
      <c r="N193" s="331"/>
      <c r="O193" s="331"/>
      <c r="P193" s="331"/>
      <c r="Q193" s="331"/>
      <c r="R193" s="331"/>
      <c r="S193" s="331"/>
      <c r="T193" s="331"/>
      <c r="U193" s="331"/>
      <c r="V193" s="331"/>
      <c r="W193" s="331"/>
      <c r="X193" s="331"/>
      <c r="Y193" s="331"/>
      <c r="Z193" s="331"/>
      <c r="AA193" s="331"/>
      <c r="AB193" s="331"/>
      <c r="AC193" s="331"/>
      <c r="AD193" s="331"/>
      <c r="AE193" s="331"/>
      <c r="AF193" s="331"/>
      <c r="AG193" s="331"/>
    </row>
    <row r="194" spans="1:33">
      <c r="A194" s="331"/>
      <c r="B194" s="517"/>
      <c r="C194" s="517"/>
      <c r="D194" s="331"/>
      <c r="E194" s="331"/>
      <c r="F194" s="331"/>
      <c r="G194" s="331"/>
      <c r="H194" s="331"/>
      <c r="I194" s="331"/>
      <c r="J194" s="331"/>
      <c r="K194" s="331"/>
      <c r="L194" s="518"/>
      <c r="M194" s="331"/>
      <c r="N194" s="331"/>
      <c r="O194" s="331"/>
      <c r="P194" s="331"/>
      <c r="Q194" s="331"/>
      <c r="R194" s="331"/>
      <c r="S194" s="331"/>
      <c r="T194" s="331"/>
      <c r="U194" s="331"/>
      <c r="V194" s="331"/>
      <c r="W194" s="331"/>
      <c r="X194" s="331"/>
      <c r="Y194" s="331"/>
      <c r="Z194" s="331"/>
      <c r="AA194" s="331"/>
      <c r="AB194" s="331"/>
      <c r="AC194" s="331"/>
      <c r="AD194" s="331"/>
      <c r="AE194" s="331"/>
      <c r="AF194" s="331"/>
      <c r="AG194" s="331"/>
    </row>
    <row r="195" spans="1:33">
      <c r="A195" s="331"/>
      <c r="B195" s="517"/>
      <c r="C195" s="517"/>
      <c r="D195" s="331"/>
      <c r="E195" s="331"/>
      <c r="F195" s="331"/>
      <c r="G195" s="331"/>
      <c r="H195" s="331"/>
      <c r="I195" s="331"/>
      <c r="J195" s="331"/>
      <c r="K195" s="331"/>
      <c r="L195" s="518"/>
      <c r="M195" s="331"/>
      <c r="N195" s="331"/>
      <c r="O195" s="331"/>
      <c r="P195" s="331"/>
      <c r="Q195" s="331"/>
      <c r="R195" s="331"/>
      <c r="S195" s="331"/>
      <c r="T195" s="331"/>
      <c r="U195" s="331"/>
      <c r="V195" s="331"/>
      <c r="W195" s="331"/>
      <c r="X195" s="331"/>
      <c r="Y195" s="331"/>
      <c r="Z195" s="331"/>
      <c r="AA195" s="331"/>
      <c r="AB195" s="331"/>
      <c r="AC195" s="331"/>
      <c r="AD195" s="331"/>
      <c r="AE195" s="331"/>
      <c r="AF195" s="331"/>
      <c r="AG195" s="331"/>
    </row>
    <row r="196" spans="1:33">
      <c r="A196" s="331"/>
      <c r="B196" s="517"/>
      <c r="C196" s="517"/>
      <c r="D196" s="331"/>
      <c r="E196" s="331"/>
      <c r="F196" s="331"/>
      <c r="G196" s="331"/>
      <c r="H196" s="331"/>
      <c r="I196" s="331"/>
      <c r="J196" s="331"/>
      <c r="K196" s="331"/>
      <c r="L196" s="518"/>
      <c r="M196" s="331"/>
      <c r="N196" s="331"/>
      <c r="O196" s="331"/>
      <c r="P196" s="331"/>
      <c r="Q196" s="331"/>
      <c r="R196" s="331"/>
      <c r="S196" s="331"/>
      <c r="T196" s="331"/>
      <c r="U196" s="331"/>
      <c r="V196" s="331"/>
      <c r="W196" s="331"/>
      <c r="X196" s="331"/>
      <c r="Y196" s="331"/>
      <c r="Z196" s="331"/>
      <c r="AA196" s="331"/>
      <c r="AB196" s="331"/>
      <c r="AC196" s="331"/>
      <c r="AD196" s="331"/>
      <c r="AE196" s="331"/>
      <c r="AF196" s="331"/>
      <c r="AG196" s="331"/>
    </row>
    <row r="197" spans="1:33">
      <c r="A197" s="331"/>
      <c r="B197" s="517"/>
      <c r="C197" s="517"/>
      <c r="D197" s="331"/>
      <c r="E197" s="331"/>
      <c r="F197" s="331"/>
      <c r="G197" s="331"/>
      <c r="H197" s="331"/>
      <c r="I197" s="331"/>
      <c r="J197" s="331"/>
      <c r="K197" s="331"/>
      <c r="L197" s="518"/>
      <c r="M197" s="331"/>
      <c r="N197" s="331"/>
      <c r="O197" s="331"/>
      <c r="P197" s="331"/>
      <c r="Q197" s="331"/>
      <c r="R197" s="331"/>
      <c r="S197" s="331"/>
      <c r="T197" s="331"/>
      <c r="U197" s="331"/>
      <c r="V197" s="331"/>
      <c r="W197" s="331"/>
      <c r="X197" s="331"/>
      <c r="Y197" s="331"/>
      <c r="Z197" s="331"/>
      <c r="AA197" s="331"/>
      <c r="AB197" s="331"/>
      <c r="AC197" s="331"/>
      <c r="AD197" s="331"/>
      <c r="AE197" s="331"/>
      <c r="AF197" s="331"/>
      <c r="AG197" s="331"/>
    </row>
    <row r="198" spans="1:33">
      <c r="A198" s="331"/>
      <c r="B198" s="517"/>
      <c r="C198" s="517"/>
      <c r="D198" s="331"/>
      <c r="E198" s="331"/>
      <c r="F198" s="331"/>
      <c r="G198" s="331"/>
      <c r="H198" s="331"/>
      <c r="I198" s="331"/>
      <c r="J198" s="331"/>
      <c r="K198" s="331"/>
      <c r="L198" s="518"/>
      <c r="M198" s="331"/>
      <c r="N198" s="331"/>
      <c r="O198" s="331"/>
      <c r="P198" s="331"/>
      <c r="Q198" s="331"/>
      <c r="R198" s="331"/>
      <c r="S198" s="331"/>
      <c r="T198" s="331"/>
      <c r="U198" s="331"/>
      <c r="V198" s="331"/>
      <c r="W198" s="331"/>
      <c r="X198" s="331"/>
      <c r="Y198" s="331"/>
      <c r="Z198" s="331"/>
      <c r="AA198" s="331"/>
      <c r="AB198" s="331"/>
      <c r="AC198" s="331"/>
      <c r="AD198" s="331"/>
      <c r="AE198" s="331"/>
      <c r="AF198" s="331"/>
      <c r="AG198" s="331"/>
    </row>
    <row r="199" spans="1:33">
      <c r="A199" s="331"/>
      <c r="B199" s="517"/>
      <c r="C199" s="517"/>
      <c r="D199" s="331"/>
      <c r="E199" s="331"/>
      <c r="F199" s="331"/>
      <c r="G199" s="331"/>
      <c r="H199" s="331"/>
      <c r="I199" s="331"/>
      <c r="J199" s="331"/>
      <c r="K199" s="331"/>
      <c r="L199" s="518"/>
      <c r="M199" s="331"/>
      <c r="N199" s="331"/>
      <c r="O199" s="331"/>
      <c r="P199" s="331"/>
      <c r="Q199" s="331"/>
      <c r="R199" s="331"/>
      <c r="S199" s="331"/>
      <c r="T199" s="331"/>
      <c r="U199" s="331"/>
      <c r="V199" s="331"/>
      <c r="W199" s="331"/>
      <c r="X199" s="331"/>
      <c r="Y199" s="331"/>
      <c r="Z199" s="331"/>
      <c r="AA199" s="331"/>
      <c r="AB199" s="331"/>
      <c r="AC199" s="331"/>
      <c r="AD199" s="331"/>
      <c r="AE199" s="331"/>
      <c r="AF199" s="331"/>
      <c r="AG199" s="331"/>
    </row>
    <row r="200" spans="1:33">
      <c r="A200" s="331"/>
      <c r="B200" s="517"/>
      <c r="C200" s="517"/>
      <c r="D200" s="331"/>
      <c r="E200" s="331"/>
      <c r="F200" s="331"/>
      <c r="G200" s="331"/>
      <c r="H200" s="331"/>
      <c r="I200" s="331"/>
      <c r="J200" s="331"/>
      <c r="K200" s="331"/>
      <c r="L200" s="518"/>
      <c r="M200" s="331"/>
      <c r="N200" s="331"/>
      <c r="O200" s="331"/>
      <c r="P200" s="331"/>
      <c r="Q200" s="331"/>
      <c r="R200" s="331"/>
      <c r="S200" s="331"/>
      <c r="T200" s="331"/>
      <c r="U200" s="331"/>
      <c r="V200" s="331"/>
      <c r="W200" s="331"/>
      <c r="X200" s="331"/>
      <c r="Y200" s="331"/>
      <c r="Z200" s="331"/>
      <c r="AA200" s="331"/>
      <c r="AB200" s="331"/>
      <c r="AC200" s="331"/>
      <c r="AD200" s="331"/>
      <c r="AE200" s="331"/>
      <c r="AF200" s="331"/>
      <c r="AG200" s="331"/>
    </row>
    <row r="201" spans="1:33">
      <c r="A201" s="331"/>
      <c r="B201" s="517"/>
      <c r="C201" s="517"/>
      <c r="D201" s="331"/>
      <c r="E201" s="331"/>
      <c r="F201" s="331"/>
      <c r="G201" s="331"/>
      <c r="H201" s="331"/>
      <c r="I201" s="331"/>
      <c r="J201" s="331"/>
      <c r="K201" s="331"/>
      <c r="L201" s="518"/>
      <c r="M201" s="331"/>
      <c r="N201" s="331"/>
      <c r="O201" s="331"/>
      <c r="P201" s="331"/>
      <c r="Q201" s="331"/>
      <c r="R201" s="331"/>
      <c r="S201" s="331"/>
      <c r="T201" s="331"/>
      <c r="U201" s="331"/>
      <c r="V201" s="331"/>
      <c r="W201" s="331"/>
      <c r="X201" s="331"/>
      <c r="Y201" s="331"/>
      <c r="Z201" s="331"/>
      <c r="AA201" s="331"/>
      <c r="AB201" s="331"/>
      <c r="AC201" s="331"/>
      <c r="AD201" s="331"/>
      <c r="AE201" s="331"/>
      <c r="AF201" s="331"/>
      <c r="AG201" s="331"/>
    </row>
    <row r="202" spans="1:33">
      <c r="A202" s="331"/>
      <c r="B202" s="517"/>
      <c r="C202" s="517"/>
      <c r="D202" s="331"/>
      <c r="E202" s="331"/>
      <c r="F202" s="331"/>
      <c r="G202" s="331"/>
      <c r="H202" s="331"/>
      <c r="I202" s="331"/>
      <c r="J202" s="331"/>
      <c r="K202" s="331"/>
      <c r="L202" s="518"/>
      <c r="M202" s="331"/>
      <c r="N202" s="331"/>
      <c r="O202" s="331"/>
      <c r="P202" s="331"/>
      <c r="Q202" s="331"/>
      <c r="R202" s="331"/>
      <c r="S202" s="331"/>
      <c r="T202" s="331"/>
      <c r="U202" s="331"/>
      <c r="V202" s="331"/>
      <c r="W202" s="331"/>
      <c r="X202" s="331"/>
      <c r="Y202" s="331"/>
      <c r="Z202" s="331"/>
      <c r="AA202" s="331"/>
      <c r="AB202" s="331"/>
      <c r="AC202" s="331"/>
      <c r="AD202" s="331"/>
      <c r="AE202" s="331"/>
      <c r="AF202" s="331"/>
      <c r="AG202" s="331"/>
    </row>
    <row r="203" spans="1:33">
      <c r="A203" s="331"/>
      <c r="B203" s="517"/>
      <c r="C203" s="517"/>
      <c r="D203" s="331"/>
      <c r="E203" s="331"/>
      <c r="F203" s="331"/>
      <c r="G203" s="331"/>
      <c r="H203" s="331"/>
      <c r="I203" s="331"/>
      <c r="J203" s="331"/>
      <c r="K203" s="331"/>
      <c r="L203" s="518"/>
      <c r="M203" s="331"/>
      <c r="N203" s="331"/>
      <c r="O203" s="331"/>
      <c r="P203" s="331"/>
      <c r="Q203" s="331"/>
      <c r="R203" s="331"/>
      <c r="S203" s="331"/>
      <c r="T203" s="331"/>
      <c r="U203" s="331"/>
      <c r="V203" s="331"/>
      <c r="W203" s="331"/>
      <c r="X203" s="331"/>
      <c r="Y203" s="331"/>
      <c r="Z203" s="331"/>
      <c r="AA203" s="331"/>
      <c r="AB203" s="331"/>
      <c r="AC203" s="331"/>
      <c r="AD203" s="331"/>
      <c r="AE203" s="331"/>
      <c r="AF203" s="331"/>
      <c r="AG203" s="331"/>
    </row>
    <row r="204" spans="1:33">
      <c r="A204" s="331"/>
      <c r="B204" s="517"/>
      <c r="C204" s="517"/>
      <c r="D204" s="331"/>
      <c r="E204" s="331"/>
      <c r="F204" s="331"/>
      <c r="G204" s="331"/>
      <c r="H204" s="331"/>
      <c r="I204" s="331"/>
      <c r="J204" s="331"/>
      <c r="K204" s="331"/>
      <c r="L204" s="518"/>
      <c r="M204" s="331"/>
      <c r="N204" s="331"/>
      <c r="O204" s="331"/>
      <c r="P204" s="331"/>
      <c r="Q204" s="331"/>
      <c r="R204" s="331"/>
      <c r="S204" s="331"/>
      <c r="T204" s="331"/>
      <c r="U204" s="331"/>
      <c r="V204" s="331"/>
      <c r="W204" s="331"/>
      <c r="X204" s="331"/>
      <c r="Y204" s="331"/>
      <c r="Z204" s="331"/>
      <c r="AA204" s="331"/>
      <c r="AB204" s="331"/>
      <c r="AC204" s="331"/>
      <c r="AD204" s="331"/>
      <c r="AE204" s="331"/>
      <c r="AF204" s="331"/>
      <c r="AG204" s="331"/>
    </row>
    <row r="205" spans="1:33">
      <c r="A205" s="331"/>
      <c r="B205" s="517"/>
      <c r="C205" s="517"/>
      <c r="D205" s="331"/>
      <c r="E205" s="331"/>
      <c r="F205" s="331"/>
      <c r="G205" s="331"/>
      <c r="H205" s="331"/>
      <c r="I205" s="331"/>
      <c r="J205" s="331"/>
      <c r="K205" s="331"/>
      <c r="L205" s="518"/>
      <c r="M205" s="331"/>
      <c r="N205" s="331"/>
      <c r="O205" s="331"/>
      <c r="P205" s="331"/>
      <c r="Q205" s="331"/>
      <c r="R205" s="331"/>
      <c r="S205" s="331"/>
      <c r="T205" s="331"/>
      <c r="U205" s="331"/>
      <c r="V205" s="331"/>
      <c r="W205" s="331"/>
      <c r="X205" s="331"/>
      <c r="Y205" s="331"/>
      <c r="Z205" s="331"/>
      <c r="AA205" s="331"/>
      <c r="AB205" s="331"/>
      <c r="AC205" s="331"/>
      <c r="AD205" s="331"/>
      <c r="AE205" s="331"/>
      <c r="AF205" s="331"/>
      <c r="AG205" s="331"/>
    </row>
    <row r="206" spans="1:33">
      <c r="A206" s="331"/>
      <c r="B206" s="517"/>
      <c r="C206" s="517"/>
      <c r="D206" s="331"/>
      <c r="E206" s="331"/>
      <c r="F206" s="331"/>
      <c r="G206" s="331"/>
      <c r="H206" s="331"/>
      <c r="I206" s="331"/>
      <c r="J206" s="331"/>
      <c r="K206" s="331"/>
      <c r="L206" s="518"/>
      <c r="M206" s="331"/>
      <c r="N206" s="331"/>
      <c r="O206" s="331"/>
      <c r="P206" s="331"/>
      <c r="Q206" s="331"/>
      <c r="R206" s="331"/>
      <c r="S206" s="331"/>
      <c r="T206" s="331"/>
      <c r="U206" s="331"/>
      <c r="V206" s="331"/>
      <c r="W206" s="331"/>
      <c r="X206" s="331"/>
      <c r="Y206" s="331"/>
      <c r="Z206" s="331"/>
      <c r="AA206" s="331"/>
      <c r="AB206" s="331"/>
      <c r="AC206" s="331"/>
      <c r="AD206" s="331"/>
      <c r="AE206" s="331"/>
      <c r="AF206" s="331"/>
      <c r="AG206" s="331"/>
    </row>
    <row r="207" spans="1:33">
      <c r="A207" s="331"/>
      <c r="B207" s="517"/>
      <c r="C207" s="517"/>
      <c r="D207" s="331"/>
      <c r="E207" s="331"/>
      <c r="F207" s="331"/>
      <c r="G207" s="331"/>
      <c r="H207" s="331"/>
      <c r="I207" s="331"/>
      <c r="J207" s="331"/>
      <c r="K207" s="331"/>
      <c r="L207" s="518"/>
      <c r="M207" s="331"/>
      <c r="N207" s="331"/>
      <c r="O207" s="331"/>
      <c r="P207" s="331"/>
      <c r="Q207" s="331"/>
      <c r="R207" s="331"/>
      <c r="S207" s="331"/>
      <c r="T207" s="331"/>
      <c r="U207" s="331"/>
      <c r="V207" s="331"/>
      <c r="W207" s="331"/>
      <c r="X207" s="331"/>
      <c r="Y207" s="331"/>
      <c r="Z207" s="331"/>
      <c r="AA207" s="331"/>
      <c r="AB207" s="331"/>
      <c r="AC207" s="331"/>
      <c r="AD207" s="331"/>
      <c r="AE207" s="331"/>
      <c r="AF207" s="331"/>
      <c r="AG207" s="331"/>
    </row>
    <row r="208" spans="1:33">
      <c r="A208" s="331"/>
      <c r="B208" s="517"/>
      <c r="C208" s="517"/>
      <c r="D208" s="331"/>
      <c r="E208" s="331"/>
      <c r="F208" s="331"/>
      <c r="G208" s="331"/>
      <c r="H208" s="331"/>
      <c r="I208" s="331"/>
      <c r="J208" s="331"/>
      <c r="K208" s="331"/>
      <c r="L208" s="518"/>
      <c r="M208" s="331"/>
      <c r="N208" s="331"/>
      <c r="O208" s="331"/>
      <c r="P208" s="331"/>
      <c r="Q208" s="331"/>
      <c r="R208" s="331"/>
      <c r="S208" s="331"/>
      <c r="T208" s="331"/>
      <c r="U208" s="331"/>
      <c r="V208" s="331"/>
      <c r="W208" s="331"/>
      <c r="X208" s="331"/>
      <c r="Y208" s="331"/>
      <c r="Z208" s="331"/>
      <c r="AA208" s="331"/>
      <c r="AB208" s="331"/>
      <c r="AC208" s="331"/>
      <c r="AD208" s="331"/>
      <c r="AE208" s="331"/>
      <c r="AF208" s="331"/>
      <c r="AG208" s="331"/>
    </row>
    <row r="209" spans="1:33">
      <c r="A209" s="331"/>
      <c r="B209" s="517"/>
      <c r="C209" s="517"/>
      <c r="D209" s="331"/>
      <c r="E209" s="331"/>
      <c r="F209" s="331"/>
      <c r="G209" s="331"/>
      <c r="H209" s="331"/>
      <c r="I209" s="331"/>
      <c r="J209" s="331"/>
      <c r="K209" s="331"/>
      <c r="L209" s="518"/>
      <c r="M209" s="331"/>
      <c r="N209" s="331"/>
      <c r="O209" s="331"/>
      <c r="P209" s="331"/>
      <c r="Q209" s="331"/>
      <c r="R209" s="331"/>
      <c r="S209" s="331"/>
      <c r="T209" s="331"/>
      <c r="U209" s="331"/>
      <c r="V209" s="331"/>
      <c r="W209" s="331"/>
      <c r="X209" s="331"/>
      <c r="Y209" s="331"/>
      <c r="Z209" s="331"/>
      <c r="AA209" s="331"/>
      <c r="AB209" s="331"/>
      <c r="AC209" s="331"/>
      <c r="AD209" s="331"/>
      <c r="AE209" s="331"/>
      <c r="AF209" s="331"/>
      <c r="AG209" s="331"/>
    </row>
    <row r="210" spans="1:33">
      <c r="A210" s="331"/>
      <c r="B210" s="517"/>
      <c r="C210" s="517"/>
      <c r="D210" s="331"/>
      <c r="E210" s="331"/>
      <c r="F210" s="331"/>
      <c r="G210" s="331"/>
      <c r="H210" s="331"/>
      <c r="I210" s="331"/>
      <c r="J210" s="331"/>
      <c r="K210" s="331"/>
      <c r="L210" s="518"/>
      <c r="M210" s="331"/>
      <c r="N210" s="331"/>
      <c r="O210" s="331"/>
      <c r="P210" s="331"/>
      <c r="Q210" s="331"/>
      <c r="R210" s="331"/>
      <c r="S210" s="331"/>
      <c r="T210" s="331"/>
      <c r="U210" s="331"/>
      <c r="V210" s="331"/>
      <c r="W210" s="331"/>
      <c r="X210" s="331"/>
      <c r="Y210" s="331"/>
      <c r="Z210" s="331"/>
      <c r="AA210" s="331"/>
      <c r="AB210" s="331"/>
      <c r="AC210" s="331"/>
      <c r="AD210" s="331"/>
      <c r="AE210" s="331"/>
      <c r="AF210" s="331"/>
      <c r="AG210" s="331"/>
    </row>
    <row r="211" spans="1:33">
      <c r="A211" s="331"/>
      <c r="B211" s="517"/>
      <c r="C211" s="517"/>
      <c r="D211" s="331"/>
      <c r="E211" s="331"/>
      <c r="F211" s="331"/>
      <c r="G211" s="331"/>
      <c r="H211" s="331"/>
      <c r="I211" s="331"/>
      <c r="J211" s="331"/>
      <c r="K211" s="331"/>
      <c r="L211" s="518"/>
      <c r="M211" s="331"/>
      <c r="N211" s="331"/>
      <c r="O211" s="331"/>
      <c r="P211" s="331"/>
      <c r="Q211" s="331"/>
      <c r="R211" s="331"/>
      <c r="S211" s="331"/>
      <c r="T211" s="331"/>
      <c r="U211" s="331"/>
      <c r="V211" s="331"/>
      <c r="W211" s="331"/>
      <c r="X211" s="331"/>
      <c r="Y211" s="331"/>
      <c r="Z211" s="331"/>
      <c r="AA211" s="331"/>
      <c r="AB211" s="331"/>
      <c r="AC211" s="331"/>
      <c r="AD211" s="331"/>
      <c r="AE211" s="331"/>
      <c r="AF211" s="331"/>
      <c r="AG211" s="331"/>
    </row>
    <row r="212" spans="1:33">
      <c r="A212" s="331"/>
      <c r="B212" s="517"/>
      <c r="C212" s="517"/>
      <c r="D212" s="331"/>
      <c r="E212" s="331"/>
      <c r="F212" s="331"/>
      <c r="G212" s="331"/>
      <c r="H212" s="331"/>
      <c r="I212" s="331"/>
      <c r="J212" s="331"/>
      <c r="K212" s="331"/>
      <c r="L212" s="518"/>
      <c r="M212" s="331"/>
      <c r="N212" s="331"/>
      <c r="O212" s="331"/>
      <c r="P212" s="331"/>
      <c r="Q212" s="331"/>
      <c r="R212" s="331"/>
      <c r="S212" s="331"/>
      <c r="T212" s="331"/>
      <c r="U212" s="331"/>
      <c r="V212" s="331"/>
      <c r="W212" s="331"/>
      <c r="X212" s="331"/>
      <c r="Y212" s="331"/>
      <c r="Z212" s="331"/>
      <c r="AA212" s="331"/>
      <c r="AB212" s="331"/>
      <c r="AC212" s="331"/>
      <c r="AD212" s="331"/>
      <c r="AE212" s="331"/>
      <c r="AF212" s="331"/>
      <c r="AG212" s="331"/>
    </row>
    <row r="213" spans="1:33">
      <c r="A213" s="331"/>
      <c r="B213" s="517"/>
      <c r="C213" s="517"/>
      <c r="D213" s="331"/>
      <c r="E213" s="331"/>
      <c r="F213" s="331"/>
      <c r="G213" s="331"/>
      <c r="H213" s="331"/>
      <c r="I213" s="331"/>
      <c r="J213" s="331"/>
      <c r="K213" s="331"/>
      <c r="L213" s="518"/>
      <c r="M213" s="331"/>
      <c r="N213" s="331"/>
      <c r="O213" s="331"/>
      <c r="P213" s="331"/>
      <c r="Q213" s="331"/>
      <c r="R213" s="331"/>
      <c r="S213" s="331"/>
      <c r="T213" s="331"/>
      <c r="U213" s="331"/>
      <c r="V213" s="331"/>
      <c r="W213" s="331"/>
      <c r="X213" s="331"/>
      <c r="Y213" s="331"/>
      <c r="Z213" s="331"/>
      <c r="AA213" s="331"/>
      <c r="AB213" s="331"/>
      <c r="AC213" s="331"/>
      <c r="AD213" s="331"/>
      <c r="AE213" s="331"/>
      <c r="AF213" s="331"/>
      <c r="AG213" s="331"/>
    </row>
    <row r="214" spans="1:33">
      <c r="A214" s="331"/>
      <c r="B214" s="517"/>
      <c r="C214" s="517"/>
      <c r="D214" s="331"/>
      <c r="E214" s="331"/>
      <c r="F214" s="331"/>
      <c r="G214" s="331"/>
      <c r="H214" s="331"/>
      <c r="I214" s="331"/>
      <c r="J214" s="331"/>
      <c r="K214" s="331"/>
      <c r="L214" s="518"/>
      <c r="M214" s="331"/>
      <c r="N214" s="331"/>
      <c r="O214" s="331"/>
      <c r="P214" s="331"/>
      <c r="Q214" s="331"/>
      <c r="R214" s="331"/>
      <c r="S214" s="331"/>
      <c r="T214" s="331"/>
      <c r="U214" s="331"/>
      <c r="V214" s="331"/>
      <c r="W214" s="331"/>
      <c r="X214" s="331"/>
      <c r="Y214" s="331"/>
      <c r="Z214" s="331"/>
      <c r="AA214" s="331"/>
      <c r="AB214" s="331"/>
      <c r="AC214" s="331"/>
      <c r="AD214" s="331"/>
      <c r="AE214" s="331"/>
      <c r="AF214" s="331"/>
      <c r="AG214" s="331"/>
    </row>
    <row r="215" spans="1:33">
      <c r="A215" s="331"/>
      <c r="B215" s="517"/>
      <c r="C215" s="517"/>
      <c r="D215" s="331"/>
      <c r="E215" s="331"/>
      <c r="F215" s="331"/>
      <c r="G215" s="331"/>
      <c r="H215" s="331"/>
      <c r="I215" s="331"/>
      <c r="J215" s="331"/>
      <c r="K215" s="331"/>
      <c r="L215" s="518"/>
      <c r="M215" s="331"/>
      <c r="N215" s="331"/>
      <c r="O215" s="331"/>
      <c r="P215" s="331"/>
      <c r="Q215" s="331"/>
      <c r="R215" s="331"/>
      <c r="S215" s="331"/>
      <c r="T215" s="331"/>
      <c r="U215" s="331"/>
      <c r="V215" s="331"/>
      <c r="W215" s="331"/>
      <c r="X215" s="331"/>
      <c r="Y215" s="331"/>
      <c r="Z215" s="331"/>
      <c r="AA215" s="331"/>
      <c r="AB215" s="331"/>
      <c r="AC215" s="331"/>
      <c r="AD215" s="331"/>
      <c r="AE215" s="331"/>
      <c r="AF215" s="331"/>
      <c r="AG215" s="331"/>
    </row>
    <row r="216" spans="1:33">
      <c r="A216" s="331"/>
      <c r="B216" s="517"/>
      <c r="C216" s="517"/>
      <c r="D216" s="331"/>
      <c r="E216" s="331"/>
      <c r="F216" s="331"/>
      <c r="G216" s="331"/>
      <c r="H216" s="331"/>
      <c r="I216" s="331"/>
      <c r="J216" s="331"/>
      <c r="K216" s="331"/>
      <c r="L216" s="518"/>
      <c r="M216" s="331"/>
      <c r="N216" s="331"/>
      <c r="O216" s="331"/>
      <c r="P216" s="331"/>
      <c r="Q216" s="331"/>
      <c r="R216" s="331"/>
      <c r="S216" s="331"/>
      <c r="T216" s="331"/>
      <c r="U216" s="331"/>
      <c r="V216" s="331"/>
      <c r="W216" s="331"/>
      <c r="X216" s="331"/>
      <c r="Y216" s="331"/>
      <c r="Z216" s="331"/>
      <c r="AA216" s="331"/>
      <c r="AB216" s="331"/>
      <c r="AC216" s="331"/>
      <c r="AD216" s="331"/>
      <c r="AE216" s="331"/>
      <c r="AF216" s="331"/>
      <c r="AG216" s="331"/>
    </row>
    <row r="217" spans="1:33">
      <c r="A217" s="331"/>
      <c r="B217" s="517"/>
      <c r="C217" s="517"/>
      <c r="D217" s="331"/>
      <c r="E217" s="331"/>
      <c r="F217" s="331"/>
      <c r="G217" s="331"/>
      <c r="H217" s="331"/>
      <c r="I217" s="331"/>
      <c r="J217" s="331"/>
      <c r="K217" s="331"/>
      <c r="L217" s="518"/>
      <c r="M217" s="331"/>
      <c r="N217" s="331"/>
      <c r="O217" s="331"/>
      <c r="P217" s="331"/>
      <c r="Q217" s="331"/>
      <c r="R217" s="331"/>
      <c r="S217" s="331"/>
      <c r="T217" s="331"/>
      <c r="U217" s="331"/>
      <c r="V217" s="331"/>
      <c r="W217" s="331"/>
      <c r="X217" s="331"/>
      <c r="Y217" s="331"/>
      <c r="Z217" s="331"/>
      <c r="AA217" s="331"/>
      <c r="AB217" s="331"/>
      <c r="AC217" s="331"/>
      <c r="AD217" s="331"/>
      <c r="AE217" s="331"/>
      <c r="AF217" s="331"/>
      <c r="AG217" s="331"/>
    </row>
    <row r="218" spans="1:33">
      <c r="A218" s="331"/>
      <c r="B218" s="517"/>
      <c r="C218" s="517"/>
      <c r="D218" s="331"/>
      <c r="E218" s="331"/>
      <c r="F218" s="331"/>
      <c r="G218" s="331"/>
      <c r="H218" s="331"/>
      <c r="I218" s="331"/>
      <c r="J218" s="331"/>
      <c r="K218" s="331"/>
      <c r="L218" s="518"/>
      <c r="M218" s="331"/>
      <c r="N218" s="331"/>
      <c r="O218" s="331"/>
      <c r="P218" s="331"/>
      <c r="Q218" s="331"/>
      <c r="R218" s="331"/>
      <c r="S218" s="331"/>
      <c r="T218" s="331"/>
      <c r="U218" s="331"/>
      <c r="V218" s="331"/>
      <c r="W218" s="331"/>
      <c r="X218" s="331"/>
      <c r="Y218" s="331"/>
      <c r="Z218" s="331"/>
      <c r="AA218" s="331"/>
      <c r="AB218" s="331"/>
      <c r="AC218" s="331"/>
      <c r="AD218" s="331"/>
      <c r="AE218" s="331"/>
      <c r="AF218" s="331"/>
      <c r="AG218" s="331"/>
    </row>
    <row r="219" spans="1:33">
      <c r="A219" s="331"/>
      <c r="B219" s="517"/>
      <c r="C219" s="517"/>
      <c r="D219" s="331"/>
      <c r="E219" s="331"/>
      <c r="F219" s="331"/>
      <c r="G219" s="331"/>
      <c r="H219" s="331"/>
      <c r="I219" s="331"/>
      <c r="J219" s="331"/>
      <c r="K219" s="331"/>
      <c r="L219" s="518"/>
      <c r="M219" s="331"/>
      <c r="N219" s="331"/>
      <c r="O219" s="331"/>
      <c r="P219" s="331"/>
      <c r="Q219" s="331"/>
      <c r="R219" s="331"/>
      <c r="S219" s="331"/>
      <c r="T219" s="331"/>
      <c r="U219" s="331"/>
      <c r="V219" s="331"/>
      <c r="W219" s="331"/>
      <c r="X219" s="331"/>
      <c r="Y219" s="331"/>
      <c r="Z219" s="331"/>
      <c r="AA219" s="331"/>
      <c r="AB219" s="331"/>
      <c r="AC219" s="331"/>
      <c r="AD219" s="331"/>
      <c r="AE219" s="331"/>
      <c r="AF219" s="331"/>
      <c r="AG219" s="331"/>
    </row>
    <row r="220" spans="1:33">
      <c r="A220" s="331"/>
      <c r="B220" s="517"/>
      <c r="C220" s="517"/>
      <c r="D220" s="331"/>
      <c r="E220" s="331"/>
      <c r="F220" s="331"/>
      <c r="G220" s="331"/>
      <c r="H220" s="331"/>
      <c r="I220" s="331"/>
      <c r="J220" s="331"/>
      <c r="K220" s="331"/>
      <c r="L220" s="518"/>
      <c r="M220" s="331"/>
      <c r="N220" s="331"/>
      <c r="O220" s="331"/>
      <c r="P220" s="331"/>
      <c r="Q220" s="331"/>
      <c r="R220" s="331"/>
      <c r="S220" s="331"/>
      <c r="T220" s="331"/>
      <c r="U220" s="331"/>
      <c r="V220" s="331"/>
      <c r="W220" s="331"/>
      <c r="X220" s="331"/>
      <c r="Y220" s="331"/>
      <c r="Z220" s="331"/>
      <c r="AA220" s="331"/>
      <c r="AB220" s="331"/>
      <c r="AC220" s="331"/>
      <c r="AD220" s="331"/>
      <c r="AE220" s="331"/>
      <c r="AF220" s="331"/>
      <c r="AG220" s="331"/>
    </row>
    <row r="221" spans="1:33">
      <c r="A221" s="331"/>
      <c r="B221" s="517"/>
      <c r="C221" s="517"/>
      <c r="D221" s="331"/>
      <c r="E221" s="331"/>
      <c r="F221" s="331"/>
      <c r="G221" s="331"/>
      <c r="H221" s="331"/>
      <c r="I221" s="331"/>
      <c r="J221" s="331"/>
      <c r="K221" s="331"/>
      <c r="L221" s="518"/>
      <c r="M221" s="331"/>
      <c r="N221" s="331"/>
      <c r="O221" s="331"/>
      <c r="P221" s="331"/>
      <c r="Q221" s="331"/>
      <c r="R221" s="331"/>
      <c r="S221" s="331"/>
      <c r="T221" s="331"/>
      <c r="U221" s="331"/>
      <c r="V221" s="331"/>
      <c r="W221" s="331"/>
      <c r="X221" s="331"/>
      <c r="Y221" s="331"/>
      <c r="Z221" s="331"/>
      <c r="AA221" s="331"/>
      <c r="AB221" s="331"/>
      <c r="AC221" s="331"/>
      <c r="AD221" s="331"/>
      <c r="AE221" s="331"/>
      <c r="AF221" s="331"/>
      <c r="AG221" s="331"/>
    </row>
    <row r="222" spans="1:33">
      <c r="A222" s="331"/>
      <c r="B222" s="517"/>
      <c r="C222" s="517"/>
      <c r="D222" s="331"/>
      <c r="E222" s="331"/>
      <c r="F222" s="331"/>
      <c r="G222" s="331"/>
      <c r="H222" s="331"/>
      <c r="I222" s="331"/>
      <c r="J222" s="331"/>
      <c r="K222" s="331"/>
      <c r="L222" s="518"/>
      <c r="M222" s="331"/>
      <c r="N222" s="331"/>
      <c r="O222" s="331"/>
      <c r="P222" s="331"/>
      <c r="Q222" s="331"/>
      <c r="R222" s="331"/>
      <c r="S222" s="331"/>
      <c r="T222" s="331"/>
      <c r="U222" s="331"/>
      <c r="V222" s="331"/>
      <c r="W222" s="331"/>
      <c r="X222" s="331"/>
      <c r="Y222" s="331"/>
      <c r="Z222" s="331"/>
      <c r="AA222" s="331"/>
      <c r="AB222" s="331"/>
      <c r="AC222" s="331"/>
      <c r="AD222" s="331"/>
      <c r="AE222" s="331"/>
      <c r="AF222" s="331"/>
      <c r="AG222" s="331"/>
    </row>
    <row r="223" spans="1:33">
      <c r="A223" s="331"/>
      <c r="B223" s="517"/>
      <c r="C223" s="517"/>
      <c r="D223" s="331"/>
      <c r="E223" s="331"/>
      <c r="F223" s="331"/>
      <c r="G223" s="331"/>
      <c r="H223" s="331"/>
      <c r="I223" s="331"/>
      <c r="J223" s="331"/>
      <c r="K223" s="331"/>
      <c r="L223" s="518"/>
      <c r="M223" s="331"/>
      <c r="N223" s="331"/>
      <c r="O223" s="331"/>
      <c r="P223" s="331"/>
      <c r="Q223" s="331"/>
      <c r="R223" s="331"/>
      <c r="S223" s="331"/>
      <c r="T223" s="331"/>
      <c r="U223" s="331"/>
      <c r="V223" s="331"/>
      <c r="W223" s="331"/>
      <c r="X223" s="331"/>
      <c r="Y223" s="331"/>
      <c r="Z223" s="331"/>
      <c r="AA223" s="331"/>
      <c r="AB223" s="331"/>
      <c r="AC223" s="331"/>
      <c r="AD223" s="331"/>
      <c r="AE223" s="331"/>
      <c r="AF223" s="331"/>
      <c r="AG223" s="331"/>
    </row>
    <row r="224" spans="1:33">
      <c r="A224" s="331"/>
      <c r="B224" s="517"/>
      <c r="C224" s="517"/>
      <c r="D224" s="331"/>
      <c r="E224" s="331"/>
      <c r="F224" s="331"/>
      <c r="G224" s="331"/>
      <c r="H224" s="331"/>
      <c r="I224" s="331"/>
      <c r="J224" s="331"/>
      <c r="K224" s="331"/>
      <c r="L224" s="518"/>
      <c r="M224" s="331"/>
      <c r="N224" s="331"/>
      <c r="O224" s="331"/>
      <c r="P224" s="331"/>
      <c r="Q224" s="331"/>
      <c r="R224" s="331"/>
      <c r="S224" s="331"/>
      <c r="T224" s="331"/>
      <c r="U224" s="331"/>
      <c r="V224" s="331"/>
      <c r="W224" s="331"/>
      <c r="X224" s="331"/>
      <c r="Y224" s="331"/>
      <c r="Z224" s="331"/>
      <c r="AA224" s="331"/>
      <c r="AB224" s="331"/>
      <c r="AC224" s="331"/>
      <c r="AD224" s="331"/>
      <c r="AE224" s="331"/>
      <c r="AF224" s="331"/>
      <c r="AG224" s="331"/>
    </row>
    <row r="225" spans="1:33">
      <c r="A225" s="331"/>
      <c r="B225" s="517"/>
      <c r="C225" s="517"/>
      <c r="D225" s="331"/>
      <c r="E225" s="331"/>
      <c r="F225" s="331"/>
      <c r="G225" s="331"/>
      <c r="H225" s="331"/>
      <c r="I225" s="331"/>
      <c r="J225" s="331"/>
      <c r="K225" s="331"/>
      <c r="L225" s="518"/>
      <c r="M225" s="331"/>
      <c r="N225" s="331"/>
      <c r="O225" s="331"/>
      <c r="P225" s="331"/>
      <c r="Q225" s="331"/>
      <c r="R225" s="331"/>
      <c r="S225" s="331"/>
      <c r="T225" s="331"/>
      <c r="U225" s="331"/>
      <c r="V225" s="331"/>
      <c r="W225" s="331"/>
      <c r="X225" s="331"/>
      <c r="Y225" s="331"/>
      <c r="Z225" s="331"/>
      <c r="AA225" s="331"/>
      <c r="AB225" s="331"/>
      <c r="AC225" s="331"/>
      <c r="AD225" s="331"/>
      <c r="AE225" s="331"/>
      <c r="AF225" s="331"/>
      <c r="AG225" s="331"/>
    </row>
    <row r="226" spans="1:33">
      <c r="A226" s="331"/>
      <c r="B226" s="517"/>
      <c r="C226" s="517"/>
      <c r="D226" s="331"/>
      <c r="E226" s="331"/>
      <c r="F226" s="331"/>
      <c r="G226" s="331"/>
      <c r="H226" s="331"/>
      <c r="I226" s="331"/>
      <c r="J226" s="331"/>
      <c r="K226" s="331"/>
      <c r="L226" s="518"/>
      <c r="M226" s="331"/>
      <c r="N226" s="331"/>
      <c r="O226" s="331"/>
      <c r="P226" s="331"/>
      <c r="Q226" s="331"/>
      <c r="R226" s="331"/>
      <c r="S226" s="331"/>
      <c r="T226" s="331"/>
      <c r="U226" s="331"/>
      <c r="V226" s="331"/>
      <c r="W226" s="331"/>
      <c r="X226" s="331"/>
      <c r="Y226" s="331"/>
      <c r="Z226" s="331"/>
      <c r="AA226" s="331"/>
      <c r="AB226" s="331"/>
      <c r="AC226" s="331"/>
      <c r="AD226" s="331"/>
      <c r="AE226" s="331"/>
      <c r="AF226" s="331"/>
      <c r="AG226" s="331"/>
    </row>
    <row r="227" spans="1:33">
      <c r="A227" s="331"/>
      <c r="B227" s="517"/>
      <c r="C227" s="517"/>
      <c r="D227" s="331"/>
      <c r="E227" s="331"/>
      <c r="F227" s="331"/>
      <c r="G227" s="331"/>
      <c r="H227" s="331"/>
      <c r="I227" s="331"/>
      <c r="J227" s="331"/>
      <c r="K227" s="331"/>
      <c r="L227" s="518"/>
      <c r="M227" s="331"/>
      <c r="N227" s="331"/>
      <c r="O227" s="331"/>
      <c r="P227" s="331"/>
      <c r="Q227" s="331"/>
      <c r="R227" s="331"/>
      <c r="S227" s="331"/>
      <c r="T227" s="331"/>
      <c r="U227" s="331"/>
      <c r="V227" s="331"/>
      <c r="W227" s="331"/>
      <c r="X227" s="331"/>
      <c r="Y227" s="331"/>
      <c r="Z227" s="331"/>
      <c r="AA227" s="331"/>
      <c r="AB227" s="331"/>
      <c r="AC227" s="331"/>
      <c r="AD227" s="331"/>
      <c r="AE227" s="331"/>
      <c r="AF227" s="331"/>
      <c r="AG227" s="331"/>
    </row>
    <row r="228" spans="1:33">
      <c r="A228" s="331"/>
      <c r="B228" s="517"/>
      <c r="C228" s="517"/>
      <c r="D228" s="331"/>
      <c r="E228" s="331"/>
      <c r="F228" s="331"/>
      <c r="G228" s="331"/>
      <c r="H228" s="331"/>
      <c r="I228" s="331"/>
      <c r="J228" s="331"/>
      <c r="K228" s="331"/>
      <c r="L228" s="518"/>
      <c r="M228" s="331"/>
      <c r="N228" s="331"/>
      <c r="O228" s="331"/>
      <c r="P228" s="331"/>
      <c r="Q228" s="331"/>
      <c r="R228" s="331"/>
      <c r="S228" s="331"/>
      <c r="T228" s="331"/>
      <c r="U228" s="331"/>
      <c r="V228" s="331"/>
      <c r="W228" s="331"/>
      <c r="X228" s="331"/>
      <c r="Y228" s="331"/>
      <c r="Z228" s="331"/>
      <c r="AA228" s="331"/>
      <c r="AB228" s="331"/>
      <c r="AC228" s="331"/>
      <c r="AD228" s="331"/>
      <c r="AE228" s="331"/>
      <c r="AF228" s="331"/>
      <c r="AG228" s="331"/>
    </row>
    <row r="229" spans="1:33">
      <c r="A229" s="331"/>
      <c r="B229" s="517"/>
      <c r="C229" s="517"/>
      <c r="D229" s="331"/>
      <c r="E229" s="331"/>
      <c r="F229" s="331"/>
      <c r="G229" s="331"/>
      <c r="H229" s="331"/>
      <c r="I229" s="331"/>
      <c r="J229" s="331"/>
      <c r="K229" s="331"/>
      <c r="L229" s="518"/>
      <c r="M229" s="331"/>
      <c r="N229" s="331"/>
      <c r="O229" s="331"/>
      <c r="P229" s="331"/>
      <c r="Q229" s="331"/>
      <c r="R229" s="331"/>
      <c r="S229" s="331"/>
      <c r="T229" s="331"/>
      <c r="U229" s="331"/>
      <c r="V229" s="331"/>
      <c r="W229" s="331"/>
      <c r="X229" s="331"/>
      <c r="Y229" s="331"/>
      <c r="Z229" s="331"/>
      <c r="AA229" s="331"/>
      <c r="AB229" s="331"/>
      <c r="AC229" s="331"/>
      <c r="AD229" s="331"/>
      <c r="AE229" s="331"/>
      <c r="AF229" s="331"/>
      <c r="AG229" s="331"/>
    </row>
    <row r="230" spans="1:33">
      <c r="A230" s="331"/>
      <c r="B230" s="517"/>
      <c r="C230" s="517"/>
      <c r="D230" s="331"/>
      <c r="E230" s="331"/>
      <c r="F230" s="331"/>
      <c r="G230" s="331"/>
      <c r="H230" s="331"/>
      <c r="I230" s="331"/>
      <c r="J230" s="331"/>
      <c r="K230" s="331"/>
      <c r="L230" s="518"/>
      <c r="M230" s="331"/>
      <c r="N230" s="331"/>
      <c r="O230" s="331"/>
      <c r="P230" s="331"/>
      <c r="Q230" s="331"/>
      <c r="R230" s="331"/>
      <c r="S230" s="331"/>
      <c r="T230" s="331"/>
      <c r="U230" s="331"/>
      <c r="V230" s="331"/>
      <c r="W230" s="331"/>
      <c r="X230" s="331"/>
      <c r="Y230" s="331"/>
      <c r="Z230" s="331"/>
      <c r="AA230" s="331"/>
      <c r="AB230" s="331"/>
      <c r="AC230" s="331"/>
      <c r="AD230" s="331"/>
      <c r="AE230" s="331"/>
      <c r="AF230" s="331"/>
      <c r="AG230" s="331"/>
    </row>
    <row r="231" spans="1:33">
      <c r="A231" s="331"/>
      <c r="B231" s="517"/>
      <c r="C231" s="517"/>
      <c r="D231" s="331"/>
      <c r="E231" s="331"/>
      <c r="F231" s="331"/>
      <c r="G231" s="331"/>
      <c r="H231" s="331"/>
      <c r="I231" s="331"/>
      <c r="J231" s="331"/>
      <c r="K231" s="331"/>
      <c r="L231" s="518"/>
      <c r="M231" s="331"/>
      <c r="N231" s="331"/>
      <c r="O231" s="331"/>
      <c r="P231" s="331"/>
      <c r="Q231" s="331"/>
      <c r="R231" s="331"/>
      <c r="S231" s="331"/>
      <c r="T231" s="331"/>
      <c r="U231" s="331"/>
      <c r="V231" s="331"/>
      <c r="W231" s="331"/>
      <c r="X231" s="331"/>
      <c r="Y231" s="331"/>
      <c r="Z231" s="331"/>
      <c r="AA231" s="331"/>
      <c r="AB231" s="331"/>
      <c r="AC231" s="331"/>
      <c r="AD231" s="331"/>
      <c r="AE231" s="331"/>
      <c r="AF231" s="331"/>
      <c r="AG231" s="331"/>
    </row>
    <row r="232" spans="1:33">
      <c r="A232" s="331"/>
      <c r="B232" s="517"/>
      <c r="C232" s="517"/>
      <c r="D232" s="331"/>
      <c r="E232" s="331"/>
      <c r="F232" s="331"/>
      <c r="G232" s="331"/>
      <c r="H232" s="331"/>
      <c r="I232" s="331"/>
      <c r="J232" s="331"/>
      <c r="K232" s="331"/>
      <c r="L232" s="518"/>
      <c r="M232" s="331"/>
      <c r="N232" s="331"/>
      <c r="O232" s="331"/>
      <c r="P232" s="331"/>
      <c r="Q232" s="331"/>
      <c r="R232" s="331"/>
      <c r="S232" s="331"/>
      <c r="T232" s="331"/>
      <c r="U232" s="331"/>
      <c r="V232" s="331"/>
      <c r="W232" s="331"/>
      <c r="X232" s="331"/>
      <c r="Y232" s="331"/>
      <c r="Z232" s="331"/>
      <c r="AA232" s="331"/>
      <c r="AB232" s="331"/>
      <c r="AC232" s="331"/>
      <c r="AD232" s="331"/>
      <c r="AE232" s="331"/>
      <c r="AF232" s="331"/>
      <c r="AG232" s="331"/>
    </row>
    <row r="233" spans="1:33">
      <c r="A233" s="331"/>
      <c r="B233" s="517"/>
      <c r="C233" s="517"/>
      <c r="D233" s="331"/>
      <c r="E233" s="331"/>
      <c r="F233" s="331"/>
      <c r="G233" s="331"/>
      <c r="H233" s="331"/>
      <c r="I233" s="331"/>
      <c r="J233" s="331"/>
      <c r="K233" s="331"/>
      <c r="L233" s="518"/>
      <c r="M233" s="331"/>
      <c r="N233" s="331"/>
      <c r="O233" s="331"/>
      <c r="P233" s="331"/>
      <c r="Q233" s="331"/>
      <c r="R233" s="331"/>
      <c r="S233" s="331"/>
      <c r="T233" s="331"/>
      <c r="U233" s="331"/>
      <c r="V233" s="331"/>
      <c r="W233" s="331"/>
      <c r="X233" s="331"/>
      <c r="Y233" s="331"/>
      <c r="Z233" s="331"/>
      <c r="AA233" s="331"/>
      <c r="AB233" s="331"/>
      <c r="AC233" s="331"/>
      <c r="AD233" s="331"/>
      <c r="AE233" s="331"/>
      <c r="AF233" s="331"/>
      <c r="AG233" s="331"/>
    </row>
    <row r="234" spans="1:33">
      <c r="A234" s="331"/>
      <c r="B234" s="517"/>
      <c r="C234" s="517"/>
      <c r="D234" s="331"/>
      <c r="E234" s="331"/>
      <c r="F234" s="331"/>
      <c r="G234" s="331"/>
      <c r="H234" s="331"/>
      <c r="I234" s="331"/>
      <c r="J234" s="331"/>
      <c r="K234" s="331"/>
      <c r="L234" s="518"/>
      <c r="M234" s="331"/>
      <c r="N234" s="331"/>
      <c r="O234" s="331"/>
      <c r="P234" s="331"/>
      <c r="Q234" s="331"/>
      <c r="R234" s="331"/>
      <c r="S234" s="331"/>
      <c r="T234" s="331"/>
      <c r="U234" s="331"/>
      <c r="V234" s="331"/>
      <c r="W234" s="331"/>
      <c r="X234" s="331"/>
      <c r="Y234" s="331"/>
      <c r="Z234" s="331"/>
      <c r="AA234" s="331"/>
      <c r="AB234" s="331"/>
      <c r="AC234" s="331"/>
      <c r="AD234" s="331"/>
      <c r="AE234" s="331"/>
      <c r="AF234" s="331"/>
      <c r="AG234" s="331"/>
    </row>
    <row r="235" spans="1:33">
      <c r="A235" s="331"/>
      <c r="B235" s="517"/>
      <c r="C235" s="517"/>
      <c r="D235" s="331"/>
      <c r="E235" s="331"/>
      <c r="F235" s="331"/>
      <c r="G235" s="331"/>
      <c r="H235" s="331"/>
      <c r="I235" s="331"/>
      <c r="J235" s="331"/>
      <c r="K235" s="331"/>
      <c r="L235" s="518"/>
      <c r="M235" s="331"/>
      <c r="N235" s="331"/>
      <c r="O235" s="331"/>
      <c r="P235" s="331"/>
      <c r="Q235" s="331"/>
      <c r="R235" s="331"/>
      <c r="S235" s="331"/>
      <c r="T235" s="331"/>
      <c r="U235" s="331"/>
      <c r="V235" s="331"/>
      <c r="W235" s="331"/>
      <c r="X235" s="331"/>
      <c r="Y235" s="331"/>
      <c r="Z235" s="331"/>
      <c r="AA235" s="331"/>
      <c r="AB235" s="331"/>
      <c r="AC235" s="331"/>
      <c r="AD235" s="331"/>
      <c r="AE235" s="331"/>
      <c r="AF235" s="331"/>
      <c r="AG235" s="331"/>
    </row>
    <row r="236" spans="1:33">
      <c r="A236" s="331"/>
      <c r="B236" s="517"/>
      <c r="C236" s="517"/>
      <c r="D236" s="331"/>
      <c r="E236" s="331"/>
      <c r="F236" s="331"/>
      <c r="G236" s="331"/>
      <c r="H236" s="331"/>
      <c r="I236" s="331"/>
      <c r="J236" s="331"/>
      <c r="K236" s="331"/>
      <c r="L236" s="518"/>
      <c r="M236" s="331"/>
      <c r="N236" s="331"/>
      <c r="O236" s="331"/>
      <c r="P236" s="331"/>
      <c r="Q236" s="331"/>
      <c r="R236" s="331"/>
      <c r="S236" s="331"/>
      <c r="T236" s="331"/>
      <c r="U236" s="331"/>
      <c r="V236" s="331"/>
      <c r="W236" s="331"/>
      <c r="X236" s="331"/>
      <c r="Y236" s="331"/>
      <c r="Z236" s="331"/>
      <c r="AA236" s="331"/>
      <c r="AB236" s="331"/>
      <c r="AC236" s="331"/>
      <c r="AD236" s="331"/>
      <c r="AE236" s="331"/>
      <c r="AF236" s="331"/>
      <c r="AG236" s="331"/>
    </row>
    <row r="237" spans="1:33">
      <c r="A237" s="331"/>
      <c r="B237" s="517"/>
      <c r="C237" s="517"/>
      <c r="D237" s="331"/>
      <c r="E237" s="331"/>
      <c r="F237" s="331"/>
      <c r="G237" s="331"/>
      <c r="H237" s="331"/>
      <c r="I237" s="331"/>
      <c r="J237" s="331"/>
      <c r="K237" s="331"/>
      <c r="L237" s="518"/>
      <c r="M237" s="331"/>
      <c r="N237" s="331"/>
      <c r="O237" s="331"/>
      <c r="P237" s="331"/>
      <c r="Q237" s="331"/>
      <c r="R237" s="331"/>
      <c r="S237" s="331"/>
      <c r="T237" s="331"/>
      <c r="U237" s="331"/>
      <c r="V237" s="331"/>
      <c r="W237" s="331"/>
      <c r="X237" s="331"/>
      <c r="Y237" s="331"/>
      <c r="Z237" s="331"/>
      <c r="AA237" s="331"/>
      <c r="AB237" s="331"/>
      <c r="AC237" s="331"/>
      <c r="AD237" s="331"/>
      <c r="AE237" s="331"/>
      <c r="AF237" s="331"/>
      <c r="AG237" s="331"/>
    </row>
    <row r="238" spans="1:33">
      <c r="A238" s="331"/>
      <c r="B238" s="517"/>
      <c r="C238" s="517"/>
      <c r="D238" s="331"/>
      <c r="E238" s="331"/>
      <c r="F238" s="331"/>
      <c r="G238" s="331"/>
      <c r="H238" s="331"/>
      <c r="I238" s="331"/>
      <c r="J238" s="331"/>
      <c r="K238" s="331"/>
      <c r="L238" s="518"/>
      <c r="M238" s="331"/>
      <c r="N238" s="331"/>
      <c r="O238" s="331"/>
      <c r="P238" s="331"/>
      <c r="Q238" s="331"/>
      <c r="R238" s="331"/>
      <c r="S238" s="331"/>
      <c r="T238" s="331"/>
      <c r="U238" s="331"/>
      <c r="V238" s="331"/>
      <c r="W238" s="331"/>
      <c r="X238" s="331"/>
      <c r="Y238" s="331"/>
      <c r="Z238" s="331"/>
      <c r="AA238" s="331"/>
      <c r="AB238" s="331"/>
      <c r="AC238" s="331"/>
      <c r="AD238" s="331"/>
      <c r="AE238" s="331"/>
      <c r="AF238" s="331"/>
      <c r="AG238" s="331"/>
    </row>
    <row r="239" spans="1:33">
      <c r="A239" s="331"/>
      <c r="B239" s="517"/>
      <c r="C239" s="517"/>
      <c r="D239" s="331"/>
      <c r="E239" s="331"/>
      <c r="F239" s="331"/>
      <c r="G239" s="331"/>
      <c r="H239" s="331"/>
      <c r="I239" s="331"/>
      <c r="J239" s="331"/>
      <c r="K239" s="331"/>
      <c r="L239" s="518"/>
      <c r="M239" s="331"/>
      <c r="N239" s="331"/>
      <c r="O239" s="331"/>
      <c r="P239" s="331"/>
      <c r="Q239" s="331"/>
      <c r="R239" s="331"/>
      <c r="S239" s="331"/>
      <c r="T239" s="331"/>
      <c r="U239" s="331"/>
      <c r="V239" s="331"/>
      <c r="W239" s="331"/>
      <c r="X239" s="331"/>
      <c r="Y239" s="331"/>
      <c r="Z239" s="331"/>
      <c r="AA239" s="331"/>
      <c r="AB239" s="331"/>
      <c r="AC239" s="331"/>
      <c r="AD239" s="331"/>
      <c r="AE239" s="331"/>
      <c r="AF239" s="331"/>
      <c r="AG239" s="331"/>
    </row>
    <row r="240" spans="1:33">
      <c r="A240" s="331"/>
      <c r="B240" s="517"/>
      <c r="C240" s="517"/>
      <c r="D240" s="331"/>
      <c r="E240" s="331"/>
      <c r="F240" s="331"/>
      <c r="G240" s="331"/>
      <c r="H240" s="331"/>
      <c r="I240" s="331"/>
      <c r="J240" s="331"/>
      <c r="K240" s="331"/>
      <c r="L240" s="518"/>
      <c r="M240" s="331"/>
      <c r="N240" s="331"/>
      <c r="O240" s="331"/>
      <c r="P240" s="331"/>
      <c r="Q240" s="331"/>
      <c r="R240" s="331"/>
      <c r="S240" s="331"/>
      <c r="T240" s="331"/>
      <c r="U240" s="331"/>
      <c r="V240" s="331"/>
      <c r="W240" s="331"/>
      <c r="X240" s="331"/>
      <c r="Y240" s="331"/>
      <c r="Z240" s="331"/>
      <c r="AA240" s="331"/>
      <c r="AB240" s="331"/>
      <c r="AC240" s="331"/>
      <c r="AD240" s="331"/>
      <c r="AE240" s="331"/>
      <c r="AF240" s="331"/>
      <c r="AG240" s="331"/>
    </row>
    <row r="241" spans="1:33">
      <c r="A241" s="331"/>
      <c r="B241" s="517"/>
      <c r="C241" s="517"/>
      <c r="D241" s="331"/>
      <c r="E241" s="331"/>
      <c r="F241" s="331"/>
      <c r="G241" s="331"/>
      <c r="H241" s="331"/>
      <c r="I241" s="331"/>
      <c r="J241" s="331"/>
      <c r="K241" s="331"/>
      <c r="L241" s="518"/>
      <c r="M241" s="331"/>
      <c r="N241" s="331"/>
      <c r="O241" s="331"/>
      <c r="P241" s="331"/>
      <c r="Q241" s="331"/>
      <c r="R241" s="331"/>
      <c r="S241" s="331"/>
      <c r="T241" s="331"/>
      <c r="U241" s="331"/>
      <c r="V241" s="331"/>
      <c r="W241" s="331"/>
      <c r="X241" s="331"/>
      <c r="Y241" s="331"/>
      <c r="Z241" s="331"/>
      <c r="AA241" s="331"/>
      <c r="AB241" s="331"/>
      <c r="AC241" s="331"/>
      <c r="AD241" s="331"/>
      <c r="AE241" s="331"/>
      <c r="AF241" s="331"/>
      <c r="AG241" s="331"/>
    </row>
    <row r="242" spans="1:33">
      <c r="A242" s="331"/>
      <c r="B242" s="517"/>
      <c r="C242" s="517"/>
      <c r="D242" s="331"/>
      <c r="E242" s="331"/>
      <c r="F242" s="331"/>
      <c r="G242" s="331"/>
      <c r="H242" s="331"/>
      <c r="I242" s="331"/>
      <c r="J242" s="331"/>
      <c r="K242" s="331"/>
      <c r="L242" s="518"/>
      <c r="M242" s="331"/>
      <c r="N242" s="331"/>
      <c r="O242" s="331"/>
      <c r="P242" s="331"/>
      <c r="Q242" s="331"/>
      <c r="R242" s="331"/>
      <c r="S242" s="331"/>
      <c r="T242" s="331"/>
      <c r="U242" s="331"/>
      <c r="V242" s="331"/>
      <c r="W242" s="331"/>
      <c r="X242" s="331"/>
      <c r="Y242" s="331"/>
      <c r="Z242" s="331"/>
      <c r="AA242" s="331"/>
      <c r="AB242" s="331"/>
      <c r="AC242" s="331"/>
      <c r="AD242" s="331"/>
      <c r="AE242" s="331"/>
      <c r="AF242" s="331"/>
      <c r="AG242" s="331"/>
    </row>
    <row r="243" spans="1:33">
      <c r="A243" s="331"/>
      <c r="B243" s="517"/>
      <c r="C243" s="517"/>
      <c r="D243" s="331"/>
      <c r="E243" s="331"/>
      <c r="F243" s="331"/>
      <c r="G243" s="331"/>
      <c r="H243" s="331"/>
      <c r="I243" s="331"/>
      <c r="J243" s="331"/>
      <c r="K243" s="331"/>
      <c r="L243" s="518"/>
      <c r="M243" s="331"/>
      <c r="N243" s="331"/>
      <c r="O243" s="331"/>
      <c r="P243" s="331"/>
      <c r="Q243" s="331"/>
      <c r="R243" s="331"/>
      <c r="S243" s="331"/>
      <c r="T243" s="331"/>
      <c r="U243" s="331"/>
      <c r="V243" s="331"/>
      <c r="W243" s="331"/>
      <c r="X243" s="331"/>
      <c r="Y243" s="331"/>
      <c r="Z243" s="331"/>
      <c r="AA243" s="331"/>
      <c r="AB243" s="331"/>
      <c r="AC243" s="331"/>
      <c r="AD243" s="331"/>
      <c r="AE243" s="331"/>
      <c r="AF243" s="331"/>
      <c r="AG243" s="331"/>
    </row>
    <row r="244" spans="1:33">
      <c r="A244" s="331"/>
      <c r="B244" s="517"/>
      <c r="C244" s="517"/>
      <c r="D244" s="331"/>
      <c r="E244" s="331"/>
      <c r="F244" s="331"/>
      <c r="G244" s="331"/>
      <c r="H244" s="331"/>
      <c r="I244" s="331"/>
      <c r="J244" s="331"/>
      <c r="K244" s="331"/>
      <c r="L244" s="518"/>
      <c r="M244" s="331"/>
      <c r="N244" s="331"/>
      <c r="O244" s="331"/>
      <c r="P244" s="331"/>
      <c r="Q244" s="331"/>
      <c r="R244" s="331"/>
      <c r="S244" s="331"/>
      <c r="T244" s="331"/>
      <c r="U244" s="331"/>
      <c r="V244" s="331"/>
      <c r="W244" s="331"/>
      <c r="X244" s="331"/>
      <c r="Y244" s="331"/>
      <c r="Z244" s="331"/>
      <c r="AA244" s="331"/>
      <c r="AB244" s="331"/>
      <c r="AC244" s="331"/>
      <c r="AD244" s="331"/>
      <c r="AE244" s="331"/>
      <c r="AF244" s="331"/>
      <c r="AG244" s="331"/>
    </row>
    <row r="245" spans="1:33">
      <c r="A245" s="331"/>
      <c r="B245" s="517"/>
      <c r="C245" s="517"/>
      <c r="D245" s="331"/>
      <c r="E245" s="331"/>
      <c r="F245" s="331"/>
      <c r="G245" s="331"/>
      <c r="H245" s="331"/>
      <c r="I245" s="331"/>
      <c r="J245" s="331"/>
      <c r="K245" s="331"/>
      <c r="L245" s="331"/>
      <c r="M245" s="331"/>
      <c r="N245" s="331"/>
      <c r="O245" s="331"/>
      <c r="P245" s="331"/>
      <c r="Q245" s="331"/>
      <c r="R245" s="331"/>
      <c r="S245" s="331"/>
      <c r="T245" s="331"/>
      <c r="U245" s="331"/>
      <c r="V245" s="331"/>
      <c r="W245" s="331"/>
      <c r="X245" s="331"/>
      <c r="Y245" s="331"/>
      <c r="Z245" s="331"/>
      <c r="AA245" s="331"/>
      <c r="AB245" s="331"/>
      <c r="AC245" s="331"/>
      <c r="AD245" s="331"/>
      <c r="AE245" s="331"/>
      <c r="AF245" s="331"/>
      <c r="AG245" s="331"/>
    </row>
    <row r="246" spans="1:33">
      <c r="A246" s="331"/>
      <c r="B246" s="517"/>
      <c r="C246" s="517"/>
      <c r="D246" s="331"/>
      <c r="E246" s="331"/>
      <c r="F246" s="331"/>
      <c r="G246" s="331"/>
      <c r="H246" s="331"/>
      <c r="I246" s="331"/>
      <c r="J246" s="331"/>
      <c r="K246" s="331"/>
      <c r="L246" s="331"/>
      <c r="M246" s="331"/>
      <c r="N246" s="331"/>
      <c r="O246" s="331"/>
      <c r="P246" s="331"/>
      <c r="Q246" s="331"/>
      <c r="R246" s="331"/>
      <c r="S246" s="331"/>
      <c r="T246" s="331"/>
      <c r="U246" s="331"/>
      <c r="V246" s="331"/>
      <c r="W246" s="331"/>
      <c r="X246" s="331"/>
      <c r="Y246" s="331"/>
      <c r="Z246" s="331"/>
      <c r="AA246" s="331"/>
      <c r="AB246" s="331"/>
      <c r="AC246" s="331"/>
      <c r="AD246" s="331"/>
      <c r="AE246" s="331"/>
      <c r="AF246" s="331"/>
      <c r="AG246" s="331"/>
    </row>
    <row r="247" spans="1:33">
      <c r="A247" s="331"/>
      <c r="B247" s="517"/>
      <c r="C247" s="517"/>
      <c r="D247" s="331"/>
      <c r="E247" s="331"/>
      <c r="F247" s="331"/>
      <c r="G247" s="331"/>
      <c r="H247" s="331"/>
      <c r="I247" s="331"/>
      <c r="J247" s="331"/>
      <c r="K247" s="331"/>
      <c r="L247" s="331"/>
      <c r="M247" s="331"/>
      <c r="N247" s="331"/>
      <c r="O247" s="331"/>
      <c r="P247" s="331"/>
      <c r="Q247" s="331"/>
      <c r="R247" s="331"/>
      <c r="S247" s="331"/>
      <c r="T247" s="331"/>
      <c r="U247" s="331"/>
      <c r="V247" s="331"/>
      <c r="W247" s="331"/>
      <c r="X247" s="331"/>
      <c r="Y247" s="331"/>
      <c r="Z247" s="331"/>
      <c r="AA247" s="331"/>
      <c r="AB247" s="331"/>
      <c r="AC247" s="331"/>
      <c r="AD247" s="331"/>
      <c r="AE247" s="331"/>
      <c r="AF247" s="331"/>
      <c r="AG247" s="331"/>
    </row>
    <row r="248" spans="1:33">
      <c r="A248" s="331"/>
      <c r="B248" s="517"/>
      <c r="C248" s="517"/>
      <c r="D248" s="331"/>
      <c r="E248" s="331"/>
      <c r="F248" s="331"/>
      <c r="G248" s="331"/>
      <c r="H248" s="331"/>
      <c r="I248" s="331"/>
      <c r="J248" s="331"/>
      <c r="K248" s="331"/>
      <c r="L248" s="331"/>
      <c r="M248" s="331"/>
      <c r="N248" s="331"/>
      <c r="O248" s="331"/>
      <c r="P248" s="331"/>
      <c r="Q248" s="331"/>
      <c r="R248" s="331"/>
      <c r="S248" s="331"/>
      <c r="T248" s="331"/>
      <c r="U248" s="331"/>
      <c r="V248" s="331"/>
      <c r="W248" s="331"/>
      <c r="X248" s="331"/>
      <c r="Y248" s="331"/>
      <c r="Z248" s="331"/>
      <c r="AA248" s="331"/>
      <c r="AB248" s="331"/>
      <c r="AC248" s="331"/>
      <c r="AD248" s="331"/>
      <c r="AE248" s="331"/>
      <c r="AF248" s="331"/>
      <c r="AG248" s="331"/>
    </row>
    <row r="249" spans="1:33">
      <c r="A249" s="331"/>
      <c r="B249" s="517"/>
      <c r="C249" s="517"/>
      <c r="D249" s="331"/>
      <c r="E249" s="331"/>
      <c r="F249" s="331"/>
      <c r="G249" s="331"/>
      <c r="H249" s="331"/>
      <c r="I249" s="331"/>
      <c r="J249" s="331"/>
      <c r="K249" s="331"/>
      <c r="L249" s="331"/>
      <c r="M249" s="331"/>
      <c r="N249" s="331"/>
      <c r="O249" s="331"/>
      <c r="P249" s="331"/>
      <c r="Q249" s="331"/>
      <c r="R249" s="331"/>
      <c r="S249" s="331"/>
      <c r="T249" s="331"/>
      <c r="U249" s="331"/>
      <c r="V249" s="331"/>
      <c r="W249" s="331"/>
      <c r="X249" s="331"/>
      <c r="Y249" s="331"/>
      <c r="Z249" s="331"/>
      <c r="AA249" s="331"/>
      <c r="AB249" s="331"/>
      <c r="AC249" s="331"/>
      <c r="AD249" s="331"/>
      <c r="AE249" s="331"/>
      <c r="AF249" s="331"/>
      <c r="AG249" s="331"/>
    </row>
    <row r="250" spans="1:33">
      <c r="A250" s="331"/>
      <c r="B250" s="517"/>
      <c r="C250" s="517"/>
      <c r="D250" s="331"/>
      <c r="E250" s="331"/>
      <c r="F250" s="331"/>
      <c r="G250" s="331"/>
      <c r="H250" s="331"/>
      <c r="I250" s="331"/>
      <c r="J250" s="331"/>
      <c r="K250" s="331"/>
      <c r="L250" s="331"/>
      <c r="M250" s="331"/>
      <c r="N250" s="331"/>
      <c r="O250" s="331"/>
      <c r="P250" s="331"/>
      <c r="Q250" s="331"/>
      <c r="R250" s="331"/>
      <c r="S250" s="331"/>
      <c r="T250" s="331"/>
      <c r="U250" s="331"/>
      <c r="V250" s="331"/>
      <c r="W250" s="331"/>
      <c r="X250" s="331"/>
      <c r="Y250" s="331"/>
      <c r="Z250" s="331"/>
      <c r="AA250" s="331"/>
      <c r="AB250" s="331"/>
      <c r="AC250" s="331"/>
      <c r="AD250" s="331"/>
      <c r="AE250" s="331"/>
      <c r="AF250" s="331"/>
      <c r="AG250" s="331"/>
    </row>
    <row r="251" spans="1:33">
      <c r="A251" s="331"/>
      <c r="B251" s="517"/>
      <c r="C251" s="517"/>
      <c r="D251" s="331"/>
      <c r="E251" s="331"/>
      <c r="F251" s="331"/>
      <c r="G251" s="331"/>
      <c r="H251" s="331"/>
      <c r="I251" s="331"/>
      <c r="J251" s="331"/>
      <c r="K251" s="331"/>
      <c r="L251" s="331"/>
      <c r="M251" s="331"/>
      <c r="N251" s="331"/>
      <c r="O251" s="331"/>
      <c r="P251" s="331"/>
      <c r="Q251" s="331"/>
      <c r="R251" s="331"/>
      <c r="S251" s="331"/>
      <c r="T251" s="331"/>
      <c r="U251" s="331"/>
      <c r="V251" s="331"/>
      <c r="W251" s="331"/>
      <c r="X251" s="331"/>
      <c r="Y251" s="331"/>
      <c r="Z251" s="331"/>
      <c r="AA251" s="331"/>
      <c r="AB251" s="331"/>
      <c r="AC251" s="331"/>
      <c r="AD251" s="331"/>
      <c r="AE251" s="331"/>
      <c r="AF251" s="331"/>
      <c r="AG251" s="331"/>
    </row>
    <row r="252" spans="1:33">
      <c r="A252" s="331"/>
      <c r="B252" s="517"/>
      <c r="C252" s="517"/>
      <c r="D252" s="331"/>
      <c r="E252" s="331"/>
      <c r="F252" s="331"/>
      <c r="G252" s="331"/>
      <c r="H252" s="331"/>
      <c r="I252" s="331"/>
      <c r="J252" s="331"/>
      <c r="K252" s="331"/>
      <c r="L252" s="331"/>
      <c r="M252" s="331"/>
      <c r="N252" s="331"/>
      <c r="O252" s="331"/>
      <c r="P252" s="331"/>
      <c r="Q252" s="331"/>
      <c r="R252" s="331"/>
      <c r="S252" s="331"/>
      <c r="T252" s="331"/>
      <c r="U252" s="331"/>
      <c r="V252" s="331"/>
      <c r="W252" s="331"/>
      <c r="X252" s="331"/>
      <c r="Y252" s="331"/>
      <c r="Z252" s="331"/>
      <c r="AA252" s="331"/>
      <c r="AB252" s="331"/>
      <c r="AC252" s="331"/>
      <c r="AD252" s="331"/>
      <c r="AE252" s="331"/>
      <c r="AF252" s="331"/>
      <c r="AG252" s="331"/>
    </row>
    <row r="253" spans="1:33">
      <c r="A253" s="331"/>
      <c r="B253" s="517"/>
      <c r="C253" s="517"/>
      <c r="D253" s="331"/>
      <c r="E253" s="331"/>
      <c r="F253" s="331"/>
      <c r="G253" s="331"/>
      <c r="H253" s="331"/>
      <c r="I253" s="331"/>
      <c r="J253" s="331"/>
      <c r="K253" s="331"/>
      <c r="L253" s="331"/>
      <c r="M253" s="331"/>
      <c r="N253" s="331"/>
      <c r="O253" s="331"/>
      <c r="P253" s="331"/>
      <c r="Q253" s="331"/>
      <c r="R253" s="331"/>
      <c r="S253" s="331"/>
      <c r="T253" s="331"/>
      <c r="U253" s="331"/>
      <c r="V253" s="331"/>
      <c r="W253" s="331"/>
      <c r="X253" s="331"/>
      <c r="Y253" s="331"/>
      <c r="Z253" s="331"/>
      <c r="AA253" s="331"/>
      <c r="AB253" s="331"/>
      <c r="AC253" s="331"/>
      <c r="AD253" s="331"/>
      <c r="AE253" s="331"/>
      <c r="AF253" s="331"/>
      <c r="AG253" s="331"/>
    </row>
    <row r="254" spans="1:33">
      <c r="A254" s="331"/>
      <c r="B254" s="517"/>
      <c r="C254" s="517"/>
      <c r="D254" s="331"/>
      <c r="E254" s="331"/>
      <c r="F254" s="331"/>
      <c r="G254" s="331"/>
      <c r="H254" s="331"/>
      <c r="I254" s="331"/>
      <c r="J254" s="331"/>
      <c r="K254" s="331"/>
      <c r="L254" s="331"/>
      <c r="M254" s="331"/>
      <c r="N254" s="331"/>
      <c r="O254" s="331"/>
      <c r="P254" s="331"/>
      <c r="Q254" s="331"/>
      <c r="R254" s="331"/>
      <c r="S254" s="331"/>
      <c r="T254" s="331"/>
      <c r="U254" s="331"/>
      <c r="V254" s="331"/>
      <c r="W254" s="331"/>
      <c r="X254" s="331"/>
      <c r="Y254" s="331"/>
      <c r="Z254" s="331"/>
      <c r="AA254" s="331"/>
      <c r="AB254" s="331"/>
      <c r="AC254" s="331"/>
      <c r="AD254" s="331"/>
      <c r="AE254" s="331"/>
      <c r="AF254" s="331"/>
      <c r="AG254" s="331"/>
    </row>
    <row r="255" spans="1:33">
      <c r="A255" s="331"/>
      <c r="B255" s="517"/>
      <c r="C255" s="517"/>
      <c r="D255" s="331"/>
      <c r="E255" s="331"/>
      <c r="F255" s="331"/>
      <c r="G255" s="331"/>
      <c r="H255" s="331"/>
      <c r="I255" s="331"/>
      <c r="J255" s="331"/>
      <c r="K255" s="331"/>
      <c r="L255" s="331"/>
      <c r="M255" s="331"/>
      <c r="N255" s="331"/>
      <c r="O255" s="331"/>
      <c r="P255" s="331"/>
      <c r="Q255" s="331"/>
      <c r="R255" s="331"/>
      <c r="S255" s="331"/>
      <c r="T255" s="331"/>
      <c r="U255" s="331"/>
      <c r="V255" s="331"/>
      <c r="W255" s="331"/>
      <c r="X255" s="331"/>
      <c r="Y255" s="331"/>
      <c r="Z255" s="331"/>
      <c r="AA255" s="331"/>
      <c r="AB255" s="331"/>
      <c r="AC255" s="331"/>
      <c r="AD255" s="331"/>
      <c r="AE255" s="331"/>
      <c r="AF255" s="331"/>
      <c r="AG255" s="331"/>
    </row>
    <row r="256" spans="1:33">
      <c r="A256" s="331"/>
      <c r="B256" s="517"/>
      <c r="C256" s="517"/>
      <c r="D256" s="331"/>
      <c r="E256" s="331"/>
      <c r="F256" s="331"/>
      <c r="G256" s="331"/>
      <c r="H256" s="331"/>
      <c r="I256" s="331"/>
      <c r="J256" s="331"/>
      <c r="K256" s="331"/>
      <c r="L256" s="331"/>
      <c r="M256" s="331"/>
      <c r="N256" s="331"/>
      <c r="O256" s="331"/>
      <c r="P256" s="331"/>
      <c r="Q256" s="331"/>
      <c r="R256" s="331"/>
      <c r="S256" s="331"/>
      <c r="T256" s="331"/>
      <c r="U256" s="331"/>
      <c r="V256" s="331"/>
      <c r="W256" s="331"/>
      <c r="X256" s="331"/>
      <c r="Y256" s="331"/>
      <c r="Z256" s="331"/>
      <c r="AA256" s="331"/>
      <c r="AB256" s="331"/>
      <c r="AC256" s="331"/>
      <c r="AD256" s="331"/>
      <c r="AE256" s="331"/>
      <c r="AF256" s="331"/>
      <c r="AG256" s="331"/>
    </row>
    <row r="257" spans="1:33">
      <c r="A257" s="331"/>
      <c r="B257" s="517"/>
      <c r="C257" s="517"/>
      <c r="D257" s="331"/>
      <c r="E257" s="331"/>
      <c r="F257" s="331"/>
      <c r="G257" s="331"/>
      <c r="H257" s="331"/>
      <c r="I257" s="331"/>
      <c r="J257" s="331"/>
      <c r="K257" s="331"/>
      <c r="L257" s="331"/>
      <c r="M257" s="331"/>
      <c r="N257" s="331"/>
      <c r="O257" s="331"/>
      <c r="P257" s="331"/>
      <c r="Q257" s="331"/>
      <c r="R257" s="331"/>
      <c r="S257" s="331"/>
      <c r="T257" s="331"/>
      <c r="U257" s="331"/>
      <c r="V257" s="331"/>
      <c r="W257" s="331"/>
      <c r="X257" s="331"/>
      <c r="Y257" s="331"/>
      <c r="Z257" s="331"/>
      <c r="AA257" s="331"/>
      <c r="AB257" s="331"/>
      <c r="AC257" s="331"/>
      <c r="AD257" s="331"/>
      <c r="AE257" s="331"/>
      <c r="AF257" s="331"/>
      <c r="AG257" s="331"/>
    </row>
    <row r="258" spans="1:33">
      <c r="A258" s="331"/>
      <c r="B258" s="517"/>
      <c r="C258" s="517"/>
      <c r="D258" s="331"/>
      <c r="E258" s="331"/>
      <c r="F258" s="331"/>
      <c r="G258" s="331"/>
      <c r="H258" s="331"/>
      <c r="I258" s="331"/>
      <c r="J258" s="331"/>
      <c r="K258" s="331"/>
      <c r="L258" s="331"/>
      <c r="M258" s="331"/>
      <c r="N258" s="331"/>
      <c r="O258" s="331"/>
      <c r="P258" s="331"/>
      <c r="Q258" s="331"/>
      <c r="R258" s="331"/>
      <c r="S258" s="331"/>
      <c r="T258" s="331"/>
      <c r="U258" s="331"/>
      <c r="V258" s="331"/>
      <c r="W258" s="331"/>
      <c r="X258" s="331"/>
      <c r="Y258" s="331"/>
      <c r="Z258" s="331"/>
      <c r="AA258" s="331"/>
      <c r="AB258" s="331"/>
      <c r="AC258" s="331"/>
      <c r="AD258" s="331"/>
      <c r="AE258" s="331"/>
      <c r="AF258" s="331"/>
      <c r="AG258" s="331"/>
    </row>
    <row r="259" spans="1:33">
      <c r="A259" s="331"/>
      <c r="B259" s="517"/>
      <c r="C259" s="517"/>
      <c r="D259" s="331"/>
      <c r="E259" s="331"/>
      <c r="F259" s="331"/>
      <c r="G259" s="331"/>
      <c r="H259" s="331"/>
      <c r="I259" s="331"/>
      <c r="J259" s="331"/>
      <c r="K259" s="331"/>
      <c r="L259" s="331"/>
      <c r="M259" s="331"/>
      <c r="N259" s="331"/>
      <c r="O259" s="331"/>
      <c r="P259" s="331"/>
      <c r="Q259" s="331"/>
      <c r="R259" s="331"/>
      <c r="S259" s="331"/>
      <c r="T259" s="331"/>
      <c r="U259" s="331"/>
      <c r="V259" s="331"/>
      <c r="W259" s="331"/>
      <c r="X259" s="331"/>
      <c r="Y259" s="331"/>
      <c r="Z259" s="331"/>
      <c r="AA259" s="331"/>
      <c r="AB259" s="331"/>
      <c r="AC259" s="331"/>
      <c r="AD259" s="331"/>
      <c r="AE259" s="331"/>
      <c r="AF259" s="331"/>
      <c r="AG259" s="331"/>
    </row>
    <row r="260" spans="1:33">
      <c r="A260" s="331"/>
      <c r="B260" s="517"/>
      <c r="C260" s="517"/>
      <c r="D260" s="331"/>
      <c r="E260" s="331"/>
      <c r="F260" s="331"/>
      <c r="G260" s="331"/>
      <c r="H260" s="331"/>
      <c r="I260" s="331"/>
      <c r="J260" s="331"/>
      <c r="K260" s="331"/>
      <c r="L260" s="331"/>
      <c r="M260" s="331"/>
      <c r="N260" s="331"/>
      <c r="O260" s="331"/>
      <c r="P260" s="331"/>
      <c r="Q260" s="331"/>
      <c r="R260" s="331"/>
      <c r="S260" s="331"/>
      <c r="T260" s="331"/>
      <c r="U260" s="331"/>
      <c r="V260" s="331"/>
      <c r="W260" s="331"/>
      <c r="X260" s="331"/>
      <c r="Y260" s="331"/>
      <c r="Z260" s="331"/>
      <c r="AA260" s="331"/>
      <c r="AB260" s="331"/>
      <c r="AC260" s="331"/>
      <c r="AD260" s="331"/>
      <c r="AE260" s="331"/>
      <c r="AF260" s="331"/>
      <c r="AG260" s="331"/>
    </row>
    <row r="261" spans="1:33">
      <c r="A261" s="331"/>
      <c r="B261" s="517"/>
      <c r="C261" s="517"/>
      <c r="D261" s="331"/>
      <c r="E261" s="331"/>
      <c r="F261" s="331"/>
      <c r="G261" s="331"/>
      <c r="H261" s="331"/>
      <c r="I261" s="331"/>
      <c r="J261" s="331"/>
      <c r="K261" s="331"/>
      <c r="L261" s="331"/>
      <c r="M261" s="331"/>
      <c r="N261" s="331"/>
      <c r="O261" s="331"/>
      <c r="P261" s="331"/>
      <c r="Q261" s="331"/>
      <c r="R261" s="331"/>
      <c r="S261" s="331"/>
      <c r="T261" s="331"/>
      <c r="U261" s="331"/>
      <c r="V261" s="331"/>
      <c r="W261" s="331"/>
      <c r="X261" s="331"/>
      <c r="Y261" s="331"/>
      <c r="Z261" s="331"/>
      <c r="AA261" s="331"/>
      <c r="AB261" s="331"/>
      <c r="AC261" s="331"/>
      <c r="AD261" s="331"/>
      <c r="AE261" s="331"/>
      <c r="AF261" s="331"/>
      <c r="AG261" s="331"/>
    </row>
    <row r="262" spans="1:33">
      <c r="A262" s="105"/>
      <c r="B262" s="517"/>
      <c r="C262" s="517"/>
      <c r="D262" s="331"/>
      <c r="E262" s="331"/>
      <c r="F262" s="331"/>
      <c r="G262" s="331"/>
      <c r="H262" s="331"/>
      <c r="I262" s="331"/>
      <c r="J262" s="331"/>
      <c r="K262" s="331"/>
      <c r="L262" s="331"/>
      <c r="M262" s="331"/>
      <c r="N262" s="331"/>
      <c r="O262" s="331"/>
      <c r="P262" s="331"/>
      <c r="Q262" s="331"/>
      <c r="R262" s="331"/>
      <c r="S262" s="331"/>
      <c r="T262" s="331"/>
      <c r="U262" s="331"/>
      <c r="V262" s="331"/>
      <c r="W262" s="331"/>
      <c r="X262" s="331"/>
      <c r="Y262" s="331"/>
      <c r="Z262" s="331"/>
      <c r="AA262" s="331"/>
      <c r="AB262" s="331"/>
      <c r="AC262" s="331"/>
      <c r="AD262" s="331"/>
      <c r="AE262" s="331"/>
      <c r="AF262" s="331"/>
      <c r="AG262" s="331"/>
    </row>
    <row r="263" spans="1:33">
      <c r="A263" s="105"/>
      <c r="B263" s="168"/>
      <c r="C263" s="168"/>
      <c r="D263" s="105"/>
      <c r="E263" s="105"/>
      <c r="F263" s="105"/>
      <c r="G263" s="105"/>
      <c r="H263" s="105"/>
      <c r="I263" s="105"/>
      <c r="J263" s="105"/>
      <c r="K263" s="105"/>
      <c r="L263" s="105"/>
      <c r="M263" s="105"/>
      <c r="N263" s="105"/>
      <c r="O263" s="105"/>
      <c r="P263" s="105"/>
      <c r="Q263" s="105"/>
      <c r="R263" s="105"/>
      <c r="S263" s="105"/>
      <c r="T263" s="105"/>
      <c r="U263" s="105"/>
      <c r="V263" s="105"/>
      <c r="W263" s="105"/>
      <c r="X263" s="105"/>
      <c r="Y263" s="105"/>
      <c r="Z263" s="105"/>
      <c r="AA263" s="105"/>
      <c r="AB263" s="105"/>
      <c r="AC263" s="105"/>
      <c r="AD263" s="105"/>
      <c r="AE263" s="105"/>
      <c r="AF263" s="105"/>
      <c r="AG263" s="105"/>
    </row>
    <row r="264" spans="1:33">
      <c r="A264" s="105"/>
      <c r="B264" s="168"/>
      <c r="C264" s="168"/>
      <c r="D264" s="105"/>
      <c r="E264" s="105"/>
      <c r="F264" s="105"/>
      <c r="G264" s="105"/>
      <c r="H264" s="105"/>
      <c r="I264" s="105"/>
      <c r="J264" s="105"/>
      <c r="K264" s="105"/>
      <c r="L264" s="105"/>
      <c r="M264" s="105"/>
      <c r="N264" s="105"/>
      <c r="O264" s="105"/>
      <c r="P264" s="105"/>
      <c r="Q264" s="105"/>
      <c r="R264" s="105"/>
      <c r="S264" s="105"/>
      <c r="T264" s="105"/>
      <c r="U264" s="105"/>
      <c r="V264" s="105"/>
      <c r="W264" s="105"/>
      <c r="X264" s="105"/>
      <c r="Y264" s="105"/>
      <c r="Z264" s="105"/>
      <c r="AA264" s="105"/>
      <c r="AB264" s="105"/>
      <c r="AC264" s="105"/>
      <c r="AD264" s="105"/>
      <c r="AE264" s="105"/>
      <c r="AF264" s="105"/>
      <c r="AG264" s="105"/>
    </row>
    <row r="265" spans="1:33">
      <c r="A265" s="105"/>
      <c r="B265" s="168"/>
      <c r="C265" s="168"/>
      <c r="D265" s="105"/>
      <c r="E265" s="105"/>
      <c r="F265" s="105"/>
      <c r="G265" s="105"/>
      <c r="H265" s="105"/>
      <c r="I265" s="105"/>
      <c r="J265" s="105"/>
      <c r="K265" s="105"/>
      <c r="L265" s="105"/>
      <c r="M265" s="105"/>
      <c r="N265" s="105"/>
      <c r="O265" s="105"/>
      <c r="P265" s="105"/>
      <c r="Q265" s="105"/>
      <c r="R265" s="105"/>
      <c r="S265" s="105"/>
      <c r="T265" s="105"/>
      <c r="U265" s="105"/>
      <c r="V265" s="105"/>
      <c r="W265" s="105"/>
      <c r="X265" s="105"/>
      <c r="Y265" s="105"/>
      <c r="Z265" s="105"/>
      <c r="AA265" s="105"/>
      <c r="AB265" s="105"/>
      <c r="AC265" s="105"/>
      <c r="AD265" s="105"/>
      <c r="AE265" s="105"/>
      <c r="AF265" s="105"/>
      <c r="AG265" s="105"/>
    </row>
    <row r="266" spans="1:33">
      <c r="A266" s="105"/>
      <c r="B266" s="168"/>
      <c r="C266" s="168"/>
      <c r="D266" s="105"/>
      <c r="E266" s="105"/>
      <c r="F266" s="105"/>
      <c r="G266" s="105"/>
      <c r="H266" s="105"/>
      <c r="I266" s="105"/>
      <c r="J266" s="105"/>
      <c r="K266" s="105"/>
      <c r="L266" s="105"/>
      <c r="M266" s="105"/>
      <c r="N266" s="105"/>
      <c r="O266" s="105"/>
      <c r="P266" s="105"/>
      <c r="Q266" s="105"/>
      <c r="R266" s="105"/>
      <c r="S266" s="105"/>
      <c r="T266" s="105"/>
      <c r="U266" s="105"/>
      <c r="V266" s="105"/>
      <c r="W266" s="105"/>
      <c r="X266" s="105"/>
      <c r="Y266" s="105"/>
      <c r="Z266" s="105"/>
      <c r="AA266" s="105"/>
      <c r="AB266" s="105"/>
      <c r="AC266" s="105"/>
      <c r="AD266" s="105"/>
      <c r="AE266" s="105"/>
      <c r="AF266" s="105"/>
      <c r="AG266" s="105"/>
    </row>
    <row r="267" spans="1:33">
      <c r="A267" s="105"/>
      <c r="B267" s="168"/>
      <c r="C267" s="168"/>
      <c r="D267" s="105"/>
      <c r="E267" s="105"/>
      <c r="F267" s="105"/>
      <c r="G267" s="105"/>
      <c r="H267" s="105"/>
      <c r="I267" s="105"/>
      <c r="J267" s="105"/>
      <c r="K267" s="105"/>
      <c r="L267" s="105"/>
      <c r="M267" s="105"/>
      <c r="N267" s="105"/>
      <c r="O267" s="105"/>
      <c r="P267" s="105"/>
      <c r="Q267" s="105"/>
      <c r="R267" s="105"/>
      <c r="S267" s="105"/>
      <c r="T267" s="105"/>
      <c r="U267" s="105"/>
      <c r="V267" s="105"/>
      <c r="W267" s="105"/>
      <c r="X267" s="105"/>
      <c r="Y267" s="105"/>
      <c r="Z267" s="105"/>
      <c r="AA267" s="105"/>
      <c r="AB267" s="105"/>
      <c r="AC267" s="105"/>
      <c r="AD267" s="105"/>
      <c r="AE267" s="105"/>
      <c r="AF267" s="105"/>
      <c r="AG267" s="105"/>
    </row>
    <row r="268" spans="1:33">
      <c r="A268" s="105"/>
      <c r="B268" s="168"/>
      <c r="C268" s="168"/>
      <c r="D268" s="105"/>
      <c r="E268" s="105"/>
      <c r="F268" s="105"/>
      <c r="G268" s="105"/>
      <c r="H268" s="105"/>
      <c r="I268" s="105"/>
      <c r="J268" s="105"/>
      <c r="K268" s="105"/>
      <c r="L268" s="105"/>
      <c r="M268" s="105"/>
      <c r="N268" s="105"/>
      <c r="O268" s="105"/>
      <c r="P268" s="105"/>
      <c r="Q268" s="105"/>
      <c r="R268" s="105"/>
      <c r="S268" s="105"/>
      <c r="T268" s="105"/>
      <c r="U268" s="105"/>
      <c r="V268" s="105"/>
      <c r="W268" s="105"/>
      <c r="X268" s="105"/>
      <c r="Y268" s="105"/>
      <c r="Z268" s="105"/>
      <c r="AA268" s="105"/>
      <c r="AB268" s="105"/>
      <c r="AC268" s="105"/>
      <c r="AD268" s="105"/>
      <c r="AE268" s="105"/>
      <c r="AF268" s="105"/>
      <c r="AG268" s="105"/>
    </row>
    <row r="269" spans="1:33">
      <c r="A269" s="105"/>
      <c r="B269" s="168"/>
      <c r="C269" s="168"/>
      <c r="D269" s="105"/>
      <c r="E269" s="105"/>
      <c r="F269" s="105"/>
      <c r="G269" s="105"/>
      <c r="H269" s="105"/>
      <c r="I269" s="105"/>
      <c r="J269" s="105"/>
      <c r="K269" s="105"/>
      <c r="L269" s="105"/>
      <c r="M269" s="105"/>
      <c r="N269" s="105"/>
      <c r="O269" s="105"/>
      <c r="P269" s="105"/>
      <c r="Q269" s="105"/>
      <c r="R269" s="105"/>
      <c r="S269" s="105"/>
      <c r="T269" s="105"/>
      <c r="U269" s="105"/>
      <c r="V269" s="105"/>
      <c r="W269" s="105"/>
      <c r="X269" s="105"/>
      <c r="Y269" s="105"/>
      <c r="Z269" s="105"/>
      <c r="AA269" s="105"/>
      <c r="AB269" s="105"/>
      <c r="AC269" s="105"/>
      <c r="AD269" s="105"/>
      <c r="AE269" s="105"/>
      <c r="AF269" s="105"/>
      <c r="AG269" s="105"/>
    </row>
    <row r="270" spans="1:33">
      <c r="A270" s="105"/>
      <c r="B270" s="168"/>
      <c r="C270" s="168"/>
      <c r="D270" s="105"/>
      <c r="E270" s="105"/>
      <c r="F270" s="105"/>
      <c r="G270" s="105"/>
      <c r="H270" s="105"/>
      <c r="I270" s="105"/>
      <c r="J270" s="105"/>
      <c r="K270" s="105"/>
      <c r="L270" s="105"/>
      <c r="M270" s="105"/>
      <c r="N270" s="105"/>
      <c r="O270" s="105"/>
      <c r="P270" s="105"/>
      <c r="Q270" s="105"/>
      <c r="R270" s="105"/>
      <c r="S270" s="105"/>
      <c r="T270" s="105"/>
      <c r="U270" s="105"/>
      <c r="V270" s="105"/>
      <c r="W270" s="105"/>
      <c r="X270" s="105"/>
      <c r="Y270" s="105"/>
      <c r="Z270" s="105"/>
      <c r="AA270" s="105"/>
      <c r="AB270" s="105"/>
      <c r="AC270" s="105"/>
      <c r="AD270" s="105"/>
      <c r="AE270" s="105"/>
      <c r="AF270" s="105"/>
      <c r="AG270" s="105"/>
    </row>
    <row r="271" spans="1:33">
      <c r="A271" s="105"/>
      <c r="B271" s="168"/>
      <c r="C271" s="168"/>
      <c r="D271" s="105"/>
      <c r="E271" s="105"/>
      <c r="F271" s="105"/>
      <c r="G271" s="105"/>
      <c r="H271" s="105"/>
      <c r="I271" s="105"/>
      <c r="J271" s="105"/>
      <c r="K271" s="105"/>
      <c r="L271" s="105"/>
      <c r="M271" s="105"/>
      <c r="N271" s="105"/>
      <c r="O271" s="105"/>
      <c r="P271" s="105"/>
      <c r="Q271" s="105"/>
      <c r="R271" s="105"/>
      <c r="S271" s="105"/>
      <c r="T271" s="105"/>
      <c r="U271" s="105"/>
      <c r="V271" s="105"/>
      <c r="W271" s="105"/>
      <c r="X271" s="105"/>
      <c r="Y271" s="105"/>
      <c r="Z271" s="105"/>
      <c r="AA271" s="105"/>
      <c r="AB271" s="105"/>
      <c r="AC271" s="105"/>
      <c r="AD271" s="105"/>
      <c r="AE271" s="105"/>
      <c r="AF271" s="105"/>
      <c r="AG271" s="105"/>
    </row>
    <row r="272" spans="1:33">
      <c r="B272" s="168"/>
      <c r="C272" s="168"/>
    </row>
    <row r="273" spans="2:3">
      <c r="B273" s="168"/>
      <c r="C273" s="168"/>
    </row>
    <row r="274" spans="2:3">
      <c r="B274" s="168"/>
      <c r="C274" s="168"/>
    </row>
    <row r="275" spans="2:3">
      <c r="B275" s="168"/>
      <c r="C275" s="168"/>
    </row>
    <row r="276" spans="2:3">
      <c r="B276" s="168"/>
      <c r="C276" s="168"/>
    </row>
    <row r="277" spans="2:3">
      <c r="B277" s="168"/>
      <c r="C277" s="168"/>
    </row>
    <row r="278" spans="2:3">
      <c r="B278" s="168"/>
      <c r="C278" s="168"/>
    </row>
    <row r="279" spans="2:3">
      <c r="B279" s="168"/>
      <c r="C279" s="168"/>
    </row>
    <row r="280" spans="2:3">
      <c r="B280" s="168"/>
      <c r="C280" s="168"/>
    </row>
    <row r="281" spans="2:3">
      <c r="B281" s="168"/>
      <c r="C281" s="168"/>
    </row>
    <row r="282" spans="2:3">
      <c r="B282" s="168"/>
      <c r="C282" s="168"/>
    </row>
    <row r="283" spans="2:3">
      <c r="B283" s="168"/>
      <c r="C283" s="168"/>
    </row>
    <row r="284" spans="2:3">
      <c r="B284" s="168"/>
      <c r="C284" s="168"/>
    </row>
    <row r="285" spans="2:3">
      <c r="B285" s="168"/>
      <c r="C285" s="168"/>
    </row>
    <row r="286" spans="2:3">
      <c r="B286" s="168"/>
      <c r="C286" s="168"/>
    </row>
    <row r="287" spans="2:3">
      <c r="B287" s="168"/>
      <c r="C287" s="168"/>
    </row>
    <row r="288" spans="2:3">
      <c r="B288" s="168"/>
      <c r="C288" s="168"/>
    </row>
    <row r="289" spans="2:3">
      <c r="B289" s="168"/>
      <c r="C289" s="168"/>
    </row>
    <row r="290" spans="2:3">
      <c r="B290" s="168"/>
      <c r="C290" s="168"/>
    </row>
    <row r="291" spans="2:3">
      <c r="B291" s="168"/>
      <c r="C291" s="168"/>
    </row>
    <row r="292" spans="2:3">
      <c r="B292" s="168"/>
      <c r="C292" s="168"/>
    </row>
    <row r="293" spans="2:3">
      <c r="B293" s="168"/>
      <c r="C293" s="168"/>
    </row>
    <row r="294" spans="2:3">
      <c r="B294" s="168"/>
      <c r="C294" s="168"/>
    </row>
    <row r="295" spans="2:3">
      <c r="B295" s="168"/>
      <c r="C295" s="168"/>
    </row>
    <row r="296" spans="2:3">
      <c r="B296" s="168"/>
      <c r="C296" s="168"/>
    </row>
    <row r="297" spans="2:3">
      <c r="B297" s="168"/>
      <c r="C297" s="168"/>
    </row>
    <row r="298" spans="2:3">
      <c r="B298" s="168"/>
      <c r="C298" s="168"/>
    </row>
    <row r="299" spans="2:3">
      <c r="B299" s="168"/>
      <c r="C299" s="168"/>
    </row>
    <row r="300" spans="2:3">
      <c r="B300" s="168"/>
      <c r="C300" s="168"/>
    </row>
    <row r="301" spans="2:3">
      <c r="B301" s="168"/>
      <c r="C301" s="168"/>
    </row>
    <row r="302" spans="2:3">
      <c r="B302" s="168"/>
      <c r="C302" s="168"/>
    </row>
    <row r="303" spans="2:3">
      <c r="B303" s="168"/>
      <c r="C303" s="168"/>
    </row>
    <row r="304" spans="2:3">
      <c r="B304" s="168"/>
      <c r="C304" s="168"/>
    </row>
    <row r="305" spans="2:3">
      <c r="B305" s="168"/>
      <c r="C305" s="168"/>
    </row>
    <row r="306" spans="2:3">
      <c r="B306" s="168"/>
      <c r="C306" s="168"/>
    </row>
    <row r="307" spans="2:3">
      <c r="B307" s="168"/>
      <c r="C307" s="168"/>
    </row>
    <row r="308" spans="2:3">
      <c r="B308" s="168"/>
      <c r="C308" s="168"/>
    </row>
    <row r="309" spans="2:3">
      <c r="B309" s="168"/>
      <c r="C309" s="168"/>
    </row>
    <row r="310" spans="2:3">
      <c r="B310" s="168"/>
      <c r="C310" s="168"/>
    </row>
    <row r="311" spans="2:3">
      <c r="B311" s="168"/>
      <c r="C311" s="168"/>
    </row>
    <row r="312" spans="2:3">
      <c r="B312" s="168"/>
      <c r="C312" s="168"/>
    </row>
    <row r="313" spans="2:3">
      <c r="B313" s="168"/>
      <c r="C313" s="168"/>
    </row>
    <row r="314" spans="2:3">
      <c r="B314" s="168"/>
      <c r="C314" s="168"/>
    </row>
    <row r="315" spans="2:3">
      <c r="B315" s="168"/>
      <c r="C315" s="168"/>
    </row>
    <row r="316" spans="2:3">
      <c r="B316" s="168"/>
      <c r="C316" s="168"/>
    </row>
    <row r="317" spans="2:3">
      <c r="B317" s="168"/>
      <c r="C317" s="168"/>
    </row>
    <row r="318" spans="2:3">
      <c r="B318" s="168"/>
      <c r="C318" s="168"/>
    </row>
    <row r="319" spans="2:3">
      <c r="B319" s="168"/>
      <c r="C319" s="168"/>
    </row>
    <row r="320" spans="2:3">
      <c r="B320" s="168"/>
      <c r="C320" s="168"/>
    </row>
    <row r="321" spans="2:3">
      <c r="B321" s="168"/>
      <c r="C321" s="168"/>
    </row>
    <row r="322" spans="2:3">
      <c r="B322" s="168"/>
      <c r="C322" s="168"/>
    </row>
    <row r="323" spans="2:3">
      <c r="B323" s="168"/>
      <c r="C323" s="168"/>
    </row>
    <row r="324" spans="2:3">
      <c r="B324" s="168"/>
      <c r="C324" s="168"/>
    </row>
    <row r="325" spans="2:3">
      <c r="B325" s="168"/>
      <c r="C325" s="168"/>
    </row>
    <row r="326" spans="2:3">
      <c r="B326" s="168"/>
      <c r="C326" s="168"/>
    </row>
    <row r="327" spans="2:3">
      <c r="B327" s="168"/>
      <c r="C327" s="168"/>
    </row>
    <row r="328" spans="2:3">
      <c r="B328" s="168"/>
      <c r="C328" s="168"/>
    </row>
    <row r="329" spans="2:3">
      <c r="B329" s="168"/>
      <c r="C329" s="168"/>
    </row>
    <row r="330" spans="2:3">
      <c r="B330" s="168"/>
      <c r="C330" s="168"/>
    </row>
    <row r="331" spans="2:3">
      <c r="B331" s="168"/>
      <c r="C331" s="168"/>
    </row>
    <row r="332" spans="2:3">
      <c r="B332" s="168"/>
      <c r="C332" s="168"/>
    </row>
    <row r="333" spans="2:3">
      <c r="B333" s="168"/>
      <c r="C333" s="168"/>
    </row>
    <row r="334" spans="2:3">
      <c r="B334" s="168"/>
      <c r="C334" s="168"/>
    </row>
    <row r="335" spans="2:3">
      <c r="B335" s="168"/>
      <c r="C335" s="168"/>
    </row>
    <row r="336" spans="2:3">
      <c r="B336" s="168"/>
      <c r="C336" s="168"/>
    </row>
    <row r="337" spans="2:3">
      <c r="B337" s="168"/>
      <c r="C337" s="168"/>
    </row>
    <row r="338" spans="2:3">
      <c r="B338" s="168"/>
      <c r="C338" s="168"/>
    </row>
    <row r="339" spans="2:3">
      <c r="B339" s="168"/>
      <c r="C339" s="168"/>
    </row>
    <row r="340" spans="2:3">
      <c r="B340" s="168"/>
      <c r="C340" s="168"/>
    </row>
    <row r="341" spans="2:3">
      <c r="B341" s="168"/>
      <c r="C341" s="168"/>
    </row>
    <row r="342" spans="2:3">
      <c r="B342" s="168"/>
      <c r="C342" s="168"/>
    </row>
    <row r="343" spans="2:3">
      <c r="B343" s="168"/>
      <c r="C343" s="168"/>
    </row>
    <row r="344" spans="2:3">
      <c r="B344" s="168"/>
      <c r="C344" s="168"/>
    </row>
    <row r="345" spans="2:3">
      <c r="B345" s="168"/>
      <c r="C345" s="168"/>
    </row>
    <row r="346" spans="2:3">
      <c r="B346" s="168"/>
      <c r="C346" s="168"/>
    </row>
    <row r="347" spans="2:3">
      <c r="B347" s="168"/>
      <c r="C347" s="168"/>
    </row>
    <row r="348" spans="2:3">
      <c r="B348" s="168"/>
      <c r="C348" s="168"/>
    </row>
    <row r="349" spans="2:3">
      <c r="B349" s="168"/>
      <c r="C349" s="168"/>
    </row>
    <row r="350" spans="2:3">
      <c r="B350" s="168"/>
      <c r="C350" s="168"/>
    </row>
    <row r="351" spans="2:3">
      <c r="B351" s="168"/>
      <c r="C351" s="168"/>
    </row>
    <row r="352" spans="2:3">
      <c r="B352" s="168"/>
      <c r="C352" s="168"/>
    </row>
    <row r="353" spans="2:3">
      <c r="B353" s="168"/>
      <c r="C353" s="168"/>
    </row>
    <row r="354" spans="2:3">
      <c r="B354" s="168"/>
      <c r="C354" s="168"/>
    </row>
    <row r="355" spans="2:3">
      <c r="B355" s="168"/>
      <c r="C355" s="168"/>
    </row>
    <row r="356" spans="2:3">
      <c r="B356" s="168"/>
      <c r="C356" s="168"/>
    </row>
    <row r="357" spans="2:3">
      <c r="B357" s="168"/>
      <c r="C357" s="168"/>
    </row>
    <row r="358" spans="2:3">
      <c r="B358" s="168"/>
      <c r="C358" s="168"/>
    </row>
    <row r="359" spans="2:3">
      <c r="B359" s="168"/>
      <c r="C359" s="168"/>
    </row>
    <row r="360" spans="2:3">
      <c r="B360" s="168"/>
      <c r="C360" s="168"/>
    </row>
    <row r="361" spans="2:3">
      <c r="B361" s="168"/>
      <c r="C361" s="168"/>
    </row>
    <row r="362" spans="2:3">
      <c r="B362" s="168"/>
      <c r="C362" s="168"/>
    </row>
    <row r="363" spans="2:3">
      <c r="B363" s="168"/>
      <c r="C363" s="168"/>
    </row>
    <row r="364" spans="2:3">
      <c r="B364" s="168"/>
      <c r="C364" s="168"/>
    </row>
    <row r="365" spans="2:3">
      <c r="B365" s="168"/>
      <c r="C365" s="168"/>
    </row>
    <row r="366" spans="2:3">
      <c r="B366" s="168"/>
      <c r="C366" s="168"/>
    </row>
    <row r="367" spans="2:3">
      <c r="B367" s="168"/>
      <c r="C367" s="168"/>
    </row>
    <row r="368" spans="2:3">
      <c r="B368" s="168"/>
      <c r="C368" s="168"/>
    </row>
    <row r="369" spans="2:3">
      <c r="B369" s="168"/>
      <c r="C369" s="168"/>
    </row>
    <row r="370" spans="2:3">
      <c r="B370" s="168"/>
      <c r="C370" s="168"/>
    </row>
    <row r="371" spans="2:3">
      <c r="B371" s="168"/>
      <c r="C371" s="168"/>
    </row>
    <row r="372" spans="2:3">
      <c r="B372" s="168"/>
      <c r="C372" s="168"/>
    </row>
    <row r="373" spans="2:3">
      <c r="B373" s="168"/>
      <c r="C373" s="168"/>
    </row>
    <row r="374" spans="2:3">
      <c r="B374" s="168"/>
      <c r="C374" s="168"/>
    </row>
    <row r="375" spans="2:3">
      <c r="B375" s="168"/>
      <c r="C375" s="168"/>
    </row>
    <row r="376" spans="2:3">
      <c r="B376" s="168"/>
      <c r="C376" s="168"/>
    </row>
    <row r="377" spans="2:3">
      <c r="B377" s="168"/>
      <c r="C377" s="168"/>
    </row>
    <row r="378" spans="2:3">
      <c r="B378" s="168"/>
      <c r="C378" s="168"/>
    </row>
    <row r="379" spans="2:3">
      <c r="B379" s="168"/>
      <c r="C379" s="168"/>
    </row>
    <row r="380" spans="2:3">
      <c r="B380" s="168"/>
      <c r="C380" s="168"/>
    </row>
    <row r="381" spans="2:3">
      <c r="B381" s="168"/>
      <c r="C381" s="168"/>
    </row>
    <row r="382" spans="2:3">
      <c r="B382" s="168"/>
      <c r="C382" s="168"/>
    </row>
    <row r="383" spans="2:3">
      <c r="B383" s="168"/>
      <c r="C383" s="168"/>
    </row>
    <row r="384" spans="2:3">
      <c r="B384" s="168"/>
      <c r="C384" s="168"/>
    </row>
    <row r="385" spans="2:3">
      <c r="B385" s="168"/>
      <c r="C385" s="168"/>
    </row>
    <row r="386" spans="2:3">
      <c r="B386" s="168"/>
      <c r="C386" s="168"/>
    </row>
    <row r="387" spans="2:3">
      <c r="B387" s="168"/>
      <c r="C387" s="168"/>
    </row>
    <row r="388" spans="2:3">
      <c r="B388" s="168"/>
      <c r="C388" s="168"/>
    </row>
    <row r="389" spans="2:3">
      <c r="B389" s="168"/>
      <c r="C389" s="168"/>
    </row>
    <row r="390" spans="2:3">
      <c r="B390" s="168"/>
      <c r="C390" s="168"/>
    </row>
    <row r="391" spans="2:3">
      <c r="B391" s="168"/>
      <c r="C391" s="168"/>
    </row>
    <row r="392" spans="2:3">
      <c r="B392" s="168"/>
      <c r="C392" s="168"/>
    </row>
    <row r="393" spans="2:3">
      <c r="B393" s="168"/>
      <c r="C393" s="168"/>
    </row>
  </sheetData>
  <mergeCells count="2">
    <mergeCell ref="K1:L1"/>
    <mergeCell ref="A3:L3"/>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5030D-E143-4C36-99BB-7395CEDF43A7}">
  <sheetPr>
    <pageSetUpPr fitToPage="1"/>
  </sheetPr>
  <dimension ref="A1:L394"/>
  <sheetViews>
    <sheetView view="pageBreakPreview" zoomScaleNormal="100" zoomScaleSheetLayoutView="100" workbookViewId="0">
      <selection activeCell="M56" sqref="M56"/>
    </sheetView>
  </sheetViews>
  <sheetFormatPr defaultRowHeight="13.5"/>
  <cols>
    <col min="1" max="12" width="7.375" style="96" customWidth="1"/>
    <col min="13" max="16384" width="9" style="96"/>
  </cols>
  <sheetData>
    <row r="1" spans="1:12" ht="15" customHeight="1">
      <c r="A1" s="105"/>
      <c r="B1" s="105"/>
      <c r="C1" s="105"/>
      <c r="D1" s="105"/>
      <c r="E1" s="105"/>
      <c r="F1" s="105"/>
      <c r="G1" s="105"/>
      <c r="H1" s="105"/>
      <c r="I1" s="1282" t="s">
        <v>960</v>
      </c>
      <c r="J1" s="1282"/>
      <c r="K1" s="1282"/>
      <c r="L1" s="1282"/>
    </row>
    <row r="2" spans="1:12" ht="15" customHeight="1">
      <c r="A2" s="105"/>
      <c r="B2" s="105"/>
      <c r="C2" s="105"/>
      <c r="D2" s="105"/>
      <c r="E2" s="105"/>
      <c r="F2" s="105"/>
      <c r="G2" s="105"/>
      <c r="H2" s="105"/>
      <c r="I2" s="167"/>
      <c r="J2" s="167"/>
      <c r="K2" s="167"/>
      <c r="L2" s="167"/>
    </row>
    <row r="3" spans="1:12" s="95" customFormat="1" ht="24.95" customHeight="1">
      <c r="A3" s="1411" t="s">
        <v>938</v>
      </c>
      <c r="B3" s="1411"/>
      <c r="C3" s="1411"/>
      <c r="D3" s="1411"/>
      <c r="E3" s="1411"/>
      <c r="F3" s="1411"/>
      <c r="G3" s="1411"/>
      <c r="H3" s="1411"/>
      <c r="I3" s="1411"/>
      <c r="J3" s="1411"/>
      <c r="K3" s="1411"/>
      <c r="L3" s="1411"/>
    </row>
    <row r="4" spans="1:12" ht="15" customHeight="1" thickBot="1">
      <c r="A4" s="105"/>
      <c r="B4" s="1410" t="s">
        <v>959</v>
      </c>
      <c r="C4" s="1410"/>
      <c r="D4" s="1410"/>
      <c r="E4" s="1410"/>
      <c r="F4" s="1414"/>
      <c r="G4" s="1414"/>
      <c r="H4" s="1414"/>
      <c r="I4" s="1414"/>
      <c r="J4" s="1414"/>
      <c r="K4" s="1414"/>
      <c r="L4" s="1414"/>
    </row>
    <row r="5" spans="1:12" s="373" customFormat="1" ht="15" customHeight="1" thickTop="1">
      <c r="A5" s="130" t="s">
        <v>928</v>
      </c>
      <c r="B5" s="130" t="s">
        <v>927</v>
      </c>
      <c r="C5" s="130" t="s">
        <v>926</v>
      </c>
      <c r="D5" s="130" t="s">
        <v>925</v>
      </c>
      <c r="E5" s="130" t="s">
        <v>924</v>
      </c>
      <c r="F5" s="130" t="s">
        <v>923</v>
      </c>
      <c r="G5" s="130" t="s">
        <v>937</v>
      </c>
      <c r="H5" s="130" t="s">
        <v>921</v>
      </c>
      <c r="I5" s="130" t="s">
        <v>920</v>
      </c>
      <c r="J5" s="130" t="s">
        <v>919</v>
      </c>
      <c r="K5" s="130" t="s">
        <v>918</v>
      </c>
      <c r="L5" s="129" t="s">
        <v>917</v>
      </c>
    </row>
    <row r="6" spans="1:12" s="373" customFormat="1" ht="15" customHeight="1">
      <c r="A6" s="335">
        <v>4</v>
      </c>
      <c r="B6" s="335">
        <v>5</v>
      </c>
      <c r="C6" s="335">
        <v>10</v>
      </c>
      <c r="D6" s="335">
        <v>8</v>
      </c>
      <c r="E6" s="335">
        <v>11</v>
      </c>
      <c r="F6" s="335">
        <v>9</v>
      </c>
      <c r="G6" s="335">
        <v>7</v>
      </c>
      <c r="H6" s="114">
        <v>5</v>
      </c>
      <c r="I6" s="114">
        <v>3</v>
      </c>
      <c r="J6" s="114">
        <v>5</v>
      </c>
      <c r="K6" s="114">
        <v>0</v>
      </c>
      <c r="L6" s="114">
        <v>0</v>
      </c>
    </row>
    <row r="7" spans="1:12" s="373" customFormat="1" ht="15" customHeight="1">
      <c r="A7" s="335">
        <v>12</v>
      </c>
      <c r="B7" s="335">
        <v>7</v>
      </c>
      <c r="C7" s="335">
        <v>2</v>
      </c>
      <c r="D7" s="335">
        <v>2</v>
      </c>
      <c r="E7" s="335">
        <v>8</v>
      </c>
      <c r="F7" s="335">
        <v>11</v>
      </c>
      <c r="G7" s="335">
        <v>10</v>
      </c>
      <c r="H7" s="114">
        <v>4</v>
      </c>
      <c r="I7" s="114">
        <v>6</v>
      </c>
      <c r="J7" s="114">
        <v>4</v>
      </c>
      <c r="K7" s="114">
        <v>1</v>
      </c>
      <c r="L7" s="114">
        <v>0</v>
      </c>
    </row>
    <row r="8" spans="1:12" s="373" customFormat="1" ht="15" customHeight="1">
      <c r="A8" s="335">
        <v>76</v>
      </c>
      <c r="B8" s="335">
        <v>87</v>
      </c>
      <c r="C8" s="335">
        <v>36</v>
      </c>
      <c r="D8" s="335">
        <v>36</v>
      </c>
      <c r="E8" s="335">
        <v>51</v>
      </c>
      <c r="F8" s="335">
        <v>69</v>
      </c>
      <c r="G8" s="335">
        <v>114</v>
      </c>
      <c r="H8" s="114">
        <v>96</v>
      </c>
      <c r="I8" s="114">
        <v>57</v>
      </c>
      <c r="J8" s="114">
        <v>12</v>
      </c>
      <c r="K8" s="114">
        <v>2</v>
      </c>
      <c r="L8" s="114">
        <v>0</v>
      </c>
    </row>
    <row r="9" spans="1:12" s="373" customFormat="1" ht="15" customHeight="1">
      <c r="A9" s="335">
        <v>68</v>
      </c>
      <c r="B9" s="335">
        <v>59</v>
      </c>
      <c r="C9" s="335">
        <v>30</v>
      </c>
      <c r="D9" s="335">
        <v>21</v>
      </c>
      <c r="E9" s="335">
        <v>15</v>
      </c>
      <c r="F9" s="335">
        <v>19</v>
      </c>
      <c r="G9" s="335">
        <v>12</v>
      </c>
      <c r="H9" s="114">
        <v>5</v>
      </c>
      <c r="I9" s="114">
        <v>1</v>
      </c>
      <c r="J9" s="114">
        <v>0</v>
      </c>
      <c r="K9" s="114">
        <v>1</v>
      </c>
      <c r="L9" s="114">
        <v>0</v>
      </c>
    </row>
    <row r="10" spans="1:12" s="373" customFormat="1" ht="15" customHeight="1">
      <c r="A10" s="335">
        <v>134</v>
      </c>
      <c r="B10" s="335">
        <v>78</v>
      </c>
      <c r="C10" s="335">
        <v>42</v>
      </c>
      <c r="D10" s="335">
        <v>47</v>
      </c>
      <c r="E10" s="335">
        <v>44</v>
      </c>
      <c r="F10" s="335">
        <v>47</v>
      </c>
      <c r="G10" s="335">
        <v>24</v>
      </c>
      <c r="H10" s="114">
        <v>20</v>
      </c>
      <c r="I10" s="114">
        <v>11</v>
      </c>
      <c r="J10" s="114">
        <v>11</v>
      </c>
      <c r="K10" s="114">
        <v>1</v>
      </c>
      <c r="L10" s="114">
        <v>1</v>
      </c>
    </row>
    <row r="11" spans="1:12" s="373" customFormat="1" ht="15" customHeight="1">
      <c r="A11" s="335">
        <v>181</v>
      </c>
      <c r="B11" s="335">
        <v>102</v>
      </c>
      <c r="C11" s="335">
        <v>36</v>
      </c>
      <c r="D11" s="335">
        <v>41</v>
      </c>
      <c r="E11" s="335">
        <v>42</v>
      </c>
      <c r="F11" s="335">
        <v>59</v>
      </c>
      <c r="G11" s="335">
        <v>37</v>
      </c>
      <c r="H11" s="114">
        <v>40</v>
      </c>
      <c r="I11" s="114">
        <v>15</v>
      </c>
      <c r="J11" s="114">
        <v>8</v>
      </c>
      <c r="K11" s="114">
        <v>3</v>
      </c>
      <c r="L11" s="114">
        <v>0</v>
      </c>
    </row>
    <row r="12" spans="1:12" s="373" customFormat="1" ht="15" customHeight="1">
      <c r="A12" s="335">
        <v>15</v>
      </c>
      <c r="B12" s="335">
        <v>11</v>
      </c>
      <c r="C12" s="335">
        <v>14</v>
      </c>
      <c r="D12" s="335">
        <v>15</v>
      </c>
      <c r="E12" s="335">
        <v>13</v>
      </c>
      <c r="F12" s="335">
        <v>23</v>
      </c>
      <c r="G12" s="335">
        <v>15</v>
      </c>
      <c r="H12" s="114">
        <v>16</v>
      </c>
      <c r="I12" s="114">
        <v>7</v>
      </c>
      <c r="J12" s="114">
        <v>12</v>
      </c>
      <c r="K12" s="114">
        <v>1</v>
      </c>
      <c r="L12" s="114">
        <v>3</v>
      </c>
    </row>
    <row r="13" spans="1:12" s="373" customFormat="1" ht="15" customHeight="1">
      <c r="A13" s="335">
        <v>0</v>
      </c>
      <c r="B13" s="335">
        <v>0</v>
      </c>
      <c r="C13" s="335">
        <v>0</v>
      </c>
      <c r="D13" s="335">
        <v>1</v>
      </c>
      <c r="E13" s="335">
        <v>0</v>
      </c>
      <c r="F13" s="335">
        <v>5</v>
      </c>
      <c r="G13" s="335">
        <v>10</v>
      </c>
      <c r="H13" s="114">
        <v>15</v>
      </c>
      <c r="I13" s="114">
        <v>29</v>
      </c>
      <c r="J13" s="114">
        <v>29</v>
      </c>
      <c r="K13" s="114">
        <v>7</v>
      </c>
      <c r="L13" s="114">
        <v>4</v>
      </c>
    </row>
    <row r="14" spans="1:12" s="373" customFormat="1" ht="15" customHeight="1">
      <c r="A14" s="335">
        <v>175</v>
      </c>
      <c r="B14" s="335">
        <v>165</v>
      </c>
      <c r="C14" s="335">
        <v>112</v>
      </c>
      <c r="D14" s="335">
        <v>133</v>
      </c>
      <c r="E14" s="335">
        <v>140</v>
      </c>
      <c r="F14" s="335">
        <v>259</v>
      </c>
      <c r="G14" s="335">
        <v>200</v>
      </c>
      <c r="H14" s="114">
        <v>114</v>
      </c>
      <c r="I14" s="114">
        <v>54</v>
      </c>
      <c r="J14" s="114">
        <v>26</v>
      </c>
      <c r="K14" s="114">
        <v>5</v>
      </c>
      <c r="L14" s="114">
        <v>1</v>
      </c>
    </row>
    <row r="15" spans="1:12" s="373" customFormat="1" ht="15" customHeight="1">
      <c r="A15" s="335">
        <v>160</v>
      </c>
      <c r="B15" s="335">
        <v>87</v>
      </c>
      <c r="C15" s="335">
        <v>41</v>
      </c>
      <c r="D15" s="335">
        <v>57</v>
      </c>
      <c r="E15" s="335">
        <v>39</v>
      </c>
      <c r="F15" s="335">
        <v>76</v>
      </c>
      <c r="G15" s="335">
        <v>100</v>
      </c>
      <c r="H15" s="114">
        <v>74</v>
      </c>
      <c r="I15" s="114">
        <v>24</v>
      </c>
      <c r="J15" s="114">
        <v>20</v>
      </c>
      <c r="K15" s="114">
        <v>5</v>
      </c>
      <c r="L15" s="114">
        <v>0</v>
      </c>
    </row>
    <row r="16" spans="1:12" s="373" customFormat="1" ht="15" customHeight="1">
      <c r="A16" s="335">
        <v>173</v>
      </c>
      <c r="B16" s="335">
        <v>157</v>
      </c>
      <c r="C16" s="335">
        <v>111</v>
      </c>
      <c r="D16" s="335">
        <v>85</v>
      </c>
      <c r="E16" s="335">
        <v>105</v>
      </c>
      <c r="F16" s="335">
        <v>156</v>
      </c>
      <c r="G16" s="335">
        <v>137</v>
      </c>
      <c r="H16" s="114">
        <v>136</v>
      </c>
      <c r="I16" s="114">
        <v>71</v>
      </c>
      <c r="J16" s="114">
        <v>23</v>
      </c>
      <c r="K16" s="114">
        <v>5</v>
      </c>
      <c r="L16" s="114">
        <v>2</v>
      </c>
    </row>
    <row r="17" spans="1:12" s="373" customFormat="1" ht="15" customHeight="1">
      <c r="A17" s="335">
        <v>168</v>
      </c>
      <c r="B17" s="335">
        <v>139</v>
      </c>
      <c r="C17" s="335">
        <v>71</v>
      </c>
      <c r="D17" s="335">
        <v>77</v>
      </c>
      <c r="E17" s="335">
        <v>89</v>
      </c>
      <c r="F17" s="335">
        <v>194</v>
      </c>
      <c r="G17" s="335">
        <v>148</v>
      </c>
      <c r="H17" s="114">
        <v>111</v>
      </c>
      <c r="I17" s="114">
        <v>21</v>
      </c>
      <c r="J17" s="114">
        <v>9</v>
      </c>
      <c r="K17" s="114">
        <v>2</v>
      </c>
      <c r="L17" s="114">
        <v>0</v>
      </c>
    </row>
    <row r="18" spans="1:12" s="373" customFormat="1" ht="15" customHeight="1">
      <c r="A18" s="335">
        <v>104</v>
      </c>
      <c r="B18" s="335">
        <v>92</v>
      </c>
      <c r="C18" s="335">
        <v>62</v>
      </c>
      <c r="D18" s="335">
        <v>51</v>
      </c>
      <c r="E18" s="335">
        <v>70</v>
      </c>
      <c r="F18" s="335">
        <v>94</v>
      </c>
      <c r="G18" s="335">
        <v>88</v>
      </c>
      <c r="H18" s="114">
        <v>63</v>
      </c>
      <c r="I18" s="114">
        <v>25</v>
      </c>
      <c r="J18" s="114">
        <v>6</v>
      </c>
      <c r="K18" s="114">
        <v>3</v>
      </c>
      <c r="L18" s="114">
        <v>0</v>
      </c>
    </row>
    <row r="19" spans="1:12" s="373" customFormat="1" ht="15" customHeight="1">
      <c r="A19" s="335">
        <v>24</v>
      </c>
      <c r="B19" s="335">
        <v>31</v>
      </c>
      <c r="C19" s="335">
        <v>28</v>
      </c>
      <c r="D19" s="335">
        <v>18</v>
      </c>
      <c r="E19" s="335">
        <v>28</v>
      </c>
      <c r="F19" s="335">
        <v>35</v>
      </c>
      <c r="G19" s="335">
        <v>30</v>
      </c>
      <c r="H19" s="114">
        <v>23</v>
      </c>
      <c r="I19" s="114">
        <v>20</v>
      </c>
      <c r="J19" s="114">
        <v>5</v>
      </c>
      <c r="K19" s="114">
        <v>2</v>
      </c>
      <c r="L19" s="114">
        <v>1</v>
      </c>
    </row>
    <row r="20" spans="1:12" s="373" customFormat="1" ht="15" customHeight="1">
      <c r="A20" s="335">
        <v>360</v>
      </c>
      <c r="B20" s="335">
        <v>244</v>
      </c>
      <c r="C20" s="335">
        <v>172</v>
      </c>
      <c r="D20" s="335">
        <v>146</v>
      </c>
      <c r="E20" s="335">
        <v>186</v>
      </c>
      <c r="F20" s="335">
        <v>238</v>
      </c>
      <c r="G20" s="335">
        <v>200</v>
      </c>
      <c r="H20" s="114">
        <v>147</v>
      </c>
      <c r="I20" s="114">
        <v>90</v>
      </c>
      <c r="J20" s="114">
        <v>39</v>
      </c>
      <c r="K20" s="114">
        <v>13</v>
      </c>
      <c r="L20" s="114">
        <v>3</v>
      </c>
    </row>
    <row r="21" spans="1:12" s="373" customFormat="1" ht="15" customHeight="1">
      <c r="A21" s="335">
        <v>159</v>
      </c>
      <c r="B21" s="335">
        <v>179</v>
      </c>
      <c r="C21" s="335">
        <v>153</v>
      </c>
      <c r="D21" s="335">
        <v>129</v>
      </c>
      <c r="E21" s="335">
        <v>181</v>
      </c>
      <c r="F21" s="335">
        <v>247</v>
      </c>
      <c r="G21" s="335">
        <v>184</v>
      </c>
      <c r="H21" s="114">
        <v>153</v>
      </c>
      <c r="I21" s="114">
        <v>97</v>
      </c>
      <c r="J21" s="114">
        <v>32</v>
      </c>
      <c r="K21" s="114">
        <v>4</v>
      </c>
      <c r="L21" s="114">
        <v>1</v>
      </c>
    </row>
    <row r="22" spans="1:12" ht="15" customHeight="1">
      <c r="A22" s="335">
        <v>69</v>
      </c>
      <c r="B22" s="335">
        <v>67</v>
      </c>
      <c r="C22" s="335">
        <v>41</v>
      </c>
      <c r="D22" s="335">
        <v>39</v>
      </c>
      <c r="E22" s="335">
        <v>52</v>
      </c>
      <c r="F22" s="335">
        <v>77</v>
      </c>
      <c r="G22" s="335">
        <v>76</v>
      </c>
      <c r="H22" s="114">
        <v>59</v>
      </c>
      <c r="I22" s="114">
        <v>33</v>
      </c>
      <c r="J22" s="114">
        <v>13</v>
      </c>
      <c r="K22" s="114">
        <v>2</v>
      </c>
      <c r="L22" s="114">
        <v>1</v>
      </c>
    </row>
    <row r="23" spans="1:12" ht="15" customHeight="1">
      <c r="A23" s="335">
        <v>124</v>
      </c>
      <c r="B23" s="335">
        <v>130</v>
      </c>
      <c r="C23" s="335">
        <v>86</v>
      </c>
      <c r="D23" s="335">
        <v>58</v>
      </c>
      <c r="E23" s="335">
        <v>70</v>
      </c>
      <c r="F23" s="335">
        <v>167</v>
      </c>
      <c r="G23" s="335">
        <v>221</v>
      </c>
      <c r="H23" s="114">
        <v>174</v>
      </c>
      <c r="I23" s="114">
        <v>70</v>
      </c>
      <c r="J23" s="114">
        <v>11</v>
      </c>
      <c r="K23" s="114">
        <v>2</v>
      </c>
      <c r="L23" s="114">
        <v>1</v>
      </c>
    </row>
    <row r="24" spans="1:12" ht="15" customHeight="1">
      <c r="A24" s="335">
        <v>299</v>
      </c>
      <c r="B24" s="335">
        <v>422</v>
      </c>
      <c r="C24" s="335">
        <v>268</v>
      </c>
      <c r="D24" s="335">
        <v>230</v>
      </c>
      <c r="E24" s="335">
        <v>226</v>
      </c>
      <c r="F24" s="335">
        <v>319</v>
      </c>
      <c r="G24" s="335">
        <v>229</v>
      </c>
      <c r="H24" s="114">
        <v>180</v>
      </c>
      <c r="I24" s="114">
        <v>118</v>
      </c>
      <c r="J24" s="114">
        <v>43</v>
      </c>
      <c r="K24" s="114">
        <v>10</v>
      </c>
      <c r="L24" s="114">
        <v>0</v>
      </c>
    </row>
    <row r="25" spans="1:12" ht="15" customHeight="1">
      <c r="A25" s="335">
        <v>180</v>
      </c>
      <c r="B25" s="335">
        <v>261</v>
      </c>
      <c r="C25" s="335">
        <v>153</v>
      </c>
      <c r="D25" s="335">
        <v>159</v>
      </c>
      <c r="E25" s="335">
        <v>128</v>
      </c>
      <c r="F25" s="335">
        <v>150</v>
      </c>
      <c r="G25" s="335">
        <v>132</v>
      </c>
      <c r="H25" s="114">
        <v>97</v>
      </c>
      <c r="I25" s="114">
        <v>85</v>
      </c>
      <c r="J25" s="114">
        <v>26</v>
      </c>
      <c r="K25" s="114">
        <v>5</v>
      </c>
      <c r="L25" s="114">
        <v>1</v>
      </c>
    </row>
    <row r="26" spans="1:12" ht="15" customHeight="1">
      <c r="A26" s="335">
        <v>224</v>
      </c>
      <c r="B26" s="335">
        <v>251</v>
      </c>
      <c r="C26" s="335">
        <v>256</v>
      </c>
      <c r="D26" s="335">
        <v>205</v>
      </c>
      <c r="E26" s="335">
        <v>144</v>
      </c>
      <c r="F26" s="335">
        <v>155</v>
      </c>
      <c r="G26" s="335">
        <v>80</v>
      </c>
      <c r="H26" s="114">
        <v>70</v>
      </c>
      <c r="I26" s="114">
        <v>35</v>
      </c>
      <c r="J26" s="114">
        <v>14</v>
      </c>
      <c r="K26" s="114">
        <v>7</v>
      </c>
      <c r="L26" s="114">
        <v>0</v>
      </c>
    </row>
    <row r="27" spans="1:12" ht="15" customHeight="1">
      <c r="A27" s="335">
        <v>303</v>
      </c>
      <c r="B27" s="335">
        <v>261</v>
      </c>
      <c r="C27" s="335">
        <v>199</v>
      </c>
      <c r="D27" s="335">
        <v>186</v>
      </c>
      <c r="E27" s="335">
        <v>149</v>
      </c>
      <c r="F27" s="335">
        <v>150</v>
      </c>
      <c r="G27" s="335">
        <v>126</v>
      </c>
      <c r="H27" s="114">
        <v>124</v>
      </c>
      <c r="I27" s="114">
        <v>113</v>
      </c>
      <c r="J27" s="114">
        <v>35</v>
      </c>
      <c r="K27" s="114">
        <v>13</v>
      </c>
      <c r="L27" s="114">
        <v>0</v>
      </c>
    </row>
    <row r="28" spans="1:12" ht="15" customHeight="1">
      <c r="A28" s="335">
        <v>105</v>
      </c>
      <c r="B28" s="335">
        <v>80</v>
      </c>
      <c r="C28" s="335">
        <v>54</v>
      </c>
      <c r="D28" s="335">
        <v>26</v>
      </c>
      <c r="E28" s="335">
        <v>56</v>
      </c>
      <c r="F28" s="335">
        <v>48</v>
      </c>
      <c r="G28" s="335">
        <v>36</v>
      </c>
      <c r="H28" s="114">
        <v>20</v>
      </c>
      <c r="I28" s="114">
        <v>17</v>
      </c>
      <c r="J28" s="114">
        <v>4</v>
      </c>
      <c r="K28" s="114">
        <v>2</v>
      </c>
      <c r="L28" s="114">
        <v>3</v>
      </c>
    </row>
    <row r="29" spans="1:12" ht="15" customHeight="1">
      <c r="A29" s="335">
        <v>172</v>
      </c>
      <c r="B29" s="335">
        <v>207</v>
      </c>
      <c r="C29" s="335">
        <v>158</v>
      </c>
      <c r="D29" s="335">
        <v>153</v>
      </c>
      <c r="E29" s="335">
        <v>131</v>
      </c>
      <c r="F29" s="335">
        <v>192</v>
      </c>
      <c r="G29" s="335">
        <v>127</v>
      </c>
      <c r="H29" s="114">
        <v>120</v>
      </c>
      <c r="I29" s="114">
        <v>75</v>
      </c>
      <c r="J29" s="114">
        <v>27</v>
      </c>
      <c r="K29" s="114">
        <v>3</v>
      </c>
      <c r="L29" s="114">
        <v>2</v>
      </c>
    </row>
    <row r="30" spans="1:12" ht="15" customHeight="1">
      <c r="A30" s="335">
        <v>67</v>
      </c>
      <c r="B30" s="335">
        <v>73</v>
      </c>
      <c r="C30" s="335">
        <v>52</v>
      </c>
      <c r="D30" s="335">
        <v>44</v>
      </c>
      <c r="E30" s="335">
        <v>42</v>
      </c>
      <c r="F30" s="335">
        <v>50</v>
      </c>
      <c r="G30" s="335">
        <v>35</v>
      </c>
      <c r="H30" s="114">
        <v>27</v>
      </c>
      <c r="I30" s="114">
        <v>25</v>
      </c>
      <c r="J30" s="114">
        <v>14</v>
      </c>
      <c r="K30" s="114">
        <v>3</v>
      </c>
      <c r="L30" s="114">
        <v>1</v>
      </c>
    </row>
    <row r="31" spans="1:12" ht="15" customHeight="1">
      <c r="A31" s="335">
        <v>80</v>
      </c>
      <c r="B31" s="335">
        <v>67</v>
      </c>
      <c r="C31" s="335">
        <v>100</v>
      </c>
      <c r="D31" s="335">
        <v>93</v>
      </c>
      <c r="E31" s="335">
        <v>75</v>
      </c>
      <c r="F31" s="335">
        <v>88</v>
      </c>
      <c r="G31" s="335">
        <v>64</v>
      </c>
      <c r="H31" s="114">
        <v>63</v>
      </c>
      <c r="I31" s="114">
        <v>58</v>
      </c>
      <c r="J31" s="114">
        <v>50</v>
      </c>
      <c r="K31" s="114">
        <v>14</v>
      </c>
      <c r="L31" s="114">
        <v>3</v>
      </c>
    </row>
    <row r="32" spans="1:12" ht="15" customHeight="1">
      <c r="A32" s="335">
        <v>60</v>
      </c>
      <c r="B32" s="335">
        <v>102</v>
      </c>
      <c r="C32" s="335">
        <v>62</v>
      </c>
      <c r="D32" s="335">
        <v>45</v>
      </c>
      <c r="E32" s="335">
        <v>39</v>
      </c>
      <c r="F32" s="335">
        <v>38</v>
      </c>
      <c r="G32" s="335">
        <v>25</v>
      </c>
      <c r="H32" s="114">
        <v>15</v>
      </c>
      <c r="I32" s="114">
        <v>5</v>
      </c>
      <c r="J32" s="114">
        <v>8</v>
      </c>
      <c r="K32" s="114">
        <v>3</v>
      </c>
      <c r="L32" s="114">
        <v>0</v>
      </c>
    </row>
    <row r="33" spans="1:12" ht="15" customHeight="1">
      <c r="A33" s="335">
        <v>54</v>
      </c>
      <c r="B33" s="335">
        <v>80</v>
      </c>
      <c r="C33" s="335">
        <v>69</v>
      </c>
      <c r="D33" s="335">
        <v>63</v>
      </c>
      <c r="E33" s="335">
        <v>54</v>
      </c>
      <c r="F33" s="335">
        <v>51</v>
      </c>
      <c r="G33" s="335">
        <v>55</v>
      </c>
      <c r="H33" s="114">
        <v>72</v>
      </c>
      <c r="I33" s="114">
        <v>68</v>
      </c>
      <c r="J33" s="114">
        <v>27</v>
      </c>
      <c r="K33" s="114">
        <v>9</v>
      </c>
      <c r="L33" s="114">
        <v>2</v>
      </c>
    </row>
    <row r="34" spans="1:12" ht="15" customHeight="1">
      <c r="A34" s="335">
        <v>242</v>
      </c>
      <c r="B34" s="335">
        <v>211</v>
      </c>
      <c r="C34" s="335">
        <v>177</v>
      </c>
      <c r="D34" s="335">
        <v>143</v>
      </c>
      <c r="E34" s="335">
        <v>143</v>
      </c>
      <c r="F34" s="335">
        <v>192</v>
      </c>
      <c r="G34" s="335">
        <v>152</v>
      </c>
      <c r="H34" s="114">
        <v>127</v>
      </c>
      <c r="I34" s="114">
        <v>76</v>
      </c>
      <c r="J34" s="114">
        <v>27</v>
      </c>
      <c r="K34" s="114">
        <v>11</v>
      </c>
      <c r="L34" s="114">
        <v>0</v>
      </c>
    </row>
    <row r="35" spans="1:12" ht="15" customHeight="1">
      <c r="A35" s="335">
        <v>36</v>
      </c>
      <c r="B35" s="335">
        <v>21</v>
      </c>
      <c r="C35" s="335">
        <v>24</v>
      </c>
      <c r="D35" s="335">
        <v>28</v>
      </c>
      <c r="E35" s="335">
        <v>16</v>
      </c>
      <c r="F35" s="335">
        <v>53</v>
      </c>
      <c r="G35" s="335">
        <v>56</v>
      </c>
      <c r="H35" s="114">
        <v>34</v>
      </c>
      <c r="I35" s="114">
        <v>20</v>
      </c>
      <c r="J35" s="114">
        <v>8</v>
      </c>
      <c r="K35" s="114">
        <v>2</v>
      </c>
      <c r="L35" s="114">
        <v>0</v>
      </c>
    </row>
    <row r="36" spans="1:12" ht="15" customHeight="1">
      <c r="A36" s="335">
        <v>40</v>
      </c>
      <c r="B36" s="335">
        <v>43</v>
      </c>
      <c r="C36" s="335">
        <v>40</v>
      </c>
      <c r="D36" s="335">
        <v>40</v>
      </c>
      <c r="E36" s="335">
        <v>30</v>
      </c>
      <c r="F36" s="335">
        <v>43</v>
      </c>
      <c r="G36" s="335">
        <v>38</v>
      </c>
      <c r="H36" s="114">
        <v>38</v>
      </c>
      <c r="I36" s="114">
        <v>25</v>
      </c>
      <c r="J36" s="114">
        <v>8</v>
      </c>
      <c r="K36" s="114">
        <v>1</v>
      </c>
      <c r="L36" s="114">
        <v>0</v>
      </c>
    </row>
    <row r="37" spans="1:12" ht="15" customHeight="1">
      <c r="A37" s="335">
        <v>292</v>
      </c>
      <c r="B37" s="335">
        <v>141</v>
      </c>
      <c r="C37" s="335">
        <v>81</v>
      </c>
      <c r="D37" s="335">
        <v>74</v>
      </c>
      <c r="E37" s="335">
        <v>64</v>
      </c>
      <c r="F37" s="335">
        <v>70</v>
      </c>
      <c r="G37" s="335">
        <v>20</v>
      </c>
      <c r="H37" s="114">
        <v>18</v>
      </c>
      <c r="I37" s="114">
        <v>4</v>
      </c>
      <c r="J37" s="114">
        <v>3</v>
      </c>
      <c r="K37" s="114">
        <v>1</v>
      </c>
      <c r="L37" s="114">
        <v>1</v>
      </c>
    </row>
    <row r="38" spans="1:12" ht="15" customHeight="1">
      <c r="A38" s="335">
        <v>185</v>
      </c>
      <c r="B38" s="335">
        <v>94</v>
      </c>
      <c r="C38" s="335">
        <v>64</v>
      </c>
      <c r="D38" s="335">
        <v>53</v>
      </c>
      <c r="E38" s="335">
        <v>49</v>
      </c>
      <c r="F38" s="335">
        <v>63</v>
      </c>
      <c r="G38" s="335">
        <v>40</v>
      </c>
      <c r="H38" s="114">
        <v>17</v>
      </c>
      <c r="I38" s="114">
        <v>16</v>
      </c>
      <c r="J38" s="114">
        <v>13</v>
      </c>
      <c r="K38" s="114">
        <v>6</v>
      </c>
      <c r="L38" s="114">
        <v>0</v>
      </c>
    </row>
    <row r="39" spans="1:12" ht="15" customHeight="1">
      <c r="A39" s="335">
        <v>243</v>
      </c>
      <c r="B39" s="335">
        <v>133</v>
      </c>
      <c r="C39" s="335">
        <v>62</v>
      </c>
      <c r="D39" s="335">
        <v>44</v>
      </c>
      <c r="E39" s="335">
        <v>55</v>
      </c>
      <c r="F39" s="335">
        <v>47</v>
      </c>
      <c r="G39" s="335">
        <v>33</v>
      </c>
      <c r="H39" s="114">
        <v>31</v>
      </c>
      <c r="I39" s="114">
        <v>15</v>
      </c>
      <c r="J39" s="114">
        <v>5</v>
      </c>
      <c r="K39" s="114">
        <v>2</v>
      </c>
      <c r="L39" s="114">
        <v>0</v>
      </c>
    </row>
    <row r="40" spans="1:12" ht="15" customHeight="1">
      <c r="A40" s="335">
        <v>479</v>
      </c>
      <c r="B40" s="335">
        <v>323</v>
      </c>
      <c r="C40" s="335">
        <v>158</v>
      </c>
      <c r="D40" s="335">
        <v>103</v>
      </c>
      <c r="E40" s="335">
        <v>108</v>
      </c>
      <c r="F40" s="335">
        <v>164</v>
      </c>
      <c r="G40" s="335">
        <v>116</v>
      </c>
      <c r="H40" s="114">
        <v>66</v>
      </c>
      <c r="I40" s="114">
        <v>45</v>
      </c>
      <c r="J40" s="114">
        <v>28</v>
      </c>
      <c r="K40" s="114">
        <v>1</v>
      </c>
      <c r="L40" s="114">
        <v>1</v>
      </c>
    </row>
    <row r="41" spans="1:12" ht="15" customHeight="1">
      <c r="A41" s="335">
        <v>160</v>
      </c>
      <c r="B41" s="335">
        <v>94</v>
      </c>
      <c r="C41" s="335">
        <v>53</v>
      </c>
      <c r="D41" s="335">
        <v>30</v>
      </c>
      <c r="E41" s="335">
        <v>22</v>
      </c>
      <c r="F41" s="335">
        <v>45</v>
      </c>
      <c r="G41" s="335">
        <v>31</v>
      </c>
      <c r="H41" s="114">
        <v>40</v>
      </c>
      <c r="I41" s="114">
        <v>30</v>
      </c>
      <c r="J41" s="114">
        <v>20</v>
      </c>
      <c r="K41" s="114">
        <v>6</v>
      </c>
      <c r="L41" s="114">
        <v>0</v>
      </c>
    </row>
    <row r="42" spans="1:12" ht="15" customHeight="1">
      <c r="A42" s="335">
        <v>112</v>
      </c>
      <c r="B42" s="335">
        <v>46</v>
      </c>
      <c r="C42" s="335">
        <v>23</v>
      </c>
      <c r="D42" s="335">
        <v>15</v>
      </c>
      <c r="E42" s="335">
        <v>13</v>
      </c>
      <c r="F42" s="335">
        <v>11</v>
      </c>
      <c r="G42" s="335">
        <v>11</v>
      </c>
      <c r="H42" s="114">
        <v>1</v>
      </c>
      <c r="I42" s="114">
        <v>4</v>
      </c>
      <c r="J42" s="114">
        <v>0</v>
      </c>
      <c r="K42" s="114">
        <v>1</v>
      </c>
      <c r="L42" s="114">
        <v>0</v>
      </c>
    </row>
    <row r="43" spans="1:12" ht="15" customHeight="1">
      <c r="A43" s="335">
        <v>451</v>
      </c>
      <c r="B43" s="335">
        <v>199</v>
      </c>
      <c r="C43" s="335">
        <v>111</v>
      </c>
      <c r="D43" s="335">
        <v>70</v>
      </c>
      <c r="E43" s="335">
        <v>56</v>
      </c>
      <c r="F43" s="335">
        <v>58</v>
      </c>
      <c r="G43" s="335">
        <v>31</v>
      </c>
      <c r="H43" s="114">
        <v>14</v>
      </c>
      <c r="I43" s="114">
        <v>16</v>
      </c>
      <c r="J43" s="114">
        <v>14</v>
      </c>
      <c r="K43" s="114">
        <v>6</v>
      </c>
      <c r="L43" s="114">
        <v>1</v>
      </c>
    </row>
    <row r="44" spans="1:12" ht="15" customHeight="1">
      <c r="A44" s="335">
        <v>207</v>
      </c>
      <c r="B44" s="335">
        <v>86</v>
      </c>
      <c r="C44" s="335">
        <v>30</v>
      </c>
      <c r="D44" s="335">
        <v>27</v>
      </c>
      <c r="E44" s="335">
        <v>28</v>
      </c>
      <c r="F44" s="335">
        <v>33</v>
      </c>
      <c r="G44" s="335">
        <v>10</v>
      </c>
      <c r="H44" s="114">
        <v>14</v>
      </c>
      <c r="I44" s="114">
        <v>3</v>
      </c>
      <c r="J44" s="114">
        <v>6</v>
      </c>
      <c r="K44" s="114">
        <v>1</v>
      </c>
      <c r="L44" s="114">
        <v>0</v>
      </c>
    </row>
    <row r="45" spans="1:12" ht="15" customHeight="1">
      <c r="A45" s="335">
        <v>60</v>
      </c>
      <c r="B45" s="335">
        <v>24</v>
      </c>
      <c r="C45" s="335">
        <v>13</v>
      </c>
      <c r="D45" s="335">
        <v>11</v>
      </c>
      <c r="E45" s="335">
        <v>18</v>
      </c>
      <c r="F45" s="335">
        <v>20</v>
      </c>
      <c r="G45" s="335">
        <v>16</v>
      </c>
      <c r="H45" s="114">
        <v>14</v>
      </c>
      <c r="I45" s="114">
        <v>5</v>
      </c>
      <c r="J45" s="114">
        <v>3</v>
      </c>
      <c r="K45" s="114">
        <v>0</v>
      </c>
      <c r="L45" s="114">
        <v>0</v>
      </c>
    </row>
    <row r="46" spans="1:12" ht="15" customHeight="1">
      <c r="A46" s="335">
        <v>317</v>
      </c>
      <c r="B46" s="335">
        <v>160</v>
      </c>
      <c r="C46" s="335">
        <v>87</v>
      </c>
      <c r="D46" s="335">
        <v>82</v>
      </c>
      <c r="E46" s="335">
        <v>56</v>
      </c>
      <c r="F46" s="335">
        <v>75</v>
      </c>
      <c r="G46" s="335">
        <v>71</v>
      </c>
      <c r="H46" s="114">
        <v>55</v>
      </c>
      <c r="I46" s="114">
        <v>38</v>
      </c>
      <c r="J46" s="114">
        <v>12</v>
      </c>
      <c r="K46" s="114">
        <v>4</v>
      </c>
      <c r="L46" s="114">
        <v>1</v>
      </c>
    </row>
    <row r="47" spans="1:12" ht="15" customHeight="1">
      <c r="A47" s="335">
        <v>216</v>
      </c>
      <c r="B47" s="335">
        <v>95</v>
      </c>
      <c r="C47" s="335">
        <v>61</v>
      </c>
      <c r="D47" s="335">
        <v>44</v>
      </c>
      <c r="E47" s="335">
        <v>30</v>
      </c>
      <c r="F47" s="335">
        <v>31</v>
      </c>
      <c r="G47" s="335">
        <v>24</v>
      </c>
      <c r="H47" s="114">
        <v>11</v>
      </c>
      <c r="I47" s="114">
        <v>9</v>
      </c>
      <c r="J47" s="114">
        <v>2</v>
      </c>
      <c r="K47" s="114">
        <v>1</v>
      </c>
      <c r="L47" s="114">
        <v>1</v>
      </c>
    </row>
    <row r="48" spans="1:12" ht="15" customHeight="1">
      <c r="A48" s="335">
        <v>20</v>
      </c>
      <c r="B48" s="335">
        <v>9</v>
      </c>
      <c r="C48" s="335">
        <v>6</v>
      </c>
      <c r="D48" s="335">
        <v>2</v>
      </c>
      <c r="E48" s="335">
        <v>4</v>
      </c>
      <c r="F48" s="335">
        <v>5</v>
      </c>
      <c r="G48" s="335">
        <v>4</v>
      </c>
      <c r="H48" s="114">
        <v>4</v>
      </c>
      <c r="I48" s="114">
        <v>0</v>
      </c>
      <c r="J48" s="114">
        <v>1</v>
      </c>
      <c r="K48" s="114">
        <v>0</v>
      </c>
      <c r="L48" s="114">
        <v>0</v>
      </c>
    </row>
    <row r="49" spans="1:12" ht="15" customHeight="1">
      <c r="A49" s="335">
        <v>6</v>
      </c>
      <c r="B49" s="335">
        <v>5</v>
      </c>
      <c r="C49" s="335">
        <v>8</v>
      </c>
      <c r="D49" s="335">
        <v>3</v>
      </c>
      <c r="E49" s="335">
        <v>6</v>
      </c>
      <c r="F49" s="335">
        <v>4</v>
      </c>
      <c r="G49" s="335">
        <v>5</v>
      </c>
      <c r="H49" s="175">
        <v>3</v>
      </c>
      <c r="I49" s="175">
        <v>4</v>
      </c>
      <c r="J49" s="175">
        <v>1</v>
      </c>
      <c r="K49" s="175">
        <v>0</v>
      </c>
      <c r="L49" s="175">
        <v>0</v>
      </c>
    </row>
    <row r="50" spans="1:12" ht="15" customHeight="1">
      <c r="A50" s="489">
        <v>142</v>
      </c>
      <c r="B50" s="489">
        <v>89</v>
      </c>
      <c r="C50" s="489">
        <v>71</v>
      </c>
      <c r="D50" s="489">
        <v>34</v>
      </c>
      <c r="E50" s="489">
        <v>69</v>
      </c>
      <c r="F50" s="489">
        <v>71</v>
      </c>
      <c r="G50" s="489">
        <v>56</v>
      </c>
      <c r="H50" s="488">
        <v>56</v>
      </c>
      <c r="I50" s="488">
        <v>52</v>
      </c>
      <c r="J50" s="488">
        <v>17</v>
      </c>
      <c r="K50" s="488">
        <v>3</v>
      </c>
      <c r="L50" s="488">
        <v>0</v>
      </c>
    </row>
    <row r="51" spans="1:12" s="373" customFormat="1" ht="15" customHeight="1">
      <c r="A51" s="166"/>
      <c r="B51" s="1415" t="s">
        <v>958</v>
      </c>
      <c r="C51" s="1415"/>
      <c r="D51" s="1415"/>
      <c r="E51" s="1415"/>
      <c r="F51" s="1415"/>
      <c r="G51" s="1415"/>
      <c r="H51" s="1415"/>
      <c r="I51" s="1415"/>
      <c r="J51" s="1415"/>
      <c r="K51" s="1415"/>
      <c r="L51" s="1415"/>
    </row>
    <row r="52" spans="1:12" s="373" customFormat="1" ht="15" customHeight="1">
      <c r="B52" s="518"/>
      <c r="C52" s="518"/>
      <c r="D52" s="518"/>
      <c r="J52" s="518"/>
    </row>
    <row r="53" spans="1:12" s="373" customFormat="1" ht="15" customHeight="1">
      <c r="B53" s="518"/>
      <c r="C53" s="518"/>
      <c r="D53" s="518"/>
      <c r="J53" s="518"/>
    </row>
    <row r="54" spans="1:12" s="373" customFormat="1" ht="15" customHeight="1">
      <c r="B54" s="518"/>
      <c r="C54" s="518"/>
      <c r="D54" s="518"/>
      <c r="J54" s="518"/>
    </row>
    <row r="55" spans="1:12" s="373" customFormat="1" ht="15" customHeight="1">
      <c r="B55" s="518"/>
      <c r="C55" s="518"/>
      <c r="D55" s="518"/>
      <c r="J55" s="518"/>
    </row>
    <row r="56" spans="1:12" s="373" customFormat="1" ht="15" customHeight="1">
      <c r="B56" s="518"/>
      <c r="C56" s="518"/>
      <c r="D56" s="518"/>
      <c r="J56" s="518"/>
    </row>
    <row r="57" spans="1:12" s="373" customFormat="1" ht="15" customHeight="1">
      <c r="B57" s="518"/>
      <c r="C57" s="518"/>
      <c r="D57" s="518"/>
    </row>
    <row r="58" spans="1:12" s="373" customFormat="1" ht="15" customHeight="1">
      <c r="B58" s="518"/>
      <c r="C58" s="518"/>
      <c r="D58" s="518"/>
    </row>
    <row r="59" spans="1:12" s="373" customFormat="1" ht="15" customHeight="1">
      <c r="B59" s="518"/>
      <c r="C59" s="518"/>
      <c r="D59" s="518"/>
    </row>
    <row r="60" spans="1:12" s="373" customFormat="1" ht="15" customHeight="1">
      <c r="B60" s="518"/>
      <c r="C60" s="518"/>
      <c r="D60" s="518"/>
    </row>
    <row r="61" spans="1:12" s="373" customFormat="1" ht="15" customHeight="1">
      <c r="B61" s="518"/>
      <c r="C61" s="518"/>
      <c r="D61" s="518"/>
    </row>
    <row r="62" spans="1:12" s="373" customFormat="1" ht="15" customHeight="1">
      <c r="B62" s="518"/>
      <c r="C62" s="518"/>
      <c r="D62" s="518"/>
    </row>
    <row r="63" spans="1:12" s="373" customFormat="1" ht="15" customHeight="1">
      <c r="B63" s="518"/>
      <c r="C63" s="518"/>
      <c r="D63" s="518"/>
    </row>
    <row r="64" spans="1:12" s="373" customFormat="1" ht="15" customHeight="1">
      <c r="B64" s="518"/>
      <c r="C64" s="518"/>
      <c r="D64" s="518"/>
    </row>
    <row r="65" spans="2:4" s="373" customFormat="1" ht="15" customHeight="1">
      <c r="B65" s="518"/>
      <c r="C65" s="518"/>
      <c r="D65" s="518"/>
    </row>
    <row r="66" spans="2:4" s="373" customFormat="1" ht="15" customHeight="1">
      <c r="B66" s="518"/>
      <c r="C66" s="518"/>
      <c r="D66" s="518"/>
    </row>
    <row r="67" spans="2:4" s="373" customFormat="1" ht="15" customHeight="1">
      <c r="B67" s="518"/>
      <c r="C67" s="518"/>
      <c r="D67" s="518"/>
    </row>
    <row r="68" spans="2:4" s="373" customFormat="1" ht="15" customHeight="1">
      <c r="B68" s="518"/>
      <c r="C68" s="518"/>
      <c r="D68" s="518"/>
    </row>
    <row r="69" spans="2:4" s="373" customFormat="1" ht="15" customHeight="1">
      <c r="B69" s="518"/>
      <c r="C69" s="518"/>
      <c r="D69" s="518"/>
    </row>
    <row r="70" spans="2:4" s="373" customFormat="1" ht="15" customHeight="1">
      <c r="B70" s="518"/>
      <c r="C70" s="518"/>
      <c r="D70" s="518"/>
    </row>
    <row r="71" spans="2:4" s="373" customFormat="1" ht="15" customHeight="1">
      <c r="B71" s="518"/>
      <c r="C71" s="518"/>
      <c r="D71" s="518"/>
    </row>
    <row r="72" spans="2:4" s="373" customFormat="1" ht="15" customHeight="1">
      <c r="B72" s="518"/>
      <c r="C72" s="518"/>
      <c r="D72" s="518"/>
    </row>
    <row r="73" spans="2:4" s="373" customFormat="1" ht="15" customHeight="1">
      <c r="B73" s="518"/>
      <c r="C73" s="518"/>
      <c r="D73" s="518"/>
    </row>
    <row r="74" spans="2:4" s="373" customFormat="1" ht="15" customHeight="1">
      <c r="B74" s="518"/>
      <c r="C74" s="518"/>
      <c r="D74" s="518"/>
    </row>
    <row r="75" spans="2:4" s="373" customFormat="1" ht="15" customHeight="1">
      <c r="B75" s="518"/>
      <c r="C75" s="518"/>
      <c r="D75" s="518"/>
    </row>
    <row r="76" spans="2:4" s="373" customFormat="1" ht="15" customHeight="1">
      <c r="B76" s="518"/>
      <c r="C76" s="518"/>
      <c r="D76" s="518"/>
    </row>
    <row r="77" spans="2:4" s="373" customFormat="1" ht="15" customHeight="1">
      <c r="B77" s="518"/>
      <c r="C77" s="518"/>
      <c r="D77" s="518"/>
    </row>
    <row r="78" spans="2:4" s="373" customFormat="1" ht="15" customHeight="1">
      <c r="B78" s="518"/>
      <c r="C78" s="518"/>
      <c r="D78" s="518"/>
    </row>
    <row r="79" spans="2:4" s="373" customFormat="1" ht="15" customHeight="1">
      <c r="B79" s="518"/>
      <c r="C79" s="518"/>
      <c r="D79" s="518"/>
    </row>
    <row r="80" spans="2:4" s="373" customFormat="1" ht="15" customHeight="1">
      <c r="B80" s="518"/>
      <c r="C80" s="518"/>
      <c r="D80" s="518"/>
    </row>
    <row r="81" spans="1:4" s="373" customFormat="1" ht="11.25">
      <c r="B81" s="518"/>
      <c r="C81" s="518"/>
      <c r="D81" s="518"/>
    </row>
    <row r="82" spans="1:4" s="373" customFormat="1" ht="11.25">
      <c r="B82" s="518"/>
      <c r="C82" s="518"/>
      <c r="D82" s="518"/>
    </row>
    <row r="83" spans="1:4" s="373" customFormat="1" ht="11.25">
      <c r="B83" s="518"/>
      <c r="C83" s="518"/>
      <c r="D83" s="518"/>
    </row>
    <row r="84" spans="1:4" s="373" customFormat="1" ht="11.25">
      <c r="B84" s="518"/>
      <c r="C84" s="518"/>
      <c r="D84" s="518"/>
    </row>
    <row r="85" spans="1:4" s="373" customFormat="1" ht="11.25">
      <c r="B85" s="518"/>
      <c r="C85" s="518"/>
      <c r="D85" s="518"/>
    </row>
    <row r="86" spans="1:4" s="373" customFormat="1" ht="11.25">
      <c r="B86" s="518"/>
      <c r="C86" s="518"/>
      <c r="D86" s="518"/>
    </row>
    <row r="87" spans="1:4" s="373" customFormat="1" ht="11.25">
      <c r="B87" s="518"/>
      <c r="C87" s="518"/>
      <c r="D87" s="518"/>
    </row>
    <row r="88" spans="1:4" s="373" customFormat="1" ht="11.25">
      <c r="B88" s="518"/>
      <c r="C88" s="518"/>
      <c r="D88" s="518"/>
    </row>
    <row r="89" spans="1:4" s="373" customFormat="1" ht="11.25">
      <c r="B89" s="518"/>
      <c r="C89" s="518"/>
      <c r="D89" s="518"/>
    </row>
    <row r="90" spans="1:4" s="373" customFormat="1" ht="11.25">
      <c r="B90" s="518"/>
      <c r="C90" s="518"/>
      <c r="D90" s="518"/>
    </row>
    <row r="91" spans="1:4" s="373" customFormat="1" ht="11.25">
      <c r="B91" s="518"/>
      <c r="C91" s="518"/>
      <c r="D91" s="518"/>
    </row>
    <row r="92" spans="1:4" s="373" customFormat="1" ht="11.25">
      <c r="B92" s="518"/>
      <c r="C92" s="518"/>
      <c r="D92" s="518"/>
    </row>
    <row r="93" spans="1:4" s="373" customFormat="1">
      <c r="A93" s="96"/>
      <c r="B93" s="518"/>
      <c r="C93" s="518"/>
      <c r="D93" s="518"/>
    </row>
    <row r="94" spans="1:4" s="373" customFormat="1">
      <c r="A94" s="105"/>
      <c r="B94" s="331"/>
      <c r="C94" s="331"/>
      <c r="D94" s="331"/>
    </row>
    <row r="95" spans="1:4">
      <c r="A95" s="105"/>
      <c r="B95" s="331"/>
      <c r="C95" s="331"/>
      <c r="D95" s="331"/>
    </row>
    <row r="96" spans="1:4">
      <c r="B96" s="331"/>
      <c r="C96" s="331"/>
      <c r="D96" s="331"/>
    </row>
    <row r="97" spans="2:4">
      <c r="B97" s="331"/>
      <c r="C97" s="331"/>
      <c r="D97" s="331"/>
    </row>
    <row r="98" spans="2:4">
      <c r="B98" s="331"/>
      <c r="C98" s="331"/>
      <c r="D98" s="331"/>
    </row>
    <row r="99" spans="2:4">
      <c r="B99" s="331"/>
      <c r="C99" s="331"/>
      <c r="D99" s="331"/>
    </row>
    <row r="100" spans="2:4">
      <c r="B100" s="331"/>
      <c r="C100" s="331"/>
      <c r="D100" s="331"/>
    </row>
    <row r="101" spans="2:4">
      <c r="B101" s="331"/>
      <c r="C101" s="331"/>
      <c r="D101" s="331"/>
    </row>
    <row r="102" spans="2:4">
      <c r="B102" s="331"/>
      <c r="C102" s="331"/>
      <c r="D102" s="331"/>
    </row>
    <row r="103" spans="2:4">
      <c r="B103" s="331"/>
      <c r="C103" s="331"/>
      <c r="D103" s="331"/>
    </row>
    <row r="104" spans="2:4">
      <c r="B104" s="331"/>
      <c r="C104" s="331"/>
      <c r="D104" s="331"/>
    </row>
    <row r="105" spans="2:4">
      <c r="B105" s="331"/>
      <c r="C105" s="331"/>
      <c r="D105" s="331"/>
    </row>
    <row r="106" spans="2:4">
      <c r="B106" s="331"/>
      <c r="C106" s="331"/>
      <c r="D106" s="331"/>
    </row>
    <row r="107" spans="2:4">
      <c r="B107" s="331"/>
      <c r="C107" s="331"/>
      <c r="D107" s="331"/>
    </row>
    <row r="108" spans="2:4">
      <c r="B108" s="331"/>
      <c r="C108" s="331"/>
      <c r="D108" s="331"/>
    </row>
    <row r="109" spans="2:4">
      <c r="B109" s="331"/>
      <c r="C109" s="331"/>
      <c r="D109" s="331"/>
    </row>
    <row r="110" spans="2:4">
      <c r="B110" s="331"/>
      <c r="C110" s="331"/>
      <c r="D110" s="331"/>
    </row>
    <row r="111" spans="2:4">
      <c r="B111" s="331"/>
      <c r="C111" s="331"/>
      <c r="D111" s="331"/>
    </row>
    <row r="112" spans="2:4">
      <c r="B112" s="331"/>
      <c r="C112" s="331"/>
      <c r="D112" s="331"/>
    </row>
    <row r="113" spans="2:4">
      <c r="B113" s="331"/>
      <c r="C113" s="331"/>
      <c r="D113" s="331"/>
    </row>
    <row r="114" spans="2:4">
      <c r="B114" s="331"/>
      <c r="C114" s="331"/>
      <c r="D114" s="331"/>
    </row>
    <row r="115" spans="2:4">
      <c r="B115" s="331"/>
      <c r="C115" s="331"/>
      <c r="D115" s="331"/>
    </row>
    <row r="116" spans="2:4">
      <c r="B116" s="331"/>
      <c r="C116" s="331"/>
      <c r="D116" s="331"/>
    </row>
    <row r="117" spans="2:4">
      <c r="B117" s="331"/>
      <c r="C117" s="331"/>
      <c r="D117" s="331"/>
    </row>
    <row r="118" spans="2:4">
      <c r="B118" s="331"/>
      <c r="C118" s="331"/>
      <c r="D118" s="331"/>
    </row>
    <row r="119" spans="2:4">
      <c r="B119" s="331"/>
      <c r="C119" s="331"/>
      <c r="D119" s="331"/>
    </row>
    <row r="120" spans="2:4">
      <c r="B120" s="331"/>
      <c r="C120" s="331"/>
      <c r="D120" s="331"/>
    </row>
    <row r="121" spans="2:4">
      <c r="B121" s="331"/>
      <c r="C121" s="331"/>
      <c r="D121" s="331"/>
    </row>
    <row r="122" spans="2:4">
      <c r="B122" s="331"/>
      <c r="C122" s="331"/>
      <c r="D122" s="331"/>
    </row>
    <row r="123" spans="2:4">
      <c r="B123" s="331"/>
      <c r="C123" s="331"/>
      <c r="D123" s="331"/>
    </row>
    <row r="124" spans="2:4">
      <c r="B124" s="331"/>
      <c r="C124" s="331"/>
      <c r="D124" s="331"/>
    </row>
    <row r="125" spans="2:4">
      <c r="B125" s="331"/>
      <c r="C125" s="331"/>
      <c r="D125" s="331"/>
    </row>
    <row r="126" spans="2:4">
      <c r="B126" s="331"/>
      <c r="C126" s="331"/>
      <c r="D126" s="331"/>
    </row>
    <row r="127" spans="2:4">
      <c r="B127" s="331"/>
      <c r="C127" s="331"/>
      <c r="D127" s="331"/>
    </row>
    <row r="128" spans="2:4">
      <c r="B128" s="331"/>
      <c r="C128" s="331"/>
      <c r="D128" s="331"/>
    </row>
    <row r="129" spans="2:4">
      <c r="B129" s="331"/>
      <c r="C129" s="331"/>
      <c r="D129" s="331"/>
    </row>
    <row r="130" spans="2:4">
      <c r="B130" s="331"/>
      <c r="C130" s="331"/>
      <c r="D130" s="331"/>
    </row>
    <row r="131" spans="2:4">
      <c r="B131" s="331"/>
      <c r="C131" s="331"/>
      <c r="D131" s="331"/>
    </row>
    <row r="132" spans="2:4">
      <c r="B132" s="331"/>
      <c r="C132" s="331"/>
      <c r="D132" s="331"/>
    </row>
    <row r="133" spans="2:4">
      <c r="B133" s="331"/>
      <c r="C133" s="331"/>
      <c r="D133" s="331"/>
    </row>
    <row r="134" spans="2:4">
      <c r="B134" s="331"/>
      <c r="C134" s="331"/>
      <c r="D134" s="331"/>
    </row>
    <row r="135" spans="2:4">
      <c r="B135" s="331"/>
      <c r="C135" s="331"/>
      <c r="D135" s="331"/>
    </row>
    <row r="136" spans="2:4">
      <c r="B136" s="331"/>
      <c r="C136" s="331"/>
      <c r="D136" s="331"/>
    </row>
    <row r="137" spans="2:4">
      <c r="B137" s="331"/>
      <c r="C137" s="331"/>
      <c r="D137" s="331"/>
    </row>
    <row r="138" spans="2:4">
      <c r="B138" s="331"/>
      <c r="C138" s="331"/>
      <c r="D138" s="331"/>
    </row>
    <row r="139" spans="2:4">
      <c r="B139" s="331"/>
      <c r="C139" s="331"/>
      <c r="D139" s="331"/>
    </row>
    <row r="140" spans="2:4">
      <c r="B140" s="331"/>
      <c r="C140" s="331"/>
      <c r="D140" s="331"/>
    </row>
    <row r="141" spans="2:4">
      <c r="B141" s="331"/>
      <c r="C141" s="331"/>
      <c r="D141" s="331"/>
    </row>
    <row r="142" spans="2:4">
      <c r="B142" s="331"/>
      <c r="C142" s="331"/>
      <c r="D142" s="331"/>
    </row>
    <row r="143" spans="2:4">
      <c r="B143" s="331"/>
      <c r="C143" s="331"/>
      <c r="D143" s="331"/>
    </row>
    <row r="144" spans="2:4">
      <c r="B144" s="331"/>
      <c r="C144" s="331"/>
      <c r="D144" s="331"/>
    </row>
    <row r="145" spans="2:4">
      <c r="B145" s="331"/>
      <c r="C145" s="331"/>
      <c r="D145" s="331"/>
    </row>
    <row r="146" spans="2:4">
      <c r="B146" s="331"/>
      <c r="C146" s="331"/>
      <c r="D146" s="331"/>
    </row>
    <row r="147" spans="2:4">
      <c r="B147" s="331"/>
      <c r="C147" s="331"/>
      <c r="D147" s="331"/>
    </row>
    <row r="148" spans="2:4">
      <c r="B148" s="331"/>
      <c r="C148" s="331"/>
      <c r="D148" s="331"/>
    </row>
    <row r="149" spans="2:4">
      <c r="B149" s="331"/>
      <c r="C149" s="331"/>
      <c r="D149" s="331"/>
    </row>
    <row r="150" spans="2:4">
      <c r="B150" s="331"/>
      <c r="C150" s="331"/>
      <c r="D150" s="331"/>
    </row>
    <row r="151" spans="2:4">
      <c r="B151" s="331"/>
      <c r="C151" s="331"/>
      <c r="D151" s="331"/>
    </row>
    <row r="152" spans="2:4">
      <c r="B152" s="331"/>
      <c r="C152" s="331"/>
      <c r="D152" s="331"/>
    </row>
    <row r="153" spans="2:4">
      <c r="B153" s="331"/>
      <c r="C153" s="331"/>
      <c r="D153" s="331"/>
    </row>
    <row r="154" spans="2:4">
      <c r="B154" s="331"/>
      <c r="C154" s="331"/>
      <c r="D154" s="331"/>
    </row>
    <row r="155" spans="2:4">
      <c r="B155" s="331"/>
      <c r="C155" s="331"/>
      <c r="D155" s="331"/>
    </row>
    <row r="156" spans="2:4">
      <c r="B156" s="331"/>
      <c r="C156" s="331"/>
      <c r="D156" s="331"/>
    </row>
    <row r="157" spans="2:4">
      <c r="B157" s="331"/>
      <c r="C157" s="331"/>
      <c r="D157" s="331"/>
    </row>
    <row r="158" spans="2:4">
      <c r="B158" s="331"/>
      <c r="C158" s="331"/>
      <c r="D158" s="331"/>
    </row>
    <row r="159" spans="2:4">
      <c r="B159" s="331"/>
      <c r="C159" s="331"/>
      <c r="D159" s="331"/>
    </row>
    <row r="160" spans="2:4">
      <c r="B160" s="331"/>
      <c r="C160" s="331"/>
      <c r="D160" s="331"/>
    </row>
    <row r="161" spans="2:4">
      <c r="B161" s="331"/>
      <c r="C161" s="331"/>
      <c r="D161" s="331"/>
    </row>
    <row r="162" spans="2:4">
      <c r="B162" s="331"/>
      <c r="C162" s="331"/>
      <c r="D162" s="331"/>
    </row>
    <row r="163" spans="2:4">
      <c r="B163" s="331"/>
      <c r="C163" s="331"/>
      <c r="D163" s="331"/>
    </row>
    <row r="164" spans="2:4">
      <c r="B164" s="331"/>
      <c r="C164" s="331"/>
      <c r="D164" s="331"/>
    </row>
    <row r="165" spans="2:4">
      <c r="B165" s="331"/>
      <c r="C165" s="331"/>
      <c r="D165" s="331"/>
    </row>
    <row r="166" spans="2:4">
      <c r="B166" s="331"/>
      <c r="C166" s="331"/>
      <c r="D166" s="331"/>
    </row>
    <row r="167" spans="2:4">
      <c r="B167" s="331"/>
      <c r="C167" s="331"/>
      <c r="D167" s="331"/>
    </row>
    <row r="168" spans="2:4">
      <c r="B168" s="331"/>
      <c r="C168" s="331"/>
      <c r="D168" s="331"/>
    </row>
    <row r="169" spans="2:4">
      <c r="B169" s="331"/>
      <c r="C169" s="331"/>
      <c r="D169" s="331"/>
    </row>
    <row r="170" spans="2:4">
      <c r="B170" s="331"/>
      <c r="C170" s="331"/>
      <c r="D170" s="331"/>
    </row>
    <row r="171" spans="2:4">
      <c r="B171" s="331"/>
      <c r="C171" s="331"/>
      <c r="D171" s="331"/>
    </row>
    <row r="172" spans="2:4">
      <c r="B172" s="331"/>
      <c r="C172" s="331"/>
      <c r="D172" s="331"/>
    </row>
    <row r="173" spans="2:4">
      <c r="B173" s="331"/>
      <c r="C173" s="331"/>
      <c r="D173" s="331"/>
    </row>
    <row r="174" spans="2:4">
      <c r="B174" s="331"/>
      <c r="C174" s="331"/>
      <c r="D174" s="331"/>
    </row>
    <row r="175" spans="2:4">
      <c r="B175" s="331"/>
      <c r="C175" s="331"/>
      <c r="D175" s="331"/>
    </row>
    <row r="176" spans="2:4">
      <c r="B176" s="331"/>
      <c r="C176" s="331"/>
      <c r="D176" s="331"/>
    </row>
    <row r="177" spans="2:4">
      <c r="B177" s="331"/>
      <c r="C177" s="331"/>
      <c r="D177" s="331"/>
    </row>
    <row r="178" spans="2:4">
      <c r="B178" s="331"/>
      <c r="C178" s="331"/>
      <c r="D178" s="331"/>
    </row>
    <row r="179" spans="2:4">
      <c r="B179" s="331"/>
      <c r="C179" s="331"/>
      <c r="D179" s="331"/>
    </row>
    <row r="180" spans="2:4">
      <c r="B180" s="331"/>
      <c r="C180" s="331"/>
      <c r="D180" s="331"/>
    </row>
    <row r="181" spans="2:4">
      <c r="B181" s="331"/>
      <c r="C181" s="331"/>
      <c r="D181" s="331"/>
    </row>
    <row r="182" spans="2:4">
      <c r="B182" s="331"/>
      <c r="C182" s="331"/>
      <c r="D182" s="331"/>
    </row>
    <row r="183" spans="2:4">
      <c r="B183" s="331"/>
      <c r="C183" s="331"/>
      <c r="D183" s="331"/>
    </row>
    <row r="184" spans="2:4">
      <c r="B184" s="331"/>
      <c r="C184" s="331"/>
      <c r="D184" s="331"/>
    </row>
    <row r="185" spans="2:4">
      <c r="B185" s="331"/>
      <c r="C185" s="331"/>
      <c r="D185" s="331"/>
    </row>
    <row r="186" spans="2:4">
      <c r="B186" s="331"/>
      <c r="C186" s="331"/>
      <c r="D186" s="331"/>
    </row>
    <row r="187" spans="2:4">
      <c r="B187" s="331"/>
      <c r="C187" s="331"/>
      <c r="D187" s="331"/>
    </row>
    <row r="188" spans="2:4">
      <c r="B188" s="331"/>
      <c r="C188" s="331"/>
      <c r="D188" s="331"/>
    </row>
    <row r="189" spans="2:4">
      <c r="B189" s="331"/>
      <c r="C189" s="331"/>
      <c r="D189" s="331"/>
    </row>
    <row r="190" spans="2:4">
      <c r="B190" s="331"/>
      <c r="C190" s="331"/>
      <c r="D190" s="331"/>
    </row>
    <row r="191" spans="2:4">
      <c r="B191" s="331"/>
      <c r="C191" s="331"/>
      <c r="D191" s="331"/>
    </row>
    <row r="192" spans="2:4">
      <c r="B192" s="331"/>
      <c r="C192" s="331"/>
      <c r="D192" s="331"/>
    </row>
    <row r="193" spans="2:4">
      <c r="B193" s="331"/>
      <c r="C193" s="331"/>
      <c r="D193" s="331"/>
    </row>
    <row r="194" spans="2:4">
      <c r="B194" s="331"/>
      <c r="C194" s="331"/>
      <c r="D194" s="331"/>
    </row>
    <row r="195" spans="2:4">
      <c r="B195" s="331"/>
      <c r="C195" s="331"/>
      <c r="D195" s="331"/>
    </row>
    <row r="196" spans="2:4">
      <c r="B196" s="331"/>
      <c r="C196" s="331"/>
      <c r="D196" s="331"/>
    </row>
    <row r="197" spans="2:4">
      <c r="B197" s="331"/>
      <c r="C197" s="331"/>
      <c r="D197" s="331"/>
    </row>
    <row r="198" spans="2:4">
      <c r="B198" s="331"/>
      <c r="C198" s="331"/>
      <c r="D198" s="331"/>
    </row>
    <row r="199" spans="2:4">
      <c r="B199" s="331"/>
      <c r="C199" s="331"/>
      <c r="D199" s="331"/>
    </row>
    <row r="200" spans="2:4">
      <c r="B200" s="331"/>
      <c r="C200" s="331"/>
      <c r="D200" s="331"/>
    </row>
    <row r="201" spans="2:4">
      <c r="B201" s="331"/>
      <c r="C201" s="331"/>
      <c r="D201" s="331"/>
    </row>
    <row r="202" spans="2:4">
      <c r="B202" s="331"/>
      <c r="C202" s="331"/>
      <c r="D202" s="331"/>
    </row>
    <row r="203" spans="2:4">
      <c r="B203" s="331"/>
      <c r="C203" s="331"/>
      <c r="D203" s="331"/>
    </row>
    <row r="204" spans="2:4">
      <c r="B204" s="331"/>
      <c r="C204" s="331"/>
      <c r="D204" s="331"/>
    </row>
    <row r="205" spans="2:4">
      <c r="B205" s="331"/>
      <c r="C205" s="331"/>
      <c r="D205" s="331"/>
    </row>
    <row r="206" spans="2:4">
      <c r="B206" s="331"/>
      <c r="C206" s="331"/>
      <c r="D206" s="331"/>
    </row>
    <row r="207" spans="2:4">
      <c r="B207" s="331"/>
      <c r="C207" s="331"/>
      <c r="D207" s="331"/>
    </row>
    <row r="208" spans="2:4">
      <c r="B208" s="331"/>
      <c r="C208" s="331"/>
      <c r="D208" s="331"/>
    </row>
    <row r="209" spans="2:4">
      <c r="B209" s="331"/>
      <c r="C209" s="331"/>
      <c r="D209" s="331"/>
    </row>
    <row r="210" spans="2:4">
      <c r="B210" s="331"/>
      <c r="C210" s="331"/>
      <c r="D210" s="331"/>
    </row>
    <row r="211" spans="2:4">
      <c r="B211" s="331"/>
      <c r="C211" s="331"/>
      <c r="D211" s="331"/>
    </row>
    <row r="212" spans="2:4">
      <c r="B212" s="331"/>
      <c r="C212" s="331"/>
      <c r="D212" s="331"/>
    </row>
    <row r="213" spans="2:4">
      <c r="B213" s="331"/>
      <c r="C213" s="331"/>
      <c r="D213" s="331"/>
    </row>
    <row r="214" spans="2:4">
      <c r="B214" s="331"/>
      <c r="C214" s="331"/>
      <c r="D214" s="331"/>
    </row>
    <row r="215" spans="2:4">
      <c r="B215" s="331"/>
      <c r="C215" s="331"/>
      <c r="D215" s="331"/>
    </row>
    <row r="216" spans="2:4">
      <c r="B216" s="331"/>
      <c r="C216" s="331"/>
      <c r="D216" s="331"/>
    </row>
    <row r="217" spans="2:4">
      <c r="B217" s="331"/>
      <c r="C217" s="331"/>
      <c r="D217" s="331"/>
    </row>
    <row r="218" spans="2:4">
      <c r="B218" s="331"/>
      <c r="C218" s="331"/>
      <c r="D218" s="331"/>
    </row>
    <row r="219" spans="2:4">
      <c r="B219" s="331"/>
      <c r="C219" s="331"/>
      <c r="D219" s="331"/>
    </row>
    <row r="220" spans="2:4">
      <c r="B220" s="331"/>
      <c r="C220" s="331"/>
      <c r="D220" s="331"/>
    </row>
    <row r="221" spans="2:4">
      <c r="B221" s="331"/>
      <c r="C221" s="331"/>
      <c r="D221" s="331"/>
    </row>
    <row r="222" spans="2:4">
      <c r="B222" s="331"/>
      <c r="C222" s="331"/>
      <c r="D222" s="331"/>
    </row>
    <row r="223" spans="2:4">
      <c r="B223" s="331"/>
      <c r="C223" s="331"/>
      <c r="D223" s="331"/>
    </row>
    <row r="224" spans="2:4">
      <c r="B224" s="331"/>
      <c r="C224" s="331"/>
      <c r="D224" s="331"/>
    </row>
    <row r="225" spans="2:4">
      <c r="B225" s="331"/>
      <c r="C225" s="331"/>
      <c r="D225" s="331"/>
    </row>
    <row r="226" spans="2:4">
      <c r="B226" s="331"/>
      <c r="C226" s="331"/>
      <c r="D226" s="331"/>
    </row>
    <row r="227" spans="2:4">
      <c r="B227" s="331"/>
      <c r="C227" s="331"/>
      <c r="D227" s="331"/>
    </row>
    <row r="228" spans="2:4">
      <c r="B228" s="331"/>
      <c r="C228" s="331"/>
      <c r="D228" s="331"/>
    </row>
    <row r="229" spans="2:4">
      <c r="B229" s="331"/>
      <c r="C229" s="331"/>
      <c r="D229" s="331"/>
    </row>
    <row r="230" spans="2:4">
      <c r="B230" s="331"/>
      <c r="C230" s="331"/>
      <c r="D230" s="331"/>
    </row>
    <row r="231" spans="2:4">
      <c r="B231" s="331"/>
      <c r="C231" s="331"/>
      <c r="D231" s="331"/>
    </row>
    <row r="232" spans="2:4">
      <c r="B232" s="331"/>
      <c r="C232" s="331"/>
      <c r="D232" s="331"/>
    </row>
    <row r="233" spans="2:4">
      <c r="B233" s="331"/>
      <c r="C233" s="331"/>
      <c r="D233" s="331"/>
    </row>
    <row r="234" spans="2:4">
      <c r="B234" s="331"/>
      <c r="C234" s="331"/>
      <c r="D234" s="331"/>
    </row>
    <row r="235" spans="2:4">
      <c r="B235" s="331"/>
      <c r="C235" s="331"/>
      <c r="D235" s="331"/>
    </row>
    <row r="236" spans="2:4">
      <c r="B236" s="331"/>
      <c r="C236" s="331"/>
      <c r="D236" s="331"/>
    </row>
    <row r="237" spans="2:4">
      <c r="B237" s="331"/>
      <c r="C237" s="331"/>
      <c r="D237" s="331"/>
    </row>
    <row r="238" spans="2:4">
      <c r="B238" s="331"/>
      <c r="C238" s="331"/>
      <c r="D238" s="331"/>
    </row>
    <row r="239" spans="2:4">
      <c r="B239" s="331"/>
      <c r="C239" s="331"/>
      <c r="D239" s="331"/>
    </row>
    <row r="240" spans="2:4">
      <c r="B240" s="331"/>
      <c r="C240" s="331"/>
      <c r="D240" s="331"/>
    </row>
    <row r="241" spans="2:4">
      <c r="B241" s="331"/>
      <c r="C241" s="331"/>
      <c r="D241" s="331"/>
    </row>
    <row r="242" spans="2:4">
      <c r="B242" s="331"/>
      <c r="C242" s="331"/>
      <c r="D242" s="331"/>
    </row>
    <row r="243" spans="2:4">
      <c r="B243" s="331"/>
      <c r="C243" s="331"/>
      <c r="D243" s="331"/>
    </row>
    <row r="244" spans="2:4">
      <c r="B244" s="331"/>
      <c r="C244" s="331"/>
      <c r="D244" s="331"/>
    </row>
    <row r="245" spans="2:4">
      <c r="B245" s="331"/>
      <c r="C245" s="331"/>
      <c r="D245" s="331"/>
    </row>
    <row r="246" spans="2:4">
      <c r="B246" s="331"/>
      <c r="C246" s="331"/>
      <c r="D246" s="331"/>
    </row>
    <row r="247" spans="2:4">
      <c r="B247" s="331"/>
      <c r="C247" s="331"/>
      <c r="D247" s="331"/>
    </row>
    <row r="248" spans="2:4">
      <c r="B248" s="331"/>
      <c r="C248" s="331"/>
      <c r="D248" s="331"/>
    </row>
    <row r="249" spans="2:4">
      <c r="B249" s="331"/>
      <c r="C249" s="331"/>
      <c r="D249" s="331"/>
    </row>
    <row r="250" spans="2:4">
      <c r="B250" s="331"/>
      <c r="C250" s="331"/>
      <c r="D250" s="331"/>
    </row>
    <row r="251" spans="2:4">
      <c r="B251" s="331"/>
      <c r="C251" s="331"/>
      <c r="D251" s="331"/>
    </row>
    <row r="252" spans="2:4">
      <c r="B252" s="331"/>
      <c r="C252" s="331"/>
      <c r="D252" s="331"/>
    </row>
    <row r="253" spans="2:4">
      <c r="B253" s="331"/>
      <c r="C253" s="331"/>
      <c r="D253" s="331"/>
    </row>
    <row r="254" spans="2:4">
      <c r="B254" s="331"/>
      <c r="C254" s="331"/>
      <c r="D254" s="331"/>
    </row>
    <row r="255" spans="2:4">
      <c r="B255" s="331"/>
      <c r="C255" s="331"/>
      <c r="D255" s="331"/>
    </row>
    <row r="256" spans="2:4">
      <c r="B256" s="331"/>
      <c r="C256" s="331"/>
      <c r="D256" s="331"/>
    </row>
    <row r="257" spans="2:4">
      <c r="B257" s="331"/>
      <c r="C257" s="331"/>
      <c r="D257" s="331"/>
    </row>
    <row r="258" spans="2:4">
      <c r="B258" s="331"/>
      <c r="C258" s="331"/>
      <c r="D258" s="331"/>
    </row>
    <row r="259" spans="2:4">
      <c r="B259" s="331"/>
      <c r="C259" s="331"/>
      <c r="D259" s="331"/>
    </row>
    <row r="260" spans="2:4">
      <c r="B260" s="331"/>
      <c r="C260" s="331"/>
      <c r="D260" s="331"/>
    </row>
    <row r="261" spans="2:4">
      <c r="B261" s="331"/>
      <c r="C261" s="331"/>
      <c r="D261" s="331"/>
    </row>
    <row r="262" spans="2:4">
      <c r="B262" s="331"/>
      <c r="C262" s="331"/>
      <c r="D262" s="331"/>
    </row>
    <row r="263" spans="2:4">
      <c r="B263" s="331"/>
      <c r="C263" s="331"/>
      <c r="D263" s="331"/>
    </row>
    <row r="264" spans="2:4">
      <c r="B264" s="331"/>
      <c r="C264" s="331"/>
      <c r="D264" s="331"/>
    </row>
    <row r="265" spans="2:4">
      <c r="B265" s="331"/>
      <c r="C265" s="331"/>
      <c r="D265" s="331"/>
    </row>
    <row r="266" spans="2:4">
      <c r="B266" s="331"/>
      <c r="C266" s="331"/>
      <c r="D266" s="331"/>
    </row>
    <row r="267" spans="2:4">
      <c r="B267" s="331"/>
      <c r="C267" s="331"/>
      <c r="D267" s="331"/>
    </row>
    <row r="268" spans="2:4">
      <c r="B268" s="331"/>
      <c r="C268" s="331"/>
      <c r="D268" s="331"/>
    </row>
    <row r="269" spans="2:4">
      <c r="B269" s="331"/>
      <c r="C269" s="331"/>
      <c r="D269" s="331"/>
    </row>
    <row r="270" spans="2:4">
      <c r="B270" s="331"/>
      <c r="C270" s="331"/>
      <c r="D270" s="331"/>
    </row>
    <row r="271" spans="2:4">
      <c r="B271" s="331"/>
      <c r="C271" s="331"/>
      <c r="D271" s="331"/>
    </row>
    <row r="272" spans="2:4">
      <c r="B272" s="331"/>
      <c r="C272" s="331"/>
      <c r="D272" s="331"/>
    </row>
    <row r="273" spans="2:4">
      <c r="B273" s="331"/>
      <c r="C273" s="331"/>
      <c r="D273" s="331"/>
    </row>
    <row r="274" spans="2:4">
      <c r="B274" s="331"/>
      <c r="C274" s="331"/>
      <c r="D274" s="331"/>
    </row>
    <row r="275" spans="2:4">
      <c r="B275" s="331"/>
      <c r="C275" s="331"/>
      <c r="D275" s="331"/>
    </row>
    <row r="276" spans="2:4">
      <c r="B276" s="331"/>
      <c r="C276" s="331"/>
      <c r="D276" s="331"/>
    </row>
    <row r="277" spans="2:4">
      <c r="B277" s="331"/>
      <c r="C277" s="331"/>
      <c r="D277" s="331"/>
    </row>
    <row r="278" spans="2:4">
      <c r="B278" s="331"/>
      <c r="C278" s="331"/>
      <c r="D278" s="331"/>
    </row>
    <row r="279" spans="2:4">
      <c r="B279" s="331"/>
      <c r="C279" s="331"/>
      <c r="D279" s="331"/>
    </row>
    <row r="280" spans="2:4">
      <c r="B280" s="331"/>
      <c r="C280" s="331"/>
      <c r="D280" s="331"/>
    </row>
    <row r="281" spans="2:4">
      <c r="B281" s="331"/>
      <c r="C281" s="331"/>
      <c r="D281" s="331"/>
    </row>
    <row r="282" spans="2:4">
      <c r="B282" s="331"/>
      <c r="C282" s="331"/>
      <c r="D282" s="331"/>
    </row>
    <row r="283" spans="2:4">
      <c r="B283" s="331"/>
      <c r="C283" s="331"/>
      <c r="D283" s="331"/>
    </row>
    <row r="284" spans="2:4">
      <c r="B284" s="331"/>
      <c r="C284" s="331"/>
      <c r="D284" s="331"/>
    </row>
    <row r="285" spans="2:4">
      <c r="B285" s="331"/>
      <c r="C285" s="331"/>
      <c r="D285" s="331"/>
    </row>
    <row r="286" spans="2:4">
      <c r="B286" s="331"/>
      <c r="C286" s="331"/>
      <c r="D286" s="331"/>
    </row>
    <row r="287" spans="2:4">
      <c r="B287" s="331"/>
      <c r="C287" s="331"/>
      <c r="D287" s="331"/>
    </row>
    <row r="288" spans="2:4">
      <c r="B288" s="331"/>
      <c r="C288" s="331"/>
      <c r="D288" s="331"/>
    </row>
    <row r="289" spans="2:4">
      <c r="B289" s="331"/>
      <c r="C289" s="331"/>
      <c r="D289" s="331"/>
    </row>
    <row r="290" spans="2:4">
      <c r="B290" s="331"/>
      <c r="C290" s="331"/>
      <c r="D290" s="331"/>
    </row>
    <row r="291" spans="2:4">
      <c r="B291" s="331"/>
      <c r="C291" s="331"/>
      <c r="D291" s="331"/>
    </row>
    <row r="292" spans="2:4">
      <c r="B292" s="331"/>
      <c r="C292" s="331"/>
      <c r="D292" s="331"/>
    </row>
    <row r="293" spans="2:4">
      <c r="B293" s="331"/>
      <c r="C293" s="331"/>
      <c r="D293" s="331"/>
    </row>
    <row r="294" spans="2:4">
      <c r="B294" s="331"/>
      <c r="C294" s="331"/>
      <c r="D294" s="331"/>
    </row>
    <row r="295" spans="2:4">
      <c r="B295" s="331"/>
      <c r="C295" s="331"/>
      <c r="D295" s="331"/>
    </row>
    <row r="296" spans="2:4">
      <c r="B296" s="331"/>
      <c r="C296" s="331"/>
      <c r="D296" s="331"/>
    </row>
    <row r="297" spans="2:4">
      <c r="B297" s="331"/>
      <c r="C297" s="331"/>
      <c r="D297" s="331"/>
    </row>
    <row r="298" spans="2:4">
      <c r="B298" s="331"/>
      <c r="C298" s="331"/>
      <c r="D298" s="331"/>
    </row>
    <row r="299" spans="2:4">
      <c r="B299" s="331"/>
      <c r="C299" s="331"/>
      <c r="D299" s="331"/>
    </row>
    <row r="300" spans="2:4">
      <c r="B300" s="331"/>
      <c r="C300" s="331"/>
      <c r="D300" s="331"/>
    </row>
    <row r="301" spans="2:4">
      <c r="B301" s="331"/>
      <c r="C301" s="331"/>
      <c r="D301" s="331"/>
    </row>
    <row r="302" spans="2:4">
      <c r="B302" s="331"/>
      <c r="C302" s="331"/>
      <c r="D302" s="331"/>
    </row>
    <row r="303" spans="2:4">
      <c r="B303" s="331"/>
      <c r="C303" s="331"/>
      <c r="D303" s="331"/>
    </row>
    <row r="304" spans="2:4">
      <c r="B304" s="331"/>
      <c r="C304" s="331"/>
      <c r="D304" s="331"/>
    </row>
    <row r="305" spans="2:4">
      <c r="B305" s="331"/>
      <c r="C305" s="331"/>
      <c r="D305" s="331"/>
    </row>
    <row r="306" spans="2:4">
      <c r="B306" s="331"/>
      <c r="C306" s="331"/>
      <c r="D306" s="331"/>
    </row>
    <row r="307" spans="2:4">
      <c r="B307" s="331"/>
      <c r="C307" s="331"/>
      <c r="D307" s="331"/>
    </row>
    <row r="308" spans="2:4">
      <c r="B308" s="331"/>
      <c r="C308" s="331"/>
      <c r="D308" s="331"/>
    </row>
    <row r="309" spans="2:4">
      <c r="B309" s="331"/>
      <c r="C309" s="331"/>
      <c r="D309" s="331"/>
    </row>
    <row r="310" spans="2:4">
      <c r="B310" s="331"/>
      <c r="C310" s="331"/>
      <c r="D310" s="331"/>
    </row>
    <row r="311" spans="2:4">
      <c r="B311" s="331"/>
      <c r="C311" s="331"/>
      <c r="D311" s="331"/>
    </row>
    <row r="312" spans="2:4">
      <c r="B312" s="331"/>
      <c r="C312" s="331"/>
      <c r="D312" s="331"/>
    </row>
    <row r="313" spans="2:4">
      <c r="B313" s="331"/>
      <c r="C313" s="331"/>
      <c r="D313" s="331"/>
    </row>
    <row r="314" spans="2:4">
      <c r="B314" s="331"/>
      <c r="C314" s="331"/>
      <c r="D314" s="331"/>
    </row>
    <row r="315" spans="2:4">
      <c r="B315" s="331"/>
      <c r="C315" s="331"/>
      <c r="D315" s="331"/>
    </row>
    <row r="316" spans="2:4">
      <c r="B316" s="331"/>
      <c r="C316" s="331"/>
      <c r="D316" s="331"/>
    </row>
    <row r="317" spans="2:4">
      <c r="B317" s="331"/>
      <c r="C317" s="331"/>
      <c r="D317" s="331"/>
    </row>
    <row r="318" spans="2:4">
      <c r="B318" s="331"/>
      <c r="C318" s="331"/>
      <c r="D318" s="331"/>
    </row>
    <row r="319" spans="2:4">
      <c r="B319" s="331"/>
      <c r="C319" s="331"/>
      <c r="D319" s="331"/>
    </row>
    <row r="320" spans="2:4">
      <c r="B320" s="331"/>
      <c r="C320" s="331"/>
      <c r="D320" s="331"/>
    </row>
    <row r="321" spans="2:4">
      <c r="B321" s="331"/>
      <c r="C321" s="331"/>
      <c r="D321" s="331"/>
    </row>
    <row r="322" spans="2:4">
      <c r="B322" s="331"/>
      <c r="C322" s="331"/>
      <c r="D322" s="331"/>
    </row>
    <row r="323" spans="2:4">
      <c r="B323" s="331"/>
      <c r="C323" s="331"/>
      <c r="D323" s="331"/>
    </row>
    <row r="324" spans="2:4">
      <c r="B324" s="331"/>
      <c r="C324" s="331"/>
      <c r="D324" s="331"/>
    </row>
    <row r="325" spans="2:4">
      <c r="B325" s="331"/>
      <c r="C325" s="331"/>
      <c r="D325" s="331"/>
    </row>
    <row r="326" spans="2:4">
      <c r="B326" s="331"/>
      <c r="C326" s="331"/>
      <c r="D326" s="331"/>
    </row>
    <row r="327" spans="2:4">
      <c r="B327" s="331"/>
      <c r="C327" s="331"/>
      <c r="D327" s="331"/>
    </row>
    <row r="328" spans="2:4">
      <c r="B328" s="331"/>
      <c r="C328" s="331"/>
      <c r="D328" s="331"/>
    </row>
    <row r="329" spans="2:4">
      <c r="B329" s="331"/>
      <c r="C329" s="331"/>
      <c r="D329" s="331"/>
    </row>
    <row r="330" spans="2:4">
      <c r="B330" s="331"/>
      <c r="C330" s="331"/>
      <c r="D330" s="331"/>
    </row>
    <row r="331" spans="2:4">
      <c r="B331" s="331"/>
      <c r="C331" s="331"/>
      <c r="D331" s="331"/>
    </row>
    <row r="332" spans="2:4">
      <c r="B332" s="331"/>
      <c r="C332" s="331"/>
      <c r="D332" s="331"/>
    </row>
    <row r="333" spans="2:4">
      <c r="B333" s="331"/>
      <c r="C333" s="331"/>
      <c r="D333" s="331"/>
    </row>
    <row r="334" spans="2:4">
      <c r="B334" s="331"/>
      <c r="C334" s="331"/>
      <c r="D334" s="331"/>
    </row>
    <row r="335" spans="2:4">
      <c r="B335" s="331"/>
      <c r="C335" s="331"/>
      <c r="D335" s="331"/>
    </row>
    <row r="336" spans="2:4">
      <c r="B336" s="331"/>
      <c r="C336" s="331"/>
      <c r="D336" s="331"/>
    </row>
    <row r="337" spans="2:4">
      <c r="B337" s="331"/>
      <c r="C337" s="331"/>
      <c r="D337" s="331"/>
    </row>
    <row r="338" spans="2:4">
      <c r="B338" s="331"/>
      <c r="C338" s="331"/>
      <c r="D338" s="331"/>
    </row>
    <row r="339" spans="2:4">
      <c r="B339" s="331"/>
      <c r="C339" s="331"/>
      <c r="D339" s="331"/>
    </row>
    <row r="340" spans="2:4">
      <c r="B340" s="331"/>
      <c r="C340" s="331"/>
      <c r="D340" s="331"/>
    </row>
    <row r="341" spans="2:4">
      <c r="B341" s="331"/>
      <c r="C341" s="331"/>
      <c r="D341" s="331"/>
    </row>
    <row r="342" spans="2:4">
      <c r="B342" s="331"/>
      <c r="C342" s="331"/>
      <c r="D342" s="331"/>
    </row>
    <row r="343" spans="2:4">
      <c r="B343" s="331"/>
      <c r="C343" s="331"/>
      <c r="D343" s="331"/>
    </row>
    <row r="344" spans="2:4">
      <c r="B344" s="331"/>
      <c r="C344" s="331"/>
      <c r="D344" s="331"/>
    </row>
    <row r="345" spans="2:4">
      <c r="B345" s="331"/>
      <c r="C345" s="331"/>
      <c r="D345" s="331"/>
    </row>
    <row r="346" spans="2:4">
      <c r="B346" s="331"/>
      <c r="C346" s="331"/>
      <c r="D346" s="331"/>
    </row>
    <row r="347" spans="2:4">
      <c r="B347" s="331"/>
      <c r="C347" s="331"/>
      <c r="D347" s="331"/>
    </row>
    <row r="348" spans="2:4">
      <c r="B348" s="331"/>
      <c r="C348" s="331"/>
      <c r="D348" s="331"/>
    </row>
    <row r="349" spans="2:4">
      <c r="B349" s="331"/>
      <c r="C349" s="331"/>
      <c r="D349" s="331"/>
    </row>
    <row r="350" spans="2:4">
      <c r="B350" s="331"/>
      <c r="C350" s="331"/>
      <c r="D350" s="331"/>
    </row>
    <row r="351" spans="2:4">
      <c r="B351" s="331"/>
      <c r="C351" s="331"/>
      <c r="D351" s="331"/>
    </row>
    <row r="352" spans="2:4">
      <c r="B352" s="331"/>
      <c r="C352" s="331"/>
      <c r="D352" s="331"/>
    </row>
    <row r="353" spans="2:4">
      <c r="B353" s="331"/>
      <c r="C353" s="331"/>
      <c r="D353" s="331"/>
    </row>
    <row r="354" spans="2:4">
      <c r="B354" s="331"/>
      <c r="C354" s="331"/>
      <c r="D354" s="331"/>
    </row>
    <row r="355" spans="2:4">
      <c r="B355" s="331"/>
      <c r="C355" s="331"/>
      <c r="D355" s="331"/>
    </row>
    <row r="356" spans="2:4">
      <c r="B356" s="331"/>
      <c r="C356" s="331"/>
      <c r="D356" s="331"/>
    </row>
    <row r="357" spans="2:4">
      <c r="B357" s="331"/>
      <c r="C357" s="331"/>
      <c r="D357" s="331"/>
    </row>
    <row r="358" spans="2:4">
      <c r="B358" s="331"/>
      <c r="C358" s="331"/>
      <c r="D358" s="331"/>
    </row>
    <row r="359" spans="2:4">
      <c r="B359" s="331"/>
      <c r="C359" s="331"/>
      <c r="D359" s="331"/>
    </row>
    <row r="360" spans="2:4">
      <c r="B360" s="331"/>
      <c r="C360" s="331"/>
      <c r="D360" s="331"/>
    </row>
    <row r="361" spans="2:4">
      <c r="B361" s="331"/>
      <c r="C361" s="331"/>
      <c r="D361" s="331"/>
    </row>
    <row r="362" spans="2:4">
      <c r="B362" s="331"/>
      <c r="C362" s="331"/>
      <c r="D362" s="331"/>
    </row>
    <row r="363" spans="2:4">
      <c r="B363" s="331"/>
      <c r="C363" s="331"/>
      <c r="D363" s="331"/>
    </row>
    <row r="364" spans="2:4">
      <c r="B364" s="331"/>
      <c r="C364" s="331"/>
      <c r="D364" s="331"/>
    </row>
    <row r="365" spans="2:4">
      <c r="B365" s="331"/>
      <c r="C365" s="331"/>
      <c r="D365" s="331"/>
    </row>
    <row r="366" spans="2:4">
      <c r="B366" s="331"/>
      <c r="C366" s="331"/>
      <c r="D366" s="331"/>
    </row>
    <row r="367" spans="2:4">
      <c r="B367" s="331"/>
      <c r="C367" s="331"/>
      <c r="D367" s="331"/>
    </row>
    <row r="368" spans="2:4">
      <c r="B368" s="331"/>
      <c r="C368" s="331"/>
      <c r="D368" s="331"/>
    </row>
    <row r="369" spans="2:4">
      <c r="B369" s="331"/>
      <c r="C369" s="331"/>
      <c r="D369" s="331"/>
    </row>
    <row r="370" spans="2:4">
      <c r="B370" s="331"/>
      <c r="C370" s="331"/>
      <c r="D370" s="331"/>
    </row>
    <row r="371" spans="2:4">
      <c r="B371" s="331"/>
      <c r="C371" s="331"/>
      <c r="D371" s="331"/>
    </row>
    <row r="372" spans="2:4">
      <c r="B372" s="331"/>
      <c r="C372" s="331"/>
      <c r="D372" s="331"/>
    </row>
    <row r="373" spans="2:4">
      <c r="B373" s="331"/>
      <c r="C373" s="331"/>
      <c r="D373" s="331"/>
    </row>
    <row r="374" spans="2:4">
      <c r="B374" s="331"/>
      <c r="C374" s="331"/>
      <c r="D374" s="331"/>
    </row>
    <row r="375" spans="2:4">
      <c r="B375" s="331"/>
      <c r="C375" s="331"/>
      <c r="D375" s="331"/>
    </row>
    <row r="376" spans="2:4">
      <c r="B376" s="331"/>
      <c r="C376" s="331"/>
      <c r="D376" s="331"/>
    </row>
    <row r="377" spans="2:4">
      <c r="B377" s="331"/>
      <c r="C377" s="331"/>
      <c r="D377" s="331"/>
    </row>
    <row r="378" spans="2:4">
      <c r="B378" s="331"/>
      <c r="C378" s="331"/>
      <c r="D378" s="331"/>
    </row>
    <row r="379" spans="2:4">
      <c r="B379" s="331"/>
      <c r="C379" s="331"/>
      <c r="D379" s="331"/>
    </row>
    <row r="380" spans="2:4">
      <c r="B380" s="331"/>
      <c r="C380" s="331"/>
      <c r="D380" s="331"/>
    </row>
    <row r="381" spans="2:4">
      <c r="B381" s="331"/>
      <c r="C381" s="331"/>
      <c r="D381" s="331"/>
    </row>
    <row r="382" spans="2:4">
      <c r="B382" s="331"/>
      <c r="C382" s="331"/>
      <c r="D382" s="331"/>
    </row>
    <row r="383" spans="2:4">
      <c r="B383" s="331"/>
      <c r="C383" s="331"/>
      <c r="D383" s="331"/>
    </row>
    <row r="384" spans="2:4">
      <c r="B384" s="331"/>
      <c r="C384" s="331"/>
      <c r="D384" s="331"/>
    </row>
    <row r="385" spans="2:4">
      <c r="B385" s="331"/>
      <c r="C385" s="331"/>
      <c r="D385" s="331"/>
    </row>
    <row r="386" spans="2:4">
      <c r="B386" s="331"/>
      <c r="C386" s="331"/>
      <c r="D386" s="331"/>
    </row>
    <row r="387" spans="2:4">
      <c r="B387" s="331"/>
      <c r="C387" s="331"/>
      <c r="D387" s="331"/>
    </row>
    <row r="388" spans="2:4">
      <c r="B388" s="331"/>
      <c r="C388" s="331"/>
      <c r="D388" s="331"/>
    </row>
    <row r="389" spans="2:4">
      <c r="B389" s="331"/>
      <c r="C389" s="331"/>
      <c r="D389" s="331"/>
    </row>
    <row r="390" spans="2:4">
      <c r="B390" s="331"/>
      <c r="C390" s="331"/>
      <c r="D390" s="331"/>
    </row>
    <row r="391" spans="2:4">
      <c r="B391" s="331"/>
      <c r="C391" s="331"/>
      <c r="D391" s="331"/>
    </row>
    <row r="392" spans="2:4">
      <c r="B392" s="331"/>
      <c r="C392" s="331"/>
      <c r="D392" s="331"/>
    </row>
    <row r="393" spans="2:4">
      <c r="B393" s="331"/>
      <c r="C393" s="331"/>
      <c r="D393" s="331"/>
    </row>
    <row r="394" spans="2:4">
      <c r="B394" s="331"/>
      <c r="C394" s="331"/>
      <c r="D394" s="331"/>
    </row>
  </sheetData>
  <mergeCells count="4">
    <mergeCell ref="I1:L1"/>
    <mergeCell ref="A3:L3"/>
    <mergeCell ref="B4:L4"/>
    <mergeCell ref="B51:L51"/>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62C28-D53C-4C4C-983A-18107B0167B0}">
  <sheetPr>
    <pageSetUpPr fitToPage="1"/>
  </sheetPr>
  <dimension ref="A1:L393"/>
  <sheetViews>
    <sheetView view="pageBreakPreview" zoomScaleNormal="100" zoomScaleSheetLayoutView="100" workbookViewId="0">
      <selection activeCell="M56" sqref="M56"/>
    </sheetView>
  </sheetViews>
  <sheetFormatPr defaultRowHeight="13.5"/>
  <cols>
    <col min="1" max="1" width="12.625" style="278" customWidth="1"/>
    <col min="2" max="9" width="7.375" style="96" customWidth="1"/>
    <col min="10" max="10" width="7.375" style="168" customWidth="1"/>
    <col min="11" max="11" width="7.375" style="96" customWidth="1"/>
    <col min="12" max="12" width="9" style="105"/>
    <col min="13" max="16384" width="9" style="96"/>
  </cols>
  <sheetData>
    <row r="1" spans="1:11" ht="15" customHeight="1">
      <c r="A1" s="278" t="s">
        <v>957</v>
      </c>
      <c r="B1" s="105"/>
      <c r="C1" s="105"/>
      <c r="D1" s="105"/>
      <c r="E1" s="105"/>
      <c r="F1" s="105"/>
      <c r="G1" s="105"/>
      <c r="H1" s="105"/>
      <c r="I1" s="105"/>
      <c r="J1" s="105"/>
      <c r="K1" s="105"/>
    </row>
    <row r="2" spans="1:11" ht="15" customHeight="1">
      <c r="A2" s="105"/>
      <c r="B2" s="105"/>
      <c r="C2" s="105"/>
      <c r="D2" s="105"/>
      <c r="E2" s="105"/>
      <c r="F2" s="105"/>
      <c r="G2" s="105"/>
      <c r="H2" s="105"/>
      <c r="I2" s="105"/>
      <c r="J2" s="105"/>
      <c r="K2" s="105"/>
    </row>
    <row r="3" spans="1:11" s="95" customFormat="1" ht="24.95" customHeight="1">
      <c r="A3" s="1412" t="s">
        <v>915</v>
      </c>
      <c r="B3" s="1412"/>
      <c r="C3" s="1412"/>
      <c r="D3" s="1412"/>
      <c r="E3" s="1412"/>
      <c r="F3" s="1412"/>
      <c r="G3" s="1412"/>
      <c r="H3" s="1412"/>
      <c r="I3" s="1412"/>
      <c r="J3" s="1412"/>
      <c r="K3" s="1412"/>
    </row>
    <row r="4" spans="1:11" ht="15" customHeight="1" thickBot="1">
      <c r="A4" s="522"/>
      <c r="B4" s="168"/>
      <c r="C4" s="168"/>
      <c r="D4" s="168"/>
      <c r="E4" s="168"/>
      <c r="F4" s="1396" t="s">
        <v>956</v>
      </c>
      <c r="G4" s="1396"/>
      <c r="H4" s="1396"/>
      <c r="I4" s="1396"/>
      <c r="J4" s="510"/>
      <c r="K4" s="105"/>
    </row>
    <row r="5" spans="1:11" s="373" customFormat="1" ht="15" customHeight="1" thickTop="1">
      <c r="A5" s="210" t="s">
        <v>914</v>
      </c>
      <c r="B5" s="130" t="s">
        <v>913</v>
      </c>
      <c r="C5" s="130" t="s">
        <v>912</v>
      </c>
      <c r="D5" s="130" t="s">
        <v>911</v>
      </c>
      <c r="E5" s="130" t="s">
        <v>910</v>
      </c>
      <c r="F5" s="130" t="s">
        <v>909</v>
      </c>
      <c r="G5" s="130" t="s">
        <v>908</v>
      </c>
      <c r="H5" s="130" t="s">
        <v>907</v>
      </c>
      <c r="I5" s="130" t="s">
        <v>906</v>
      </c>
      <c r="J5" s="131" t="s">
        <v>905</v>
      </c>
      <c r="K5" s="130" t="s">
        <v>904</v>
      </c>
    </row>
    <row r="6" spans="1:11" s="373" customFormat="1" ht="15" customHeight="1">
      <c r="A6" s="493" t="s">
        <v>828</v>
      </c>
      <c r="B6" s="495">
        <v>145</v>
      </c>
      <c r="C6" s="515">
        <v>11</v>
      </c>
      <c r="D6" s="335">
        <v>10</v>
      </c>
      <c r="E6" s="335">
        <v>3</v>
      </c>
      <c r="F6" s="335">
        <v>4</v>
      </c>
      <c r="G6" s="335">
        <v>4</v>
      </c>
      <c r="H6" s="335">
        <v>8</v>
      </c>
      <c r="I6" s="335">
        <v>14</v>
      </c>
      <c r="J6" s="335">
        <v>9</v>
      </c>
      <c r="K6" s="335">
        <v>15</v>
      </c>
    </row>
    <row r="7" spans="1:11" s="373" customFormat="1" ht="15" customHeight="1">
      <c r="A7" s="493" t="s">
        <v>826</v>
      </c>
      <c r="B7" s="516">
        <v>87</v>
      </c>
      <c r="C7" s="515">
        <v>3</v>
      </c>
      <c r="D7" s="335">
        <v>2</v>
      </c>
      <c r="E7" s="335">
        <v>4</v>
      </c>
      <c r="F7" s="335">
        <v>2</v>
      </c>
      <c r="G7" s="335">
        <v>1</v>
      </c>
      <c r="H7" s="335">
        <v>1</v>
      </c>
      <c r="I7" s="335">
        <v>1</v>
      </c>
      <c r="J7" s="335">
        <v>1</v>
      </c>
      <c r="K7" s="335">
        <v>5</v>
      </c>
    </row>
    <row r="8" spans="1:11" s="373" customFormat="1" ht="15" customHeight="1">
      <c r="A8" s="493" t="s">
        <v>824</v>
      </c>
      <c r="B8" s="516">
        <v>1209</v>
      </c>
      <c r="C8" s="515">
        <v>84</v>
      </c>
      <c r="D8" s="335">
        <v>61</v>
      </c>
      <c r="E8" s="335">
        <v>43</v>
      </c>
      <c r="F8" s="335">
        <v>30</v>
      </c>
      <c r="G8" s="335">
        <v>36</v>
      </c>
      <c r="H8" s="335">
        <v>47</v>
      </c>
      <c r="I8" s="335">
        <v>90</v>
      </c>
      <c r="J8" s="335">
        <v>92</v>
      </c>
      <c r="K8" s="335">
        <v>90</v>
      </c>
    </row>
    <row r="9" spans="1:11" s="373" customFormat="1" ht="15" customHeight="1">
      <c r="A9" s="493" t="s">
        <v>822</v>
      </c>
      <c r="B9" s="516">
        <v>980</v>
      </c>
      <c r="C9" s="515">
        <v>79</v>
      </c>
      <c r="D9" s="335">
        <v>33</v>
      </c>
      <c r="E9" s="335">
        <v>15</v>
      </c>
      <c r="F9" s="335">
        <v>13</v>
      </c>
      <c r="G9" s="335">
        <v>54</v>
      </c>
      <c r="H9" s="335">
        <v>151</v>
      </c>
      <c r="I9" s="335">
        <v>164</v>
      </c>
      <c r="J9" s="335">
        <v>136</v>
      </c>
      <c r="K9" s="335">
        <v>104</v>
      </c>
    </row>
    <row r="10" spans="1:11" s="373" customFormat="1" ht="15" customHeight="1">
      <c r="A10" s="493" t="s">
        <v>820</v>
      </c>
      <c r="B10" s="516">
        <v>1740</v>
      </c>
      <c r="C10" s="515">
        <v>257</v>
      </c>
      <c r="D10" s="335">
        <v>147</v>
      </c>
      <c r="E10" s="335">
        <v>57</v>
      </c>
      <c r="F10" s="335">
        <v>25</v>
      </c>
      <c r="G10" s="335">
        <v>26</v>
      </c>
      <c r="H10" s="335">
        <v>79</v>
      </c>
      <c r="I10" s="335">
        <v>216</v>
      </c>
      <c r="J10" s="335">
        <v>280</v>
      </c>
      <c r="K10" s="335">
        <v>193</v>
      </c>
    </row>
    <row r="11" spans="1:11" s="373" customFormat="1" ht="15" customHeight="1">
      <c r="A11" s="493" t="s">
        <v>818</v>
      </c>
      <c r="B11" s="516">
        <v>2446</v>
      </c>
      <c r="C11" s="515">
        <v>279</v>
      </c>
      <c r="D11" s="335">
        <v>317</v>
      </c>
      <c r="E11" s="335">
        <v>174</v>
      </c>
      <c r="F11" s="335">
        <v>65</v>
      </c>
      <c r="G11" s="335">
        <v>49</v>
      </c>
      <c r="H11" s="335">
        <v>120</v>
      </c>
      <c r="I11" s="335">
        <v>214</v>
      </c>
      <c r="J11" s="335">
        <v>378</v>
      </c>
      <c r="K11" s="335">
        <v>286</v>
      </c>
    </row>
    <row r="12" spans="1:11" s="373" customFormat="1" ht="15" customHeight="1">
      <c r="A12" s="493" t="s">
        <v>816</v>
      </c>
      <c r="B12" s="516">
        <v>287</v>
      </c>
      <c r="C12" s="515">
        <v>23</v>
      </c>
      <c r="D12" s="335">
        <v>15</v>
      </c>
      <c r="E12" s="335">
        <v>6</v>
      </c>
      <c r="F12" s="335">
        <v>9</v>
      </c>
      <c r="G12" s="335">
        <v>16</v>
      </c>
      <c r="H12" s="335">
        <v>12</v>
      </c>
      <c r="I12" s="335">
        <v>28</v>
      </c>
      <c r="J12" s="335">
        <v>20</v>
      </c>
      <c r="K12" s="335">
        <v>13</v>
      </c>
    </row>
    <row r="13" spans="1:11" s="373" customFormat="1" ht="15" customHeight="1">
      <c r="A13" s="493" t="s">
        <v>814</v>
      </c>
      <c r="B13" s="516">
        <v>101</v>
      </c>
      <c r="C13" s="515">
        <v>0</v>
      </c>
      <c r="D13" s="335">
        <v>0</v>
      </c>
      <c r="E13" s="335">
        <v>0</v>
      </c>
      <c r="F13" s="335">
        <v>0</v>
      </c>
      <c r="G13" s="335">
        <v>0</v>
      </c>
      <c r="H13" s="335">
        <v>0</v>
      </c>
      <c r="I13" s="335">
        <v>1</v>
      </c>
      <c r="J13" s="335">
        <v>0</v>
      </c>
      <c r="K13" s="335">
        <v>0</v>
      </c>
    </row>
    <row r="14" spans="1:11" s="373" customFormat="1" ht="15" customHeight="1">
      <c r="A14" s="493" t="s">
        <v>812</v>
      </c>
      <c r="B14" s="516">
        <v>2527</v>
      </c>
      <c r="C14" s="515">
        <v>102</v>
      </c>
      <c r="D14" s="335">
        <v>114</v>
      </c>
      <c r="E14" s="335">
        <v>91</v>
      </c>
      <c r="F14" s="335">
        <v>87</v>
      </c>
      <c r="G14" s="335">
        <v>108</v>
      </c>
      <c r="H14" s="335">
        <v>148</v>
      </c>
      <c r="I14" s="335">
        <v>158</v>
      </c>
      <c r="J14" s="335">
        <v>159</v>
      </c>
      <c r="K14" s="335">
        <v>176</v>
      </c>
    </row>
    <row r="15" spans="1:11" s="373" customFormat="1" ht="15" customHeight="1">
      <c r="A15" s="493" t="s">
        <v>810</v>
      </c>
      <c r="B15" s="516">
        <v>1318</v>
      </c>
      <c r="C15" s="515">
        <v>42</v>
      </c>
      <c r="D15" s="335">
        <v>90</v>
      </c>
      <c r="E15" s="335">
        <v>136</v>
      </c>
      <c r="F15" s="335">
        <v>79</v>
      </c>
      <c r="G15" s="335">
        <v>33</v>
      </c>
      <c r="H15" s="335">
        <v>23</v>
      </c>
      <c r="I15" s="335">
        <v>32</v>
      </c>
      <c r="J15" s="335">
        <v>53</v>
      </c>
      <c r="K15" s="335">
        <v>147</v>
      </c>
    </row>
    <row r="16" spans="1:11" s="373" customFormat="1" ht="15" customHeight="1">
      <c r="A16" s="493" t="s">
        <v>808</v>
      </c>
      <c r="B16" s="516">
        <v>2039</v>
      </c>
      <c r="C16" s="515">
        <v>74</v>
      </c>
      <c r="D16" s="335">
        <v>88</v>
      </c>
      <c r="E16" s="335">
        <v>86</v>
      </c>
      <c r="F16" s="335">
        <v>104</v>
      </c>
      <c r="G16" s="335">
        <v>106</v>
      </c>
      <c r="H16" s="335">
        <v>78</v>
      </c>
      <c r="I16" s="335">
        <v>106</v>
      </c>
      <c r="J16" s="335">
        <v>117</v>
      </c>
      <c r="K16" s="335">
        <v>119</v>
      </c>
    </row>
    <row r="17" spans="1:11" s="373" customFormat="1" ht="15" customHeight="1">
      <c r="A17" s="493" t="s">
        <v>806</v>
      </c>
      <c r="B17" s="516">
        <v>1802</v>
      </c>
      <c r="C17" s="515">
        <v>69</v>
      </c>
      <c r="D17" s="335">
        <v>70</v>
      </c>
      <c r="E17" s="335">
        <v>88</v>
      </c>
      <c r="F17" s="335">
        <v>80</v>
      </c>
      <c r="G17" s="335">
        <v>65</v>
      </c>
      <c r="H17" s="335">
        <v>74</v>
      </c>
      <c r="I17" s="335">
        <v>83</v>
      </c>
      <c r="J17" s="335">
        <v>108</v>
      </c>
      <c r="K17" s="335">
        <v>136</v>
      </c>
    </row>
    <row r="18" spans="1:11" s="373" customFormat="1" ht="15" customHeight="1">
      <c r="A18" s="493" t="s">
        <v>955</v>
      </c>
      <c r="B18" s="516">
        <v>1148</v>
      </c>
      <c r="C18" s="515">
        <v>20</v>
      </c>
      <c r="D18" s="335">
        <v>46</v>
      </c>
      <c r="E18" s="335">
        <v>63</v>
      </c>
      <c r="F18" s="335">
        <v>49</v>
      </c>
      <c r="G18" s="335">
        <v>45</v>
      </c>
      <c r="H18" s="335">
        <v>53</v>
      </c>
      <c r="I18" s="335">
        <v>57</v>
      </c>
      <c r="J18" s="335">
        <v>68</v>
      </c>
      <c r="K18" s="335">
        <v>89</v>
      </c>
    </row>
    <row r="19" spans="1:11" s="373" customFormat="1" ht="15" customHeight="1">
      <c r="A19" s="493" t="s">
        <v>869</v>
      </c>
      <c r="B19" s="516">
        <v>369</v>
      </c>
      <c r="C19" s="515">
        <v>9</v>
      </c>
      <c r="D19" s="335">
        <v>10</v>
      </c>
      <c r="E19" s="335">
        <v>6</v>
      </c>
      <c r="F19" s="335">
        <v>17</v>
      </c>
      <c r="G19" s="335">
        <v>16</v>
      </c>
      <c r="H19" s="335">
        <v>13</v>
      </c>
      <c r="I19" s="335">
        <v>19</v>
      </c>
      <c r="J19" s="335">
        <v>16</v>
      </c>
      <c r="K19" s="335">
        <v>18</v>
      </c>
    </row>
    <row r="20" spans="1:11" s="373" customFormat="1" ht="15" customHeight="1">
      <c r="A20" s="134" t="s">
        <v>867</v>
      </c>
      <c r="B20" s="516">
        <v>4255</v>
      </c>
      <c r="C20" s="515">
        <v>281</v>
      </c>
      <c r="D20" s="335">
        <v>245</v>
      </c>
      <c r="E20" s="335">
        <v>252</v>
      </c>
      <c r="F20" s="335">
        <v>170</v>
      </c>
      <c r="G20" s="335">
        <v>153</v>
      </c>
      <c r="H20" s="335">
        <v>274</v>
      </c>
      <c r="I20" s="335">
        <v>307</v>
      </c>
      <c r="J20" s="335">
        <v>380</v>
      </c>
      <c r="K20" s="335">
        <v>355</v>
      </c>
    </row>
    <row r="21" spans="1:11" ht="15" customHeight="1">
      <c r="A21" s="493" t="s">
        <v>865</v>
      </c>
      <c r="B21" s="516">
        <v>2315</v>
      </c>
      <c r="C21" s="515">
        <v>51</v>
      </c>
      <c r="D21" s="335">
        <v>72</v>
      </c>
      <c r="E21" s="335">
        <v>74</v>
      </c>
      <c r="F21" s="335">
        <v>110</v>
      </c>
      <c r="G21" s="335">
        <v>99</v>
      </c>
      <c r="H21" s="335">
        <v>82</v>
      </c>
      <c r="I21" s="335">
        <v>82</v>
      </c>
      <c r="J21" s="335">
        <v>107</v>
      </c>
      <c r="K21" s="335">
        <v>119</v>
      </c>
    </row>
    <row r="22" spans="1:11" ht="15" customHeight="1">
      <c r="A22" s="493" t="s">
        <v>863</v>
      </c>
      <c r="B22" s="516">
        <v>854</v>
      </c>
      <c r="C22" s="515">
        <v>22</v>
      </c>
      <c r="D22" s="335">
        <v>40</v>
      </c>
      <c r="E22" s="335">
        <v>43</v>
      </c>
      <c r="F22" s="335">
        <v>39</v>
      </c>
      <c r="G22" s="335">
        <v>32</v>
      </c>
      <c r="H22" s="335">
        <v>21</v>
      </c>
      <c r="I22" s="335">
        <v>21</v>
      </c>
      <c r="J22" s="335">
        <v>46</v>
      </c>
      <c r="K22" s="335">
        <v>61</v>
      </c>
    </row>
    <row r="23" spans="1:11" ht="15" customHeight="1">
      <c r="A23" s="493" t="s">
        <v>861</v>
      </c>
      <c r="B23" s="516">
        <v>1745</v>
      </c>
      <c r="C23" s="515">
        <v>51</v>
      </c>
      <c r="D23" s="335">
        <v>82</v>
      </c>
      <c r="E23" s="335">
        <v>73</v>
      </c>
      <c r="F23" s="335">
        <v>59</v>
      </c>
      <c r="G23" s="335">
        <v>53</v>
      </c>
      <c r="H23" s="335">
        <v>54</v>
      </c>
      <c r="I23" s="335">
        <v>65</v>
      </c>
      <c r="J23" s="335">
        <v>78</v>
      </c>
      <c r="K23" s="335">
        <v>116</v>
      </c>
    </row>
    <row r="24" spans="1:11" ht="15" customHeight="1">
      <c r="A24" s="493" t="s">
        <v>859</v>
      </c>
      <c r="B24" s="516">
        <v>4010</v>
      </c>
      <c r="C24" s="515">
        <v>105</v>
      </c>
      <c r="D24" s="335">
        <v>125</v>
      </c>
      <c r="E24" s="335">
        <v>157</v>
      </c>
      <c r="F24" s="335">
        <v>185</v>
      </c>
      <c r="G24" s="335">
        <v>239</v>
      </c>
      <c r="H24" s="335">
        <v>202</v>
      </c>
      <c r="I24" s="335">
        <v>207</v>
      </c>
      <c r="J24" s="335">
        <v>199</v>
      </c>
      <c r="K24" s="335">
        <v>247</v>
      </c>
    </row>
    <row r="25" spans="1:11" ht="15" customHeight="1">
      <c r="A25" s="493" t="s">
        <v>857</v>
      </c>
      <c r="B25" s="516">
        <v>2516</v>
      </c>
      <c r="C25" s="515">
        <v>86</v>
      </c>
      <c r="D25" s="335">
        <v>88</v>
      </c>
      <c r="E25" s="335">
        <v>100</v>
      </c>
      <c r="F25" s="335">
        <v>110</v>
      </c>
      <c r="G25" s="335">
        <v>154</v>
      </c>
      <c r="H25" s="335">
        <v>113</v>
      </c>
      <c r="I25" s="335">
        <v>145</v>
      </c>
      <c r="J25" s="335">
        <v>159</v>
      </c>
      <c r="K25" s="335">
        <v>184</v>
      </c>
    </row>
    <row r="26" spans="1:11" ht="15" customHeight="1">
      <c r="A26" s="493" t="s">
        <v>855</v>
      </c>
      <c r="B26" s="516">
        <v>2828</v>
      </c>
      <c r="C26" s="515">
        <v>115</v>
      </c>
      <c r="D26" s="335">
        <v>113</v>
      </c>
      <c r="E26" s="335">
        <v>134</v>
      </c>
      <c r="F26" s="335">
        <v>120</v>
      </c>
      <c r="G26" s="335">
        <v>164</v>
      </c>
      <c r="H26" s="335">
        <v>195</v>
      </c>
      <c r="I26" s="335">
        <v>169</v>
      </c>
      <c r="J26" s="335">
        <v>200</v>
      </c>
      <c r="K26" s="335">
        <v>177</v>
      </c>
    </row>
    <row r="27" spans="1:11" ht="15" customHeight="1">
      <c r="A27" s="493" t="s">
        <v>853</v>
      </c>
      <c r="B27" s="516">
        <v>3493</v>
      </c>
      <c r="C27" s="515">
        <v>202</v>
      </c>
      <c r="D27" s="335">
        <v>183</v>
      </c>
      <c r="E27" s="335">
        <v>180</v>
      </c>
      <c r="F27" s="335">
        <v>167</v>
      </c>
      <c r="G27" s="335">
        <v>176</v>
      </c>
      <c r="H27" s="335">
        <v>167</v>
      </c>
      <c r="I27" s="335">
        <v>241</v>
      </c>
      <c r="J27" s="335">
        <v>275</v>
      </c>
      <c r="K27" s="335">
        <v>243</v>
      </c>
    </row>
    <row r="28" spans="1:11" ht="15" customHeight="1">
      <c r="A28" s="493" t="s">
        <v>851</v>
      </c>
      <c r="B28" s="516">
        <v>876</v>
      </c>
      <c r="C28" s="515">
        <v>35</v>
      </c>
      <c r="D28" s="335">
        <v>44</v>
      </c>
      <c r="E28" s="335">
        <v>57</v>
      </c>
      <c r="F28" s="335">
        <v>62</v>
      </c>
      <c r="G28" s="335">
        <v>40</v>
      </c>
      <c r="H28" s="335">
        <v>33</v>
      </c>
      <c r="I28" s="335">
        <v>42</v>
      </c>
      <c r="J28" s="335">
        <v>58</v>
      </c>
      <c r="K28" s="335">
        <v>54</v>
      </c>
    </row>
    <row r="29" spans="1:11" ht="15" customHeight="1">
      <c r="A29" s="493" t="s">
        <v>849</v>
      </c>
      <c r="B29" s="516">
        <v>2391</v>
      </c>
      <c r="C29" s="515">
        <v>59</v>
      </c>
      <c r="D29" s="335">
        <v>99</v>
      </c>
      <c r="E29" s="335">
        <v>135</v>
      </c>
      <c r="F29" s="335">
        <v>100</v>
      </c>
      <c r="G29" s="335">
        <v>119</v>
      </c>
      <c r="H29" s="335">
        <v>94</v>
      </c>
      <c r="I29" s="335">
        <v>101</v>
      </c>
      <c r="J29" s="335">
        <v>129</v>
      </c>
      <c r="K29" s="335">
        <v>188</v>
      </c>
    </row>
    <row r="30" spans="1:11" ht="15" customHeight="1">
      <c r="A30" s="493" t="s">
        <v>847</v>
      </c>
      <c r="B30" s="516">
        <v>1006</v>
      </c>
      <c r="C30" s="335">
        <v>47</v>
      </c>
      <c r="D30" s="335">
        <v>28</v>
      </c>
      <c r="E30" s="335">
        <v>18</v>
      </c>
      <c r="F30" s="335">
        <v>26</v>
      </c>
      <c r="G30" s="335">
        <v>73</v>
      </c>
      <c r="H30" s="335">
        <v>127</v>
      </c>
      <c r="I30" s="335">
        <v>111</v>
      </c>
      <c r="J30" s="335">
        <v>74</v>
      </c>
      <c r="K30" s="335">
        <v>69</v>
      </c>
    </row>
    <row r="31" spans="1:11" ht="15" customHeight="1">
      <c r="A31" s="493" t="s">
        <v>845</v>
      </c>
      <c r="B31" s="516">
        <v>1187</v>
      </c>
      <c r="C31" s="515">
        <v>35</v>
      </c>
      <c r="D31" s="335">
        <v>43</v>
      </c>
      <c r="E31" s="335">
        <v>46</v>
      </c>
      <c r="F31" s="335">
        <v>42</v>
      </c>
      <c r="G31" s="335">
        <v>39</v>
      </c>
      <c r="H31" s="335">
        <v>52</v>
      </c>
      <c r="I31" s="335">
        <v>56</v>
      </c>
      <c r="J31" s="335">
        <v>65</v>
      </c>
      <c r="K31" s="335">
        <v>54</v>
      </c>
    </row>
    <row r="32" spans="1:11" ht="15" customHeight="1">
      <c r="A32" s="493" t="s">
        <v>843</v>
      </c>
      <c r="B32" s="516">
        <v>760</v>
      </c>
      <c r="C32" s="515">
        <v>19</v>
      </c>
      <c r="D32" s="335">
        <v>26</v>
      </c>
      <c r="E32" s="335">
        <v>31</v>
      </c>
      <c r="F32" s="335">
        <v>51</v>
      </c>
      <c r="G32" s="335">
        <v>59</v>
      </c>
      <c r="H32" s="335">
        <v>64</v>
      </c>
      <c r="I32" s="335">
        <v>33</v>
      </c>
      <c r="J32" s="335">
        <v>44</v>
      </c>
      <c r="K32" s="335">
        <v>31</v>
      </c>
    </row>
    <row r="33" spans="1:12" ht="15" customHeight="1">
      <c r="A33" s="493" t="s">
        <v>841</v>
      </c>
      <c r="B33" s="516">
        <v>975</v>
      </c>
      <c r="C33" s="515">
        <v>28</v>
      </c>
      <c r="D33" s="335">
        <v>31</v>
      </c>
      <c r="E33" s="335">
        <v>31</v>
      </c>
      <c r="F33" s="335">
        <v>35</v>
      </c>
      <c r="G33" s="335">
        <v>50</v>
      </c>
      <c r="H33" s="335">
        <v>51</v>
      </c>
      <c r="I33" s="335">
        <v>45</v>
      </c>
      <c r="J33" s="335">
        <v>59</v>
      </c>
      <c r="K33" s="335">
        <v>41</v>
      </c>
    </row>
    <row r="34" spans="1:12" ht="15" customHeight="1">
      <c r="A34" s="493" t="s">
        <v>839</v>
      </c>
      <c r="B34" s="516">
        <v>2707</v>
      </c>
      <c r="C34" s="515">
        <v>128</v>
      </c>
      <c r="D34" s="335">
        <v>111</v>
      </c>
      <c r="E34" s="335">
        <v>126</v>
      </c>
      <c r="F34" s="335">
        <v>162</v>
      </c>
      <c r="G34" s="335">
        <v>111</v>
      </c>
      <c r="H34" s="335">
        <v>82</v>
      </c>
      <c r="I34" s="335">
        <v>132</v>
      </c>
      <c r="J34" s="335">
        <v>181</v>
      </c>
      <c r="K34" s="335">
        <v>173</v>
      </c>
    </row>
    <row r="35" spans="1:12" ht="15" customHeight="1">
      <c r="A35" s="493" t="s">
        <v>837</v>
      </c>
      <c r="B35" s="516">
        <v>445</v>
      </c>
      <c r="C35" s="335">
        <v>14</v>
      </c>
      <c r="D35" s="335">
        <v>16</v>
      </c>
      <c r="E35" s="335">
        <v>12</v>
      </c>
      <c r="F35" s="335">
        <v>15</v>
      </c>
      <c r="G35" s="335">
        <v>15</v>
      </c>
      <c r="H35" s="335">
        <v>11</v>
      </c>
      <c r="I35" s="335">
        <v>19</v>
      </c>
      <c r="J35" s="335">
        <v>22</v>
      </c>
      <c r="K35" s="335">
        <v>23</v>
      </c>
      <c r="L35" s="373"/>
    </row>
    <row r="36" spans="1:12" s="373" customFormat="1" ht="15" customHeight="1">
      <c r="A36" s="493" t="s">
        <v>954</v>
      </c>
      <c r="B36" s="516">
        <v>590</v>
      </c>
      <c r="C36" s="335">
        <v>18</v>
      </c>
      <c r="D36" s="335">
        <v>21</v>
      </c>
      <c r="E36" s="335">
        <v>22</v>
      </c>
      <c r="F36" s="335">
        <v>22</v>
      </c>
      <c r="G36" s="335">
        <v>32</v>
      </c>
      <c r="H36" s="335">
        <v>32</v>
      </c>
      <c r="I36" s="335">
        <v>34</v>
      </c>
      <c r="J36" s="335">
        <v>28</v>
      </c>
      <c r="K36" s="335">
        <v>35</v>
      </c>
    </row>
    <row r="37" spans="1:12" s="373" customFormat="1" ht="15" customHeight="1">
      <c r="A37" s="493" t="s">
        <v>953</v>
      </c>
      <c r="B37" s="516">
        <v>4961</v>
      </c>
      <c r="C37" s="335">
        <v>834</v>
      </c>
      <c r="D37" s="335">
        <v>456</v>
      </c>
      <c r="E37" s="335">
        <v>90</v>
      </c>
      <c r="F37" s="335">
        <v>37</v>
      </c>
      <c r="G37" s="335">
        <v>82</v>
      </c>
      <c r="H37" s="335">
        <v>386</v>
      </c>
      <c r="I37" s="335">
        <v>830</v>
      </c>
      <c r="J37" s="335">
        <v>945</v>
      </c>
      <c r="K37" s="335">
        <v>532</v>
      </c>
    </row>
    <row r="38" spans="1:12" s="373" customFormat="1" ht="15" customHeight="1">
      <c r="A38" s="493" t="s">
        <v>952</v>
      </c>
      <c r="B38" s="516">
        <v>2944</v>
      </c>
      <c r="C38" s="335">
        <v>449</v>
      </c>
      <c r="D38" s="335">
        <v>376</v>
      </c>
      <c r="E38" s="335">
        <v>120</v>
      </c>
      <c r="F38" s="335">
        <v>44</v>
      </c>
      <c r="G38" s="335">
        <v>56</v>
      </c>
      <c r="H38" s="335">
        <v>139</v>
      </c>
      <c r="I38" s="335">
        <v>314</v>
      </c>
      <c r="J38" s="335">
        <v>492</v>
      </c>
      <c r="K38" s="335">
        <v>354</v>
      </c>
    </row>
    <row r="39" spans="1:12" s="373" customFormat="1" ht="15" customHeight="1">
      <c r="A39" s="493" t="s">
        <v>951</v>
      </c>
      <c r="B39" s="516">
        <v>3224</v>
      </c>
      <c r="C39" s="335">
        <v>392</v>
      </c>
      <c r="D39" s="335">
        <v>341</v>
      </c>
      <c r="E39" s="335">
        <v>169</v>
      </c>
      <c r="F39" s="335">
        <v>68</v>
      </c>
      <c r="G39" s="335">
        <v>59</v>
      </c>
      <c r="H39" s="335">
        <v>266</v>
      </c>
      <c r="I39" s="335">
        <v>388</v>
      </c>
      <c r="J39" s="335">
        <v>428</v>
      </c>
      <c r="K39" s="335">
        <v>443</v>
      </c>
    </row>
    <row r="40" spans="1:12" s="373" customFormat="1" ht="15" customHeight="1">
      <c r="A40" s="493" t="s">
        <v>950</v>
      </c>
      <c r="B40" s="516">
        <v>3729</v>
      </c>
      <c r="C40" s="335">
        <v>200</v>
      </c>
      <c r="D40" s="335">
        <v>247</v>
      </c>
      <c r="E40" s="335">
        <v>299</v>
      </c>
      <c r="F40" s="335">
        <v>236</v>
      </c>
      <c r="G40" s="335">
        <v>120</v>
      </c>
      <c r="H40" s="335">
        <v>163</v>
      </c>
      <c r="I40" s="335">
        <v>225</v>
      </c>
      <c r="J40" s="335">
        <v>292</v>
      </c>
      <c r="K40" s="335">
        <v>355</v>
      </c>
    </row>
    <row r="41" spans="1:12" s="373" customFormat="1" ht="15" customHeight="1">
      <c r="A41" s="493" t="s">
        <v>949</v>
      </c>
      <c r="B41" s="516">
        <v>2660</v>
      </c>
      <c r="C41" s="335">
        <v>354</v>
      </c>
      <c r="D41" s="335">
        <v>291</v>
      </c>
      <c r="E41" s="335">
        <v>159</v>
      </c>
      <c r="F41" s="335">
        <v>59</v>
      </c>
      <c r="G41" s="335">
        <v>40</v>
      </c>
      <c r="H41" s="335">
        <v>182</v>
      </c>
      <c r="I41" s="335">
        <v>336</v>
      </c>
      <c r="J41" s="335">
        <v>416</v>
      </c>
      <c r="K41" s="335">
        <v>292</v>
      </c>
    </row>
    <row r="42" spans="1:12" s="373" customFormat="1" ht="15" customHeight="1">
      <c r="A42" s="493" t="s">
        <v>948</v>
      </c>
      <c r="B42" s="516">
        <v>1840</v>
      </c>
      <c r="C42" s="335">
        <v>293</v>
      </c>
      <c r="D42" s="335">
        <v>239</v>
      </c>
      <c r="E42" s="335">
        <v>97</v>
      </c>
      <c r="F42" s="335">
        <v>35</v>
      </c>
      <c r="G42" s="335">
        <v>24</v>
      </c>
      <c r="H42" s="335">
        <v>88</v>
      </c>
      <c r="I42" s="335">
        <v>259</v>
      </c>
      <c r="J42" s="335">
        <v>343</v>
      </c>
      <c r="K42" s="335">
        <v>225</v>
      </c>
    </row>
    <row r="43" spans="1:12" s="373" customFormat="1" ht="15" customHeight="1">
      <c r="A43" s="493" t="s">
        <v>947</v>
      </c>
      <c r="B43" s="516">
        <v>3131</v>
      </c>
      <c r="C43" s="335">
        <v>252</v>
      </c>
      <c r="D43" s="335">
        <v>367</v>
      </c>
      <c r="E43" s="335">
        <v>277</v>
      </c>
      <c r="F43" s="335">
        <v>80</v>
      </c>
      <c r="G43" s="335">
        <v>57</v>
      </c>
      <c r="H43" s="335">
        <v>87</v>
      </c>
      <c r="I43" s="335">
        <v>171</v>
      </c>
      <c r="J43" s="335">
        <v>351</v>
      </c>
      <c r="K43" s="335">
        <v>462</v>
      </c>
    </row>
    <row r="44" spans="1:12" s="373" customFormat="1" ht="15" customHeight="1">
      <c r="A44" s="493" t="s">
        <v>946</v>
      </c>
      <c r="B44" s="516">
        <v>1594</v>
      </c>
      <c r="C44" s="335">
        <v>112</v>
      </c>
      <c r="D44" s="335">
        <v>199</v>
      </c>
      <c r="E44" s="335">
        <v>202</v>
      </c>
      <c r="F44" s="335">
        <v>53</v>
      </c>
      <c r="G44" s="335">
        <v>32</v>
      </c>
      <c r="H44" s="335">
        <v>43</v>
      </c>
      <c r="I44" s="335">
        <v>70</v>
      </c>
      <c r="J44" s="335">
        <v>177</v>
      </c>
      <c r="K44" s="335">
        <v>261</v>
      </c>
    </row>
    <row r="45" spans="1:12" s="373" customFormat="1" ht="15" customHeight="1">
      <c r="A45" s="493" t="s">
        <v>945</v>
      </c>
      <c r="B45" s="516">
        <v>1290</v>
      </c>
      <c r="C45" s="335">
        <v>211</v>
      </c>
      <c r="D45" s="335">
        <v>149</v>
      </c>
      <c r="E45" s="335">
        <v>58</v>
      </c>
      <c r="F45" s="335">
        <v>11</v>
      </c>
      <c r="G45" s="335">
        <v>14</v>
      </c>
      <c r="H45" s="335">
        <v>115</v>
      </c>
      <c r="I45" s="335">
        <v>197</v>
      </c>
      <c r="J45" s="335">
        <v>221</v>
      </c>
      <c r="K45" s="335">
        <v>130</v>
      </c>
    </row>
    <row r="46" spans="1:12" s="373" customFormat="1" ht="15" customHeight="1">
      <c r="A46" s="521" t="s">
        <v>944</v>
      </c>
      <c r="B46" s="516">
        <v>3762</v>
      </c>
      <c r="C46" s="335">
        <v>399</v>
      </c>
      <c r="D46" s="335">
        <v>386</v>
      </c>
      <c r="E46" s="335">
        <v>263</v>
      </c>
      <c r="F46" s="335">
        <v>101</v>
      </c>
      <c r="G46" s="335">
        <v>108</v>
      </c>
      <c r="H46" s="335">
        <v>221</v>
      </c>
      <c r="I46" s="335">
        <v>358</v>
      </c>
      <c r="J46" s="335">
        <v>483</v>
      </c>
      <c r="K46" s="335">
        <v>485</v>
      </c>
    </row>
    <row r="47" spans="1:12" s="373" customFormat="1" ht="15" customHeight="1">
      <c r="A47" s="493" t="s">
        <v>943</v>
      </c>
      <c r="B47" s="516">
        <v>2964</v>
      </c>
      <c r="C47" s="335">
        <v>386</v>
      </c>
      <c r="D47" s="335">
        <v>264</v>
      </c>
      <c r="E47" s="335">
        <v>108</v>
      </c>
      <c r="F47" s="335">
        <v>49</v>
      </c>
      <c r="G47" s="335">
        <v>72</v>
      </c>
      <c r="H47" s="335">
        <v>274</v>
      </c>
      <c r="I47" s="335">
        <v>468</v>
      </c>
      <c r="J47" s="335">
        <v>475</v>
      </c>
      <c r="K47" s="335">
        <v>343</v>
      </c>
    </row>
    <row r="48" spans="1:12" s="373" customFormat="1" ht="15" customHeight="1">
      <c r="A48" s="493" t="s">
        <v>942</v>
      </c>
      <c r="B48" s="516">
        <v>382</v>
      </c>
      <c r="C48" s="335">
        <v>47</v>
      </c>
      <c r="D48" s="335">
        <v>64</v>
      </c>
      <c r="E48" s="335">
        <v>27</v>
      </c>
      <c r="F48" s="335">
        <v>10</v>
      </c>
      <c r="G48" s="335">
        <v>10</v>
      </c>
      <c r="H48" s="335">
        <v>19</v>
      </c>
      <c r="I48" s="335">
        <v>46</v>
      </c>
      <c r="J48" s="335">
        <v>55</v>
      </c>
      <c r="K48" s="335">
        <v>49</v>
      </c>
    </row>
    <row r="49" spans="1:11" s="373" customFormat="1" ht="15" customHeight="1">
      <c r="A49" s="493" t="s">
        <v>941</v>
      </c>
      <c r="B49" s="516">
        <v>73</v>
      </c>
      <c r="C49" s="335">
        <v>1</v>
      </c>
      <c r="D49" s="335">
        <v>4</v>
      </c>
      <c r="E49" s="335">
        <v>3</v>
      </c>
      <c r="F49" s="335">
        <v>2</v>
      </c>
      <c r="G49" s="335">
        <v>0</v>
      </c>
      <c r="H49" s="335">
        <v>1</v>
      </c>
      <c r="I49" s="335">
        <v>4</v>
      </c>
      <c r="J49" s="335">
        <v>7</v>
      </c>
      <c r="K49" s="335">
        <v>6</v>
      </c>
    </row>
    <row r="50" spans="1:11" s="373" customFormat="1" ht="15" customHeight="1">
      <c r="A50" s="491" t="s">
        <v>940</v>
      </c>
      <c r="B50" s="514">
        <v>1993</v>
      </c>
      <c r="C50" s="489">
        <v>198</v>
      </c>
      <c r="D50" s="489">
        <v>162</v>
      </c>
      <c r="E50" s="489">
        <v>89</v>
      </c>
      <c r="F50" s="489">
        <v>49</v>
      </c>
      <c r="G50" s="489">
        <v>54</v>
      </c>
      <c r="H50" s="489">
        <v>154</v>
      </c>
      <c r="I50" s="489">
        <v>229</v>
      </c>
      <c r="J50" s="489">
        <v>205</v>
      </c>
      <c r="K50" s="489">
        <v>193</v>
      </c>
    </row>
    <row r="51" spans="1:11" s="373" customFormat="1" ht="15" customHeight="1">
      <c r="A51" s="134"/>
      <c r="B51" s="512"/>
      <c r="C51" s="511"/>
      <c r="D51" s="511"/>
      <c r="E51" s="511"/>
      <c r="F51" s="511"/>
      <c r="G51" s="511"/>
      <c r="H51" s="511"/>
      <c r="I51" s="511"/>
      <c r="J51" s="511"/>
      <c r="K51" s="511"/>
    </row>
    <row r="52" spans="1:11" s="373" customFormat="1" ht="15" customHeight="1">
      <c r="A52" s="520"/>
      <c r="B52" s="518"/>
      <c r="C52" s="518"/>
      <c r="D52" s="518"/>
      <c r="E52" s="518"/>
      <c r="F52" s="518"/>
      <c r="G52" s="518"/>
      <c r="H52" s="518"/>
      <c r="I52" s="518"/>
      <c r="J52" s="519"/>
    </row>
    <row r="53" spans="1:11" s="373" customFormat="1" ht="15" customHeight="1">
      <c r="A53" s="520"/>
      <c r="B53" s="518"/>
      <c r="C53" s="518"/>
      <c r="D53" s="518"/>
      <c r="E53" s="518"/>
      <c r="F53" s="518"/>
      <c r="G53" s="518"/>
      <c r="H53" s="518"/>
      <c r="I53" s="518"/>
      <c r="J53" s="519"/>
    </row>
    <row r="54" spans="1:11" s="373" customFormat="1" ht="15" customHeight="1">
      <c r="A54" s="520"/>
      <c r="B54" s="518"/>
      <c r="C54" s="518"/>
      <c r="D54" s="518"/>
      <c r="E54" s="518"/>
      <c r="F54" s="518"/>
      <c r="G54" s="518"/>
      <c r="H54" s="518"/>
      <c r="I54" s="518"/>
      <c r="J54" s="519"/>
    </row>
    <row r="55" spans="1:11" s="373" customFormat="1" ht="15" customHeight="1">
      <c r="A55" s="520"/>
      <c r="B55" s="518"/>
      <c r="C55" s="518"/>
      <c r="D55" s="518"/>
      <c r="E55" s="518"/>
      <c r="F55" s="518"/>
      <c r="G55" s="518"/>
      <c r="H55" s="518"/>
      <c r="I55" s="518"/>
      <c r="J55" s="519"/>
    </row>
    <row r="56" spans="1:11" s="373" customFormat="1" ht="15" customHeight="1">
      <c r="A56" s="520"/>
      <c r="B56" s="518"/>
      <c r="C56" s="518"/>
      <c r="D56" s="518"/>
      <c r="E56" s="518"/>
      <c r="F56" s="518"/>
      <c r="G56" s="518"/>
      <c r="H56" s="518"/>
      <c r="I56" s="518"/>
      <c r="J56" s="519"/>
    </row>
    <row r="57" spans="1:11" s="373" customFormat="1" ht="15" customHeight="1">
      <c r="A57" s="520"/>
      <c r="B57" s="518"/>
      <c r="C57" s="518"/>
      <c r="D57" s="518"/>
      <c r="E57" s="518"/>
      <c r="F57" s="518"/>
      <c r="G57" s="518"/>
      <c r="H57" s="518"/>
      <c r="I57" s="518"/>
      <c r="J57" s="519"/>
    </row>
    <row r="58" spans="1:11" s="373" customFormat="1" ht="15" customHeight="1">
      <c r="A58" s="520"/>
      <c r="B58" s="518"/>
      <c r="C58" s="518"/>
      <c r="D58" s="518"/>
      <c r="E58" s="518"/>
      <c r="F58" s="518"/>
      <c r="G58" s="518"/>
      <c r="H58" s="518"/>
      <c r="I58" s="518"/>
      <c r="J58" s="519"/>
    </row>
    <row r="59" spans="1:11" s="373" customFormat="1" ht="15" customHeight="1">
      <c r="A59" s="520"/>
      <c r="B59" s="518"/>
      <c r="C59" s="518"/>
      <c r="D59" s="518"/>
      <c r="E59" s="518"/>
      <c r="F59" s="518"/>
      <c r="G59" s="518"/>
      <c r="H59" s="518"/>
      <c r="I59" s="518"/>
      <c r="J59" s="519"/>
    </row>
    <row r="60" spans="1:11" s="373" customFormat="1" ht="15" customHeight="1">
      <c r="A60" s="520"/>
      <c r="B60" s="518"/>
      <c r="C60" s="518"/>
      <c r="D60" s="518"/>
      <c r="E60" s="518"/>
      <c r="F60" s="518"/>
      <c r="G60" s="518"/>
      <c r="H60" s="518"/>
      <c r="I60" s="518"/>
      <c r="J60" s="519"/>
    </row>
    <row r="61" spans="1:11" s="373" customFormat="1" ht="15" customHeight="1">
      <c r="A61" s="334"/>
      <c r="B61" s="518"/>
      <c r="C61" s="518"/>
      <c r="D61" s="518"/>
      <c r="E61" s="518"/>
      <c r="F61" s="518"/>
      <c r="G61" s="518"/>
      <c r="H61" s="518"/>
      <c r="I61" s="518"/>
      <c r="J61" s="519"/>
    </row>
    <row r="62" spans="1:11" s="373" customFormat="1" ht="15" customHeight="1">
      <c r="A62" s="334"/>
      <c r="B62" s="518"/>
      <c r="C62" s="518"/>
      <c r="D62" s="518"/>
      <c r="E62" s="518"/>
      <c r="F62" s="518"/>
      <c r="G62" s="518"/>
      <c r="H62" s="518"/>
      <c r="I62" s="518"/>
      <c r="J62" s="519"/>
    </row>
    <row r="63" spans="1:11" s="373" customFormat="1" ht="15" customHeight="1">
      <c r="A63" s="334"/>
      <c r="B63" s="518"/>
      <c r="C63" s="518"/>
      <c r="D63" s="518"/>
      <c r="E63" s="518"/>
      <c r="F63" s="518"/>
      <c r="G63" s="518"/>
      <c r="H63" s="518"/>
      <c r="I63" s="518"/>
      <c r="J63" s="519"/>
    </row>
    <row r="64" spans="1:11" s="373" customFormat="1" ht="15" customHeight="1">
      <c r="A64" s="334"/>
      <c r="B64" s="518"/>
      <c r="C64" s="518"/>
      <c r="D64" s="518"/>
      <c r="E64" s="518"/>
      <c r="F64" s="518"/>
      <c r="G64" s="518"/>
      <c r="H64" s="518"/>
      <c r="I64" s="518"/>
      <c r="J64" s="519"/>
    </row>
    <row r="65" spans="1:10" s="373" customFormat="1" ht="15" customHeight="1">
      <c r="A65" s="334"/>
      <c r="B65" s="518"/>
      <c r="C65" s="518"/>
      <c r="D65" s="518"/>
      <c r="E65" s="518"/>
      <c r="F65" s="518"/>
      <c r="G65" s="518"/>
      <c r="H65" s="518"/>
      <c r="I65" s="518"/>
      <c r="J65" s="519"/>
    </row>
    <row r="66" spans="1:10" s="373" customFormat="1" ht="15" customHeight="1">
      <c r="A66" s="334"/>
      <c r="B66" s="518"/>
      <c r="C66" s="518"/>
      <c r="D66" s="518"/>
      <c r="E66" s="518"/>
      <c r="F66" s="518"/>
      <c r="G66" s="518"/>
      <c r="H66" s="518"/>
      <c r="I66" s="518"/>
      <c r="J66" s="519"/>
    </row>
    <row r="67" spans="1:10" s="373" customFormat="1" ht="15" customHeight="1">
      <c r="A67" s="334"/>
      <c r="B67" s="518"/>
      <c r="C67" s="518"/>
      <c r="D67" s="518"/>
      <c r="E67" s="518"/>
      <c r="F67" s="518"/>
      <c r="G67" s="518"/>
      <c r="H67" s="518"/>
      <c r="I67" s="518"/>
      <c r="J67" s="519"/>
    </row>
    <row r="68" spans="1:10" s="373" customFormat="1" ht="15" customHeight="1">
      <c r="A68" s="334"/>
      <c r="B68" s="518"/>
      <c r="C68" s="518"/>
      <c r="D68" s="518"/>
      <c r="E68" s="518"/>
      <c r="F68" s="518"/>
      <c r="G68" s="518"/>
      <c r="H68" s="518"/>
      <c r="I68" s="518"/>
      <c r="J68" s="519"/>
    </row>
    <row r="69" spans="1:10" s="373" customFormat="1" ht="15" customHeight="1">
      <c r="A69" s="334"/>
      <c r="B69" s="518"/>
      <c r="C69" s="518"/>
      <c r="D69" s="518"/>
      <c r="E69" s="518"/>
      <c r="F69" s="518"/>
      <c r="G69" s="518"/>
      <c r="H69" s="518"/>
      <c r="I69" s="518"/>
      <c r="J69" s="519"/>
    </row>
    <row r="70" spans="1:10" s="373" customFormat="1" ht="15" customHeight="1">
      <c r="A70" s="334"/>
      <c r="B70" s="518"/>
      <c r="C70" s="518"/>
      <c r="D70" s="518"/>
      <c r="E70" s="518"/>
      <c r="F70" s="518"/>
      <c r="G70" s="518"/>
      <c r="H70" s="518"/>
      <c r="I70" s="518"/>
      <c r="J70" s="519"/>
    </row>
    <row r="71" spans="1:10" s="373" customFormat="1" ht="15" customHeight="1">
      <c r="A71" s="334"/>
      <c r="B71" s="518"/>
      <c r="C71" s="518"/>
      <c r="D71" s="518"/>
      <c r="E71" s="518"/>
      <c r="F71" s="518"/>
      <c r="G71" s="518"/>
      <c r="H71" s="518"/>
      <c r="I71" s="518"/>
      <c r="J71" s="519"/>
    </row>
    <row r="72" spans="1:10" s="373" customFormat="1" ht="15" customHeight="1">
      <c r="A72" s="334"/>
      <c r="B72" s="518"/>
      <c r="C72" s="518"/>
      <c r="D72" s="518"/>
      <c r="E72" s="518"/>
      <c r="F72" s="518"/>
      <c r="G72" s="518"/>
      <c r="H72" s="518"/>
      <c r="I72" s="518"/>
      <c r="J72" s="519"/>
    </row>
    <row r="73" spans="1:10" s="373" customFormat="1" ht="15" customHeight="1">
      <c r="A73" s="334"/>
      <c r="B73" s="518"/>
      <c r="C73" s="518"/>
      <c r="D73" s="518"/>
      <c r="E73" s="518"/>
      <c r="F73" s="518"/>
      <c r="G73" s="518"/>
      <c r="H73" s="518"/>
      <c r="I73" s="518"/>
      <c r="J73" s="519"/>
    </row>
    <row r="74" spans="1:10" s="373" customFormat="1" ht="15" customHeight="1">
      <c r="A74" s="334"/>
      <c r="B74" s="518"/>
      <c r="C74" s="518"/>
      <c r="D74" s="518"/>
      <c r="E74" s="518"/>
      <c r="F74" s="518"/>
      <c r="G74" s="518"/>
      <c r="H74" s="518"/>
      <c r="I74" s="518"/>
      <c r="J74" s="519"/>
    </row>
    <row r="75" spans="1:10" s="373" customFormat="1" ht="15" customHeight="1">
      <c r="A75" s="334"/>
      <c r="B75" s="518"/>
      <c r="C75" s="518"/>
      <c r="D75" s="518"/>
      <c r="E75" s="518"/>
      <c r="F75" s="518"/>
      <c r="G75" s="518"/>
      <c r="H75" s="518"/>
      <c r="I75" s="518"/>
      <c r="J75" s="519"/>
    </row>
    <row r="76" spans="1:10" s="373" customFormat="1" ht="15" customHeight="1">
      <c r="A76" s="334"/>
      <c r="B76" s="518"/>
      <c r="C76" s="518"/>
      <c r="D76" s="518"/>
      <c r="E76" s="518"/>
      <c r="F76" s="518"/>
      <c r="G76" s="518"/>
      <c r="H76" s="518"/>
      <c r="I76" s="518"/>
      <c r="J76" s="519"/>
    </row>
    <row r="77" spans="1:10" s="373" customFormat="1" ht="15" customHeight="1">
      <c r="A77" s="334"/>
      <c r="B77" s="518"/>
      <c r="C77" s="518"/>
      <c r="D77" s="518"/>
      <c r="E77" s="518"/>
      <c r="F77" s="518"/>
      <c r="G77" s="518"/>
      <c r="H77" s="518"/>
      <c r="I77" s="518"/>
      <c r="J77" s="519"/>
    </row>
    <row r="78" spans="1:10" s="373" customFormat="1" ht="15" customHeight="1">
      <c r="A78" s="334"/>
      <c r="B78" s="518"/>
      <c r="C78" s="518"/>
      <c r="D78" s="518"/>
      <c r="E78" s="518"/>
      <c r="F78" s="518"/>
      <c r="G78" s="518"/>
      <c r="H78" s="518"/>
      <c r="I78" s="518"/>
      <c r="J78" s="519"/>
    </row>
    <row r="79" spans="1:10" s="373" customFormat="1" ht="15" customHeight="1">
      <c r="A79" s="334"/>
      <c r="B79" s="518"/>
      <c r="C79" s="518"/>
      <c r="D79" s="518"/>
      <c r="E79" s="518"/>
      <c r="F79" s="518"/>
      <c r="G79" s="518"/>
      <c r="H79" s="518"/>
      <c r="I79" s="518"/>
      <c r="J79" s="519"/>
    </row>
    <row r="80" spans="1:10" s="373" customFormat="1" ht="15" customHeight="1">
      <c r="A80" s="334"/>
      <c r="B80" s="518"/>
      <c r="C80" s="518"/>
      <c r="D80" s="518"/>
      <c r="E80" s="518"/>
      <c r="F80" s="518"/>
      <c r="G80" s="518"/>
      <c r="H80" s="518"/>
      <c r="I80" s="518"/>
      <c r="J80" s="519"/>
    </row>
    <row r="81" spans="1:10" s="373" customFormat="1" ht="15" customHeight="1">
      <c r="A81" s="334"/>
      <c r="B81" s="518"/>
      <c r="C81" s="518"/>
      <c r="D81" s="518"/>
      <c r="E81" s="518"/>
      <c r="F81" s="518"/>
      <c r="G81" s="518"/>
      <c r="H81" s="518"/>
      <c r="I81" s="518"/>
      <c r="J81" s="519"/>
    </row>
    <row r="82" spans="1:10" s="373" customFormat="1" ht="15" customHeight="1">
      <c r="A82" s="334"/>
      <c r="B82" s="518"/>
      <c r="C82" s="518"/>
      <c r="D82" s="518"/>
      <c r="E82" s="518"/>
      <c r="F82" s="518"/>
      <c r="G82" s="518"/>
      <c r="H82" s="518"/>
      <c r="I82" s="518"/>
      <c r="J82" s="519"/>
    </row>
    <row r="83" spans="1:10" s="373" customFormat="1" ht="15" customHeight="1">
      <c r="A83" s="334"/>
      <c r="B83" s="518"/>
      <c r="C83" s="518"/>
      <c r="D83" s="518"/>
      <c r="E83" s="518"/>
      <c r="F83" s="518"/>
      <c r="G83" s="518"/>
      <c r="H83" s="518"/>
      <c r="I83" s="518"/>
      <c r="J83" s="519"/>
    </row>
    <row r="84" spans="1:10" s="373" customFormat="1" ht="15" customHeight="1">
      <c r="A84" s="334"/>
      <c r="B84" s="518"/>
      <c r="C84" s="518"/>
      <c r="D84" s="518"/>
      <c r="E84" s="518"/>
      <c r="F84" s="518"/>
      <c r="G84" s="518"/>
      <c r="H84" s="518"/>
      <c r="I84" s="518"/>
      <c r="J84" s="519"/>
    </row>
    <row r="85" spans="1:10" s="373" customFormat="1" ht="15" customHeight="1">
      <c r="A85" s="334"/>
      <c r="B85" s="518"/>
      <c r="C85" s="518"/>
      <c r="D85" s="518"/>
      <c r="E85" s="518"/>
      <c r="F85" s="518"/>
      <c r="G85" s="518"/>
      <c r="H85" s="518"/>
      <c r="I85" s="518"/>
      <c r="J85" s="519"/>
    </row>
    <row r="86" spans="1:10" s="373" customFormat="1" ht="15" customHeight="1">
      <c r="A86" s="334"/>
      <c r="B86" s="518"/>
      <c r="C86" s="518"/>
      <c r="D86" s="518"/>
      <c r="E86" s="518"/>
      <c r="F86" s="518"/>
      <c r="G86" s="518"/>
      <c r="H86" s="518"/>
      <c r="I86" s="518"/>
      <c r="J86" s="519"/>
    </row>
    <row r="87" spans="1:10" s="373" customFormat="1" ht="15" customHeight="1">
      <c r="A87" s="334"/>
      <c r="B87" s="518"/>
      <c r="C87" s="518"/>
      <c r="D87" s="518"/>
      <c r="E87" s="518"/>
      <c r="F87" s="518"/>
      <c r="G87" s="518"/>
      <c r="H87" s="518"/>
      <c r="I87" s="518"/>
      <c r="J87" s="519"/>
    </row>
    <row r="88" spans="1:10" s="373" customFormat="1" ht="15" customHeight="1">
      <c r="A88" s="334"/>
      <c r="B88" s="518"/>
      <c r="C88" s="518"/>
      <c r="D88" s="518"/>
      <c r="E88" s="518"/>
      <c r="F88" s="518"/>
      <c r="G88" s="518"/>
      <c r="H88" s="518"/>
      <c r="I88" s="518"/>
      <c r="J88" s="519"/>
    </row>
    <row r="89" spans="1:10" s="373" customFormat="1" ht="15" customHeight="1">
      <c r="A89" s="334"/>
      <c r="B89" s="518"/>
      <c r="C89" s="518"/>
      <c r="D89" s="518"/>
      <c r="E89" s="518"/>
      <c r="F89" s="518"/>
      <c r="G89" s="518"/>
      <c r="H89" s="518"/>
      <c r="I89" s="518"/>
      <c r="J89" s="519"/>
    </row>
    <row r="90" spans="1:10" s="373" customFormat="1" ht="15" customHeight="1">
      <c r="A90" s="334"/>
      <c r="B90" s="518"/>
      <c r="C90" s="518"/>
      <c r="D90" s="518"/>
      <c r="E90" s="518"/>
      <c r="F90" s="518"/>
      <c r="G90" s="518"/>
      <c r="H90" s="518"/>
      <c r="I90" s="518"/>
      <c r="J90" s="519"/>
    </row>
    <row r="91" spans="1:10" s="373" customFormat="1" ht="15" customHeight="1">
      <c r="A91" s="334"/>
      <c r="B91" s="518"/>
      <c r="C91" s="518"/>
      <c r="D91" s="518"/>
      <c r="E91" s="518"/>
      <c r="F91" s="518"/>
      <c r="G91" s="518"/>
      <c r="H91" s="518"/>
      <c r="I91" s="518"/>
      <c r="J91" s="519"/>
    </row>
    <row r="92" spans="1:10" s="373" customFormat="1" ht="15" customHeight="1">
      <c r="A92" s="334"/>
      <c r="B92" s="518"/>
      <c r="C92" s="518"/>
      <c r="D92" s="518"/>
      <c r="E92" s="518"/>
      <c r="F92" s="518"/>
      <c r="G92" s="518"/>
      <c r="H92" s="518"/>
      <c r="I92" s="518"/>
      <c r="J92" s="519"/>
    </row>
    <row r="93" spans="1:10" s="373" customFormat="1" ht="15" customHeight="1">
      <c r="A93" s="105"/>
      <c r="B93" s="331"/>
      <c r="C93" s="331"/>
      <c r="D93" s="331"/>
      <c r="E93" s="331"/>
      <c r="F93" s="331"/>
      <c r="G93" s="331"/>
      <c r="H93" s="331"/>
      <c r="I93" s="331"/>
      <c r="J93" s="517"/>
    </row>
    <row r="94" spans="1:10" ht="15" customHeight="1">
      <c r="A94" s="105"/>
      <c r="B94" s="331"/>
      <c r="C94" s="331"/>
      <c r="D94" s="331"/>
      <c r="E94" s="331"/>
      <c r="F94" s="331"/>
      <c r="G94" s="331"/>
      <c r="H94" s="331"/>
      <c r="I94" s="331"/>
      <c r="J94" s="517"/>
    </row>
    <row r="95" spans="1:10" ht="15" customHeight="1">
      <c r="A95" s="105"/>
      <c r="B95" s="331"/>
      <c r="C95" s="331"/>
      <c r="D95" s="331"/>
      <c r="E95" s="331"/>
      <c r="F95" s="331"/>
      <c r="G95" s="331"/>
      <c r="H95" s="331"/>
      <c r="I95" s="331"/>
      <c r="J95" s="517"/>
    </row>
    <row r="96" spans="1:10" ht="15" customHeight="1">
      <c r="B96" s="331"/>
      <c r="C96" s="331"/>
      <c r="D96" s="331"/>
      <c r="E96" s="331"/>
      <c r="F96" s="331"/>
      <c r="G96" s="331"/>
      <c r="H96" s="331"/>
      <c r="I96" s="331"/>
      <c r="J96" s="517"/>
    </row>
    <row r="97" spans="2:10" ht="15" customHeight="1">
      <c r="B97" s="331"/>
      <c r="C97" s="331"/>
      <c r="D97" s="331"/>
      <c r="E97" s="331"/>
      <c r="F97" s="331"/>
      <c r="G97" s="331"/>
      <c r="H97" s="331"/>
      <c r="I97" s="331"/>
      <c r="J97" s="517"/>
    </row>
    <row r="98" spans="2:10" ht="15" customHeight="1">
      <c r="B98" s="331"/>
      <c r="C98" s="331"/>
      <c r="D98" s="331"/>
      <c r="E98" s="331"/>
      <c r="F98" s="331"/>
      <c r="G98" s="331"/>
      <c r="H98" s="331"/>
      <c r="I98" s="331"/>
      <c r="J98" s="517"/>
    </row>
    <row r="99" spans="2:10" ht="15" customHeight="1">
      <c r="B99" s="331"/>
      <c r="C99" s="331"/>
      <c r="D99" s="331"/>
      <c r="E99" s="331"/>
      <c r="F99" s="331"/>
      <c r="G99" s="331"/>
      <c r="H99" s="331"/>
      <c r="I99" s="331"/>
      <c r="J99" s="517"/>
    </row>
    <row r="100" spans="2:10" ht="15" customHeight="1">
      <c r="B100" s="331"/>
      <c r="C100" s="331"/>
      <c r="D100" s="331"/>
      <c r="E100" s="331"/>
      <c r="F100" s="331"/>
      <c r="G100" s="331"/>
      <c r="H100" s="331"/>
      <c r="I100" s="331"/>
      <c r="J100" s="517"/>
    </row>
    <row r="101" spans="2:10" ht="15" customHeight="1">
      <c r="B101" s="331"/>
      <c r="C101" s="331"/>
      <c r="D101" s="331"/>
      <c r="E101" s="331"/>
      <c r="F101" s="331"/>
      <c r="G101" s="331"/>
      <c r="H101" s="331"/>
      <c r="I101" s="331"/>
      <c r="J101" s="517"/>
    </row>
    <row r="102" spans="2:10" ht="15" customHeight="1">
      <c r="B102" s="331"/>
      <c r="C102" s="331"/>
      <c r="D102" s="331"/>
      <c r="E102" s="331"/>
      <c r="F102" s="331"/>
      <c r="G102" s="331"/>
      <c r="H102" s="331"/>
      <c r="I102" s="331"/>
      <c r="J102" s="517"/>
    </row>
    <row r="103" spans="2:10" ht="15" customHeight="1">
      <c r="B103" s="331"/>
      <c r="C103" s="331"/>
      <c r="D103" s="331"/>
      <c r="E103" s="331"/>
      <c r="F103" s="331"/>
      <c r="G103" s="331"/>
      <c r="H103" s="331"/>
      <c r="I103" s="331"/>
      <c r="J103" s="517"/>
    </row>
    <row r="104" spans="2:10" ht="15" customHeight="1">
      <c r="B104" s="331"/>
      <c r="C104" s="331"/>
      <c r="D104" s="331"/>
      <c r="E104" s="331"/>
      <c r="F104" s="331"/>
      <c r="G104" s="331"/>
      <c r="H104" s="331"/>
      <c r="I104" s="331"/>
      <c r="J104" s="517"/>
    </row>
    <row r="105" spans="2:10" ht="15" customHeight="1">
      <c r="B105" s="331"/>
      <c r="C105" s="331"/>
      <c r="D105" s="331"/>
      <c r="E105" s="331"/>
      <c r="F105" s="331"/>
      <c r="G105" s="331"/>
      <c r="H105" s="331"/>
      <c r="I105" s="331"/>
      <c r="J105" s="517"/>
    </row>
    <row r="106" spans="2:10" ht="15" customHeight="1">
      <c r="B106" s="331"/>
      <c r="C106" s="331"/>
      <c r="D106" s="331"/>
      <c r="E106" s="331"/>
      <c r="F106" s="331"/>
      <c r="G106" s="331"/>
      <c r="H106" s="331"/>
      <c r="I106" s="331"/>
      <c r="J106" s="517"/>
    </row>
    <row r="107" spans="2:10" ht="15" customHeight="1">
      <c r="B107" s="331"/>
      <c r="C107" s="331"/>
      <c r="D107" s="331"/>
      <c r="E107" s="331"/>
      <c r="F107" s="331"/>
      <c r="G107" s="331"/>
      <c r="H107" s="331"/>
      <c r="I107" s="331"/>
      <c r="J107" s="517"/>
    </row>
    <row r="108" spans="2:10" ht="15" customHeight="1">
      <c r="B108" s="331"/>
      <c r="C108" s="331"/>
      <c r="D108" s="331"/>
      <c r="E108" s="331"/>
      <c r="F108" s="331"/>
      <c r="G108" s="331"/>
      <c r="H108" s="331"/>
      <c r="I108" s="331"/>
      <c r="J108" s="517"/>
    </row>
    <row r="109" spans="2:10" ht="15" customHeight="1">
      <c r="B109" s="331"/>
      <c r="C109" s="331"/>
      <c r="D109" s="331"/>
      <c r="E109" s="331"/>
      <c r="F109" s="331"/>
      <c r="G109" s="331"/>
      <c r="H109" s="331"/>
      <c r="I109" s="331"/>
      <c r="J109" s="517"/>
    </row>
    <row r="110" spans="2:10" ht="15" customHeight="1">
      <c r="B110" s="331"/>
      <c r="C110" s="331"/>
      <c r="D110" s="331"/>
      <c r="E110" s="331"/>
      <c r="F110" s="331"/>
      <c r="G110" s="331"/>
      <c r="H110" s="331"/>
      <c r="I110" s="331"/>
      <c r="J110" s="517"/>
    </row>
    <row r="111" spans="2:10" ht="15" customHeight="1">
      <c r="B111" s="331"/>
      <c r="C111" s="331"/>
      <c r="D111" s="331"/>
      <c r="E111" s="331"/>
      <c r="F111" s="331"/>
      <c r="G111" s="331"/>
      <c r="H111" s="331"/>
      <c r="I111" s="331"/>
      <c r="J111" s="517"/>
    </row>
    <row r="112" spans="2:10" ht="15" customHeight="1">
      <c r="B112" s="331"/>
      <c r="C112" s="331"/>
      <c r="D112" s="331"/>
      <c r="E112" s="331"/>
      <c r="F112" s="331"/>
      <c r="G112" s="331"/>
      <c r="H112" s="331"/>
      <c r="I112" s="331"/>
      <c r="J112" s="517"/>
    </row>
    <row r="113" spans="2:10" ht="15" customHeight="1">
      <c r="B113" s="331"/>
      <c r="C113" s="331"/>
      <c r="D113" s="331"/>
      <c r="E113" s="331"/>
      <c r="F113" s="331"/>
      <c r="G113" s="331"/>
      <c r="H113" s="331"/>
      <c r="I113" s="331"/>
      <c r="J113" s="517"/>
    </row>
    <row r="114" spans="2:10" ht="15" customHeight="1">
      <c r="B114" s="331"/>
      <c r="C114" s="331"/>
      <c r="D114" s="331"/>
      <c r="E114" s="331"/>
      <c r="F114" s="331"/>
      <c r="G114" s="331"/>
      <c r="H114" s="331"/>
      <c r="I114" s="331"/>
      <c r="J114" s="517"/>
    </row>
    <row r="115" spans="2:10" ht="15" customHeight="1">
      <c r="B115" s="331"/>
      <c r="C115" s="331"/>
      <c r="D115" s="331"/>
      <c r="E115" s="331"/>
      <c r="F115" s="331"/>
      <c r="G115" s="331"/>
      <c r="H115" s="331"/>
      <c r="I115" s="331"/>
      <c r="J115" s="517"/>
    </row>
    <row r="116" spans="2:10" ht="15" customHeight="1">
      <c r="B116" s="331"/>
      <c r="C116" s="331"/>
      <c r="D116" s="331"/>
      <c r="E116" s="331"/>
      <c r="F116" s="331"/>
      <c r="G116" s="331"/>
      <c r="H116" s="331"/>
      <c r="I116" s="331"/>
      <c r="J116" s="517"/>
    </row>
    <row r="117" spans="2:10" ht="15" customHeight="1">
      <c r="B117" s="331"/>
      <c r="C117" s="331"/>
      <c r="D117" s="331"/>
      <c r="E117" s="331"/>
      <c r="F117" s="331"/>
      <c r="G117" s="331"/>
      <c r="H117" s="331"/>
      <c r="I117" s="331"/>
      <c r="J117" s="517"/>
    </row>
    <row r="118" spans="2:10" ht="15" customHeight="1">
      <c r="B118" s="331"/>
      <c r="C118" s="331"/>
      <c r="D118" s="331"/>
      <c r="E118" s="331"/>
      <c r="F118" s="331"/>
      <c r="G118" s="331"/>
      <c r="H118" s="331"/>
      <c r="I118" s="331"/>
      <c r="J118" s="517"/>
    </row>
    <row r="119" spans="2:10" ht="15" customHeight="1">
      <c r="B119" s="331"/>
      <c r="C119" s="331"/>
      <c r="D119" s="331"/>
      <c r="E119" s="331"/>
      <c r="F119" s="331"/>
      <c r="G119" s="331"/>
      <c r="H119" s="331"/>
      <c r="I119" s="331"/>
      <c r="J119" s="517"/>
    </row>
    <row r="120" spans="2:10">
      <c r="B120" s="331"/>
      <c r="C120" s="331"/>
      <c r="D120" s="331"/>
      <c r="E120" s="331"/>
      <c r="F120" s="331"/>
      <c r="G120" s="331"/>
      <c r="H120" s="331"/>
      <c r="I120" s="331"/>
      <c r="J120" s="517"/>
    </row>
    <row r="121" spans="2:10">
      <c r="B121" s="331"/>
      <c r="C121" s="331"/>
      <c r="D121" s="331"/>
      <c r="E121" s="331"/>
      <c r="F121" s="331"/>
      <c r="G121" s="331"/>
      <c r="H121" s="331"/>
      <c r="I121" s="331"/>
      <c r="J121" s="517"/>
    </row>
    <row r="122" spans="2:10">
      <c r="B122" s="331"/>
      <c r="C122" s="331"/>
      <c r="D122" s="331"/>
      <c r="E122" s="331"/>
      <c r="F122" s="331"/>
      <c r="G122" s="331"/>
      <c r="H122" s="331"/>
      <c r="I122" s="331"/>
      <c r="J122" s="517"/>
    </row>
    <row r="123" spans="2:10">
      <c r="B123" s="331"/>
      <c r="C123" s="331"/>
      <c r="D123" s="331"/>
      <c r="E123" s="331"/>
      <c r="F123" s="331"/>
      <c r="G123" s="331"/>
      <c r="H123" s="331"/>
      <c r="I123" s="331"/>
      <c r="J123" s="517"/>
    </row>
    <row r="124" spans="2:10">
      <c r="B124" s="331"/>
      <c r="C124" s="331"/>
      <c r="D124" s="331"/>
      <c r="E124" s="331"/>
      <c r="F124" s="331"/>
      <c r="G124" s="331"/>
      <c r="H124" s="331"/>
      <c r="I124" s="331"/>
      <c r="J124" s="517"/>
    </row>
    <row r="125" spans="2:10">
      <c r="B125" s="331"/>
      <c r="C125" s="331"/>
      <c r="D125" s="331"/>
      <c r="E125" s="331"/>
      <c r="F125" s="331"/>
      <c r="G125" s="331"/>
      <c r="H125" s="331"/>
      <c r="I125" s="331"/>
      <c r="J125" s="517"/>
    </row>
    <row r="126" spans="2:10">
      <c r="B126" s="331"/>
      <c r="C126" s="331"/>
      <c r="D126" s="331"/>
      <c r="E126" s="331"/>
      <c r="F126" s="331"/>
      <c r="G126" s="331"/>
      <c r="H126" s="331"/>
      <c r="I126" s="331"/>
      <c r="J126" s="517"/>
    </row>
    <row r="127" spans="2:10">
      <c r="B127" s="331"/>
      <c r="C127" s="331"/>
      <c r="D127" s="331"/>
      <c r="E127" s="331"/>
      <c r="F127" s="331"/>
      <c r="G127" s="331"/>
      <c r="H127" s="331"/>
      <c r="I127" s="331"/>
      <c r="J127" s="517"/>
    </row>
    <row r="128" spans="2:10">
      <c r="B128" s="331"/>
      <c r="C128" s="331"/>
      <c r="D128" s="331"/>
      <c r="E128" s="331"/>
      <c r="F128" s="331"/>
      <c r="G128" s="331"/>
      <c r="H128" s="331"/>
      <c r="I128" s="331"/>
      <c r="J128" s="517"/>
    </row>
    <row r="129" spans="2:10">
      <c r="B129" s="331"/>
      <c r="C129" s="331"/>
      <c r="D129" s="331"/>
      <c r="E129" s="331"/>
      <c r="F129" s="331"/>
      <c r="G129" s="331"/>
      <c r="H129" s="331"/>
      <c r="I129" s="331"/>
      <c r="J129" s="517"/>
    </row>
    <row r="130" spans="2:10">
      <c r="B130" s="331"/>
      <c r="C130" s="331"/>
      <c r="D130" s="331"/>
      <c r="E130" s="331"/>
      <c r="F130" s="331"/>
      <c r="G130" s="331"/>
      <c r="H130" s="331"/>
      <c r="I130" s="331"/>
      <c r="J130" s="517"/>
    </row>
    <row r="131" spans="2:10">
      <c r="B131" s="331"/>
      <c r="C131" s="331"/>
      <c r="D131" s="331"/>
      <c r="E131" s="331"/>
      <c r="F131" s="331"/>
      <c r="G131" s="331"/>
      <c r="H131" s="331"/>
      <c r="I131" s="331"/>
      <c r="J131" s="517"/>
    </row>
    <row r="132" spans="2:10">
      <c r="B132" s="331"/>
      <c r="C132" s="331"/>
      <c r="D132" s="331"/>
      <c r="E132" s="331"/>
      <c r="F132" s="331"/>
      <c r="G132" s="331"/>
      <c r="H132" s="331"/>
      <c r="I132" s="331"/>
      <c r="J132" s="517"/>
    </row>
    <row r="133" spans="2:10">
      <c r="B133" s="331"/>
      <c r="C133" s="331"/>
      <c r="D133" s="331"/>
      <c r="E133" s="331"/>
      <c r="F133" s="331"/>
      <c r="G133" s="331"/>
      <c r="H133" s="331"/>
      <c r="I133" s="331"/>
      <c r="J133" s="517"/>
    </row>
    <row r="134" spans="2:10">
      <c r="B134" s="331"/>
      <c r="C134" s="331"/>
      <c r="D134" s="331"/>
      <c r="E134" s="331"/>
      <c r="F134" s="331"/>
      <c r="G134" s="331"/>
      <c r="H134" s="331"/>
      <c r="I134" s="331"/>
      <c r="J134" s="517"/>
    </row>
    <row r="135" spans="2:10">
      <c r="B135" s="331"/>
      <c r="C135" s="331"/>
      <c r="D135" s="331"/>
      <c r="E135" s="331"/>
      <c r="F135" s="331"/>
      <c r="G135" s="331"/>
      <c r="H135" s="331"/>
      <c r="I135" s="331"/>
      <c r="J135" s="517"/>
    </row>
    <row r="136" spans="2:10">
      <c r="B136" s="331"/>
      <c r="C136" s="331"/>
      <c r="D136" s="331"/>
      <c r="E136" s="331"/>
      <c r="F136" s="331"/>
      <c r="G136" s="331"/>
      <c r="H136" s="331"/>
      <c r="I136" s="331"/>
      <c r="J136" s="517"/>
    </row>
    <row r="137" spans="2:10">
      <c r="B137" s="331"/>
      <c r="C137" s="331"/>
      <c r="D137" s="331"/>
      <c r="E137" s="331"/>
      <c r="F137" s="331"/>
      <c r="G137" s="331"/>
      <c r="H137" s="331"/>
      <c r="I137" s="331"/>
      <c r="J137" s="517"/>
    </row>
    <row r="138" spans="2:10">
      <c r="B138" s="331"/>
      <c r="C138" s="331"/>
      <c r="D138" s="331"/>
      <c r="E138" s="331"/>
      <c r="F138" s="331"/>
      <c r="G138" s="331"/>
      <c r="H138" s="331"/>
      <c r="I138" s="331"/>
      <c r="J138" s="517"/>
    </row>
    <row r="139" spans="2:10">
      <c r="B139" s="331"/>
      <c r="C139" s="331"/>
      <c r="D139" s="331"/>
      <c r="E139" s="331"/>
      <c r="F139" s="331"/>
      <c r="G139" s="331"/>
      <c r="H139" s="331"/>
      <c r="I139" s="331"/>
      <c r="J139" s="517"/>
    </row>
    <row r="140" spans="2:10">
      <c r="B140" s="331"/>
      <c r="C140" s="331"/>
      <c r="D140" s="331"/>
      <c r="E140" s="331"/>
      <c r="F140" s="331"/>
      <c r="G140" s="331"/>
      <c r="H140" s="331"/>
      <c r="I140" s="331"/>
      <c r="J140" s="517"/>
    </row>
    <row r="141" spans="2:10">
      <c r="B141" s="331"/>
      <c r="C141" s="331"/>
      <c r="D141" s="331"/>
      <c r="E141" s="331"/>
      <c r="F141" s="331"/>
      <c r="G141" s="331"/>
      <c r="H141" s="331"/>
      <c r="I141" s="331"/>
      <c r="J141" s="517"/>
    </row>
    <row r="142" spans="2:10">
      <c r="B142" s="331"/>
      <c r="C142" s="331"/>
      <c r="D142" s="331"/>
      <c r="E142" s="331"/>
      <c r="F142" s="331"/>
      <c r="G142" s="331"/>
      <c r="H142" s="331"/>
      <c r="I142" s="331"/>
      <c r="J142" s="517"/>
    </row>
    <row r="143" spans="2:10">
      <c r="B143" s="331"/>
      <c r="C143" s="331"/>
      <c r="D143" s="331"/>
      <c r="E143" s="331"/>
      <c r="F143" s="331"/>
      <c r="G143" s="331"/>
      <c r="H143" s="331"/>
      <c r="I143" s="331"/>
      <c r="J143" s="517"/>
    </row>
    <row r="144" spans="2:10">
      <c r="B144" s="331"/>
      <c r="C144" s="331"/>
      <c r="D144" s="331"/>
      <c r="E144" s="331"/>
      <c r="F144" s="331"/>
      <c r="G144" s="331"/>
      <c r="H144" s="331"/>
      <c r="I144" s="331"/>
      <c r="J144" s="517"/>
    </row>
    <row r="145" spans="2:10">
      <c r="B145" s="331"/>
      <c r="C145" s="331"/>
      <c r="D145" s="331"/>
      <c r="E145" s="331"/>
      <c r="F145" s="331"/>
      <c r="G145" s="331"/>
      <c r="H145" s="331"/>
      <c r="I145" s="331"/>
      <c r="J145" s="517"/>
    </row>
    <row r="146" spans="2:10">
      <c r="B146" s="331"/>
      <c r="C146" s="331"/>
      <c r="D146" s="331"/>
      <c r="E146" s="331"/>
      <c r="F146" s="331"/>
      <c r="G146" s="331"/>
      <c r="H146" s="331"/>
      <c r="I146" s="331"/>
      <c r="J146" s="517"/>
    </row>
    <row r="147" spans="2:10">
      <c r="B147" s="331"/>
      <c r="C147" s="331"/>
      <c r="D147" s="331"/>
      <c r="E147" s="331"/>
      <c r="F147" s="331"/>
      <c r="G147" s="331"/>
      <c r="H147" s="331"/>
      <c r="I147" s="331"/>
      <c r="J147" s="517"/>
    </row>
    <row r="148" spans="2:10">
      <c r="B148" s="331"/>
      <c r="C148" s="331"/>
      <c r="D148" s="331"/>
      <c r="E148" s="331"/>
      <c r="F148" s="331"/>
      <c r="G148" s="331"/>
      <c r="H148" s="331"/>
      <c r="I148" s="331"/>
      <c r="J148" s="517"/>
    </row>
    <row r="149" spans="2:10">
      <c r="B149" s="331"/>
      <c r="C149" s="331"/>
      <c r="D149" s="331"/>
      <c r="E149" s="331"/>
      <c r="F149" s="331"/>
      <c r="G149" s="331"/>
      <c r="H149" s="331"/>
      <c r="I149" s="331"/>
      <c r="J149" s="517"/>
    </row>
    <row r="150" spans="2:10">
      <c r="B150" s="331"/>
      <c r="C150" s="331"/>
      <c r="D150" s="331"/>
      <c r="E150" s="331"/>
      <c r="F150" s="331"/>
      <c r="G150" s="331"/>
      <c r="H150" s="331"/>
      <c r="I150" s="331"/>
      <c r="J150" s="517"/>
    </row>
    <row r="151" spans="2:10">
      <c r="B151" s="331"/>
      <c r="C151" s="331"/>
      <c r="D151" s="331"/>
      <c r="E151" s="331"/>
      <c r="F151" s="331"/>
      <c r="G151" s="331"/>
      <c r="H151" s="331"/>
      <c r="I151" s="331"/>
      <c r="J151" s="517"/>
    </row>
    <row r="152" spans="2:10">
      <c r="B152" s="331"/>
      <c r="C152" s="331"/>
      <c r="D152" s="331"/>
      <c r="E152" s="331"/>
      <c r="F152" s="331"/>
      <c r="G152" s="331"/>
      <c r="H152" s="331"/>
      <c r="I152" s="331"/>
      <c r="J152" s="517"/>
    </row>
    <row r="153" spans="2:10">
      <c r="B153" s="331"/>
      <c r="C153" s="331"/>
      <c r="D153" s="331"/>
      <c r="E153" s="331"/>
      <c r="F153" s="331"/>
      <c r="G153" s="331"/>
      <c r="H153" s="331"/>
      <c r="I153" s="331"/>
      <c r="J153" s="517"/>
    </row>
    <row r="154" spans="2:10">
      <c r="B154" s="331"/>
      <c r="C154" s="331"/>
      <c r="D154" s="331"/>
      <c r="E154" s="331"/>
      <c r="F154" s="331"/>
      <c r="G154" s="331"/>
      <c r="H154" s="331"/>
      <c r="I154" s="331"/>
      <c r="J154" s="517"/>
    </row>
    <row r="155" spans="2:10">
      <c r="B155" s="331"/>
      <c r="C155" s="331"/>
      <c r="D155" s="331"/>
      <c r="E155" s="331"/>
      <c r="F155" s="331"/>
      <c r="G155" s="331"/>
      <c r="H155" s="331"/>
      <c r="I155" s="331"/>
      <c r="J155" s="517"/>
    </row>
    <row r="156" spans="2:10">
      <c r="B156" s="331"/>
      <c r="C156" s="331"/>
      <c r="D156" s="331"/>
      <c r="E156" s="331"/>
      <c r="F156" s="331"/>
      <c r="G156" s="331"/>
      <c r="H156" s="331"/>
      <c r="I156" s="331"/>
      <c r="J156" s="517"/>
    </row>
    <row r="157" spans="2:10">
      <c r="B157" s="331"/>
      <c r="C157" s="331"/>
      <c r="D157" s="331"/>
      <c r="E157" s="331"/>
      <c r="F157" s="331"/>
      <c r="G157" s="331"/>
      <c r="H157" s="331"/>
      <c r="I157" s="331"/>
      <c r="J157" s="517"/>
    </row>
    <row r="158" spans="2:10">
      <c r="B158" s="331"/>
      <c r="C158" s="331"/>
      <c r="D158" s="331"/>
      <c r="E158" s="331"/>
      <c r="F158" s="331"/>
      <c r="G158" s="331"/>
      <c r="H158" s="331"/>
      <c r="I158" s="331"/>
      <c r="J158" s="517"/>
    </row>
    <row r="159" spans="2:10">
      <c r="B159" s="331"/>
      <c r="C159" s="331"/>
      <c r="D159" s="331"/>
      <c r="E159" s="331"/>
      <c r="F159" s="331"/>
      <c r="G159" s="331"/>
      <c r="H159" s="331"/>
      <c r="I159" s="331"/>
      <c r="J159" s="517"/>
    </row>
    <row r="160" spans="2:10">
      <c r="B160" s="331"/>
      <c r="C160" s="331"/>
      <c r="D160" s="331"/>
      <c r="E160" s="331"/>
      <c r="F160" s="331"/>
      <c r="G160" s="331"/>
      <c r="H160" s="331"/>
      <c r="I160" s="331"/>
      <c r="J160" s="517"/>
    </row>
    <row r="161" spans="2:10">
      <c r="B161" s="331"/>
      <c r="C161" s="331"/>
      <c r="D161" s="331"/>
      <c r="E161" s="331"/>
      <c r="F161" s="331"/>
      <c r="G161" s="331"/>
      <c r="H161" s="331"/>
      <c r="I161" s="331"/>
      <c r="J161" s="517"/>
    </row>
    <row r="162" spans="2:10">
      <c r="B162" s="331"/>
      <c r="C162" s="331"/>
      <c r="D162" s="331"/>
      <c r="E162" s="331"/>
      <c r="F162" s="331"/>
      <c r="G162" s="331"/>
      <c r="H162" s="331"/>
      <c r="I162" s="331"/>
      <c r="J162" s="517"/>
    </row>
    <row r="163" spans="2:10">
      <c r="B163" s="331"/>
      <c r="C163" s="331"/>
      <c r="D163" s="331"/>
      <c r="E163" s="331"/>
      <c r="F163" s="331"/>
      <c r="G163" s="331"/>
      <c r="H163" s="331"/>
      <c r="I163" s="331"/>
      <c r="J163" s="517"/>
    </row>
    <row r="164" spans="2:10">
      <c r="B164" s="331"/>
      <c r="C164" s="331"/>
      <c r="D164" s="331"/>
      <c r="E164" s="331"/>
      <c r="F164" s="331"/>
      <c r="G164" s="331"/>
      <c r="H164" s="331"/>
      <c r="I164" s="331"/>
      <c r="J164" s="517"/>
    </row>
    <row r="165" spans="2:10">
      <c r="B165" s="331"/>
      <c r="C165" s="331"/>
      <c r="D165" s="331"/>
      <c r="E165" s="331"/>
      <c r="F165" s="331"/>
      <c r="G165" s="331"/>
      <c r="H165" s="331"/>
      <c r="I165" s="331"/>
      <c r="J165" s="517"/>
    </row>
    <row r="166" spans="2:10">
      <c r="B166" s="331"/>
      <c r="C166" s="331"/>
      <c r="D166" s="331"/>
      <c r="E166" s="331"/>
      <c r="F166" s="331"/>
      <c r="G166" s="331"/>
      <c r="H166" s="331"/>
      <c r="I166" s="331"/>
      <c r="J166" s="517"/>
    </row>
    <row r="167" spans="2:10">
      <c r="B167" s="331"/>
      <c r="C167" s="331"/>
      <c r="D167" s="331"/>
      <c r="E167" s="331"/>
      <c r="F167" s="331"/>
      <c r="G167" s="331"/>
      <c r="H167" s="331"/>
      <c r="I167" s="331"/>
      <c r="J167" s="517"/>
    </row>
    <row r="168" spans="2:10">
      <c r="B168" s="331"/>
      <c r="C168" s="331"/>
      <c r="D168" s="331"/>
      <c r="E168" s="331"/>
      <c r="F168" s="331"/>
      <c r="G168" s="331"/>
      <c r="H168" s="331"/>
      <c r="I168" s="331"/>
      <c r="J168" s="517"/>
    </row>
    <row r="169" spans="2:10">
      <c r="B169" s="331"/>
      <c r="C169" s="331"/>
      <c r="D169" s="331"/>
      <c r="E169" s="331"/>
      <c r="F169" s="331"/>
      <c r="G169" s="331"/>
      <c r="H169" s="331"/>
      <c r="I169" s="331"/>
      <c r="J169" s="517"/>
    </row>
    <row r="170" spans="2:10">
      <c r="B170" s="331"/>
      <c r="C170" s="331"/>
      <c r="D170" s="331"/>
      <c r="E170" s="331"/>
      <c r="F170" s="331"/>
      <c r="G170" s="331"/>
      <c r="H170" s="331"/>
      <c r="I170" s="331"/>
      <c r="J170" s="517"/>
    </row>
    <row r="171" spans="2:10">
      <c r="B171" s="331"/>
      <c r="C171" s="331"/>
      <c r="D171" s="331"/>
      <c r="E171" s="331"/>
      <c r="F171" s="331"/>
      <c r="G171" s="331"/>
      <c r="H171" s="331"/>
      <c r="I171" s="331"/>
      <c r="J171" s="517"/>
    </row>
    <row r="172" spans="2:10">
      <c r="B172" s="331"/>
      <c r="C172" s="331"/>
      <c r="D172" s="331"/>
      <c r="E172" s="331"/>
      <c r="F172" s="331"/>
      <c r="G172" s="331"/>
      <c r="H172" s="331"/>
      <c r="I172" s="331"/>
      <c r="J172" s="517"/>
    </row>
    <row r="173" spans="2:10">
      <c r="B173" s="331"/>
      <c r="C173" s="331"/>
      <c r="D173" s="331"/>
      <c r="E173" s="331"/>
      <c r="F173" s="331"/>
      <c r="G173" s="331"/>
      <c r="H173" s="331"/>
      <c r="I173" s="331"/>
      <c r="J173" s="517"/>
    </row>
    <row r="174" spans="2:10">
      <c r="B174" s="331"/>
      <c r="C174" s="331"/>
      <c r="D174" s="331"/>
      <c r="E174" s="331"/>
      <c r="F174" s="331"/>
      <c r="G174" s="331"/>
      <c r="H174" s="331"/>
      <c r="I174" s="331"/>
      <c r="J174" s="517"/>
    </row>
    <row r="175" spans="2:10">
      <c r="B175" s="331"/>
      <c r="C175" s="331"/>
      <c r="D175" s="331"/>
      <c r="E175" s="331"/>
      <c r="F175" s="331"/>
      <c r="G175" s="331"/>
      <c r="H175" s="331"/>
      <c r="I175" s="331"/>
      <c r="J175" s="517"/>
    </row>
    <row r="176" spans="2:10">
      <c r="B176" s="331"/>
      <c r="C176" s="331"/>
      <c r="D176" s="331"/>
      <c r="E176" s="331"/>
      <c r="F176" s="331"/>
      <c r="G176" s="331"/>
      <c r="H176" s="331"/>
      <c r="I176" s="331"/>
      <c r="J176" s="517"/>
    </row>
    <row r="177" spans="2:10">
      <c r="B177" s="331"/>
      <c r="C177" s="331"/>
      <c r="D177" s="331"/>
      <c r="E177" s="331"/>
      <c r="F177" s="331"/>
      <c r="G177" s="331"/>
      <c r="H177" s="331"/>
      <c r="I177" s="331"/>
      <c r="J177" s="517"/>
    </row>
    <row r="178" spans="2:10">
      <c r="B178" s="331"/>
      <c r="C178" s="331"/>
      <c r="D178" s="331"/>
      <c r="E178" s="331"/>
      <c r="F178" s="331"/>
      <c r="G178" s="331"/>
      <c r="H178" s="331"/>
      <c r="I178" s="331"/>
      <c r="J178" s="517"/>
    </row>
    <row r="179" spans="2:10">
      <c r="B179" s="331"/>
      <c r="C179" s="331"/>
      <c r="D179" s="331"/>
      <c r="E179" s="331"/>
      <c r="F179" s="331"/>
      <c r="G179" s="331"/>
      <c r="H179" s="331"/>
      <c r="I179" s="331"/>
      <c r="J179" s="517"/>
    </row>
    <row r="180" spans="2:10">
      <c r="B180" s="331"/>
      <c r="C180" s="331"/>
      <c r="D180" s="331"/>
      <c r="E180" s="331"/>
      <c r="F180" s="331"/>
      <c r="G180" s="331"/>
      <c r="H180" s="331"/>
      <c r="I180" s="331"/>
      <c r="J180" s="517"/>
    </row>
    <row r="181" spans="2:10">
      <c r="B181" s="331"/>
      <c r="C181" s="331"/>
      <c r="D181" s="331"/>
      <c r="E181" s="331"/>
      <c r="F181" s="331"/>
      <c r="G181" s="331"/>
      <c r="H181" s="331"/>
      <c r="I181" s="331"/>
      <c r="J181" s="517"/>
    </row>
    <row r="182" spans="2:10">
      <c r="B182" s="331"/>
      <c r="C182" s="331"/>
      <c r="D182" s="331"/>
      <c r="E182" s="331"/>
      <c r="F182" s="331"/>
      <c r="G182" s="331"/>
      <c r="H182" s="331"/>
      <c r="I182" s="331"/>
      <c r="J182" s="517"/>
    </row>
    <row r="183" spans="2:10">
      <c r="B183" s="331"/>
      <c r="C183" s="331"/>
      <c r="D183" s="331"/>
      <c r="E183" s="331"/>
      <c r="F183" s="331"/>
      <c r="G183" s="331"/>
      <c r="H183" s="331"/>
      <c r="I183" s="331"/>
      <c r="J183" s="517"/>
    </row>
    <row r="184" spans="2:10">
      <c r="B184" s="331"/>
      <c r="C184" s="331"/>
      <c r="D184" s="331"/>
      <c r="E184" s="331"/>
      <c r="F184" s="331"/>
      <c r="G184" s="331"/>
      <c r="H184" s="331"/>
      <c r="I184" s="331"/>
      <c r="J184" s="517"/>
    </row>
    <row r="185" spans="2:10">
      <c r="B185" s="331"/>
      <c r="C185" s="331"/>
      <c r="D185" s="331"/>
      <c r="E185" s="331"/>
      <c r="F185" s="331"/>
      <c r="G185" s="331"/>
      <c r="H185" s="331"/>
      <c r="I185" s="331"/>
      <c r="J185" s="517"/>
    </row>
    <row r="186" spans="2:10">
      <c r="B186" s="331"/>
      <c r="C186" s="331"/>
      <c r="D186" s="331"/>
      <c r="E186" s="331"/>
      <c r="F186" s="331"/>
      <c r="G186" s="331"/>
      <c r="H186" s="331"/>
      <c r="I186" s="331"/>
      <c r="J186" s="517"/>
    </row>
    <row r="187" spans="2:10">
      <c r="B187" s="331"/>
      <c r="C187" s="331"/>
      <c r="D187" s="331"/>
      <c r="E187" s="331"/>
      <c r="F187" s="331"/>
      <c r="G187" s="331"/>
      <c r="H187" s="331"/>
      <c r="I187" s="331"/>
      <c r="J187" s="517"/>
    </row>
    <row r="188" spans="2:10">
      <c r="B188" s="331"/>
      <c r="C188" s="331"/>
      <c r="D188" s="331"/>
      <c r="E188" s="331"/>
      <c r="F188" s="331"/>
      <c r="G188" s="331"/>
      <c r="H188" s="331"/>
      <c r="I188" s="331"/>
      <c r="J188" s="517"/>
    </row>
    <row r="189" spans="2:10">
      <c r="B189" s="331"/>
      <c r="C189" s="331"/>
      <c r="D189" s="331"/>
      <c r="E189" s="331"/>
      <c r="F189" s="331"/>
      <c r="G189" s="331"/>
      <c r="H189" s="331"/>
      <c r="I189" s="331"/>
      <c r="J189" s="517"/>
    </row>
    <row r="190" spans="2:10">
      <c r="B190" s="331"/>
      <c r="C190" s="331"/>
      <c r="D190" s="331"/>
      <c r="E190" s="331"/>
      <c r="F190" s="331"/>
      <c r="G190" s="331"/>
      <c r="H190" s="331"/>
      <c r="I190" s="331"/>
      <c r="J190" s="517"/>
    </row>
    <row r="191" spans="2:10">
      <c r="B191" s="331"/>
      <c r="C191" s="331"/>
      <c r="D191" s="331"/>
      <c r="E191" s="331"/>
      <c r="F191" s="331"/>
      <c r="G191" s="331"/>
      <c r="H191" s="331"/>
      <c r="I191" s="331"/>
      <c r="J191" s="517"/>
    </row>
    <row r="192" spans="2:10">
      <c r="B192" s="331"/>
      <c r="C192" s="331"/>
      <c r="D192" s="331"/>
      <c r="E192" s="331"/>
      <c r="F192" s="331"/>
      <c r="G192" s="331"/>
      <c r="H192" s="331"/>
      <c r="I192" s="331"/>
      <c r="J192" s="517"/>
    </row>
    <row r="193" spans="2:10">
      <c r="B193" s="331"/>
      <c r="C193" s="331"/>
      <c r="D193" s="331"/>
      <c r="E193" s="331"/>
      <c r="F193" s="331"/>
      <c r="G193" s="331"/>
      <c r="H193" s="331"/>
      <c r="I193" s="331"/>
      <c r="J193" s="517"/>
    </row>
    <row r="194" spans="2:10">
      <c r="B194" s="331"/>
      <c r="C194" s="331"/>
      <c r="D194" s="331"/>
      <c r="E194" s="331"/>
      <c r="F194" s="331"/>
      <c r="G194" s="331"/>
      <c r="H194" s="331"/>
      <c r="I194" s="331"/>
      <c r="J194" s="517"/>
    </row>
    <row r="195" spans="2:10">
      <c r="B195" s="331"/>
      <c r="C195" s="331"/>
      <c r="D195" s="331"/>
      <c r="E195" s="331"/>
      <c r="F195" s="331"/>
      <c r="G195" s="331"/>
      <c r="H195" s="331"/>
      <c r="I195" s="331"/>
      <c r="J195" s="517"/>
    </row>
    <row r="196" spans="2:10">
      <c r="B196" s="331"/>
      <c r="C196" s="331"/>
      <c r="D196" s="331"/>
      <c r="E196" s="331"/>
      <c r="F196" s="331"/>
      <c r="G196" s="331"/>
      <c r="H196" s="331"/>
      <c r="I196" s="331"/>
      <c r="J196" s="517"/>
    </row>
    <row r="197" spans="2:10">
      <c r="B197" s="331"/>
      <c r="C197" s="331"/>
      <c r="D197" s="331"/>
      <c r="E197" s="331"/>
      <c r="F197" s="331"/>
      <c r="G197" s="331"/>
      <c r="H197" s="331"/>
      <c r="I197" s="331"/>
      <c r="J197" s="517"/>
    </row>
    <row r="198" spans="2:10">
      <c r="B198" s="331"/>
      <c r="C198" s="331"/>
      <c r="D198" s="331"/>
      <c r="E198" s="331"/>
      <c r="F198" s="331"/>
      <c r="G198" s="331"/>
      <c r="H198" s="331"/>
      <c r="I198" s="331"/>
      <c r="J198" s="517"/>
    </row>
    <row r="199" spans="2:10">
      <c r="B199" s="331"/>
      <c r="C199" s="331"/>
      <c r="D199" s="331"/>
      <c r="E199" s="331"/>
      <c r="F199" s="331"/>
      <c r="G199" s="331"/>
      <c r="H199" s="331"/>
      <c r="I199" s="331"/>
      <c r="J199" s="517"/>
    </row>
    <row r="200" spans="2:10">
      <c r="B200" s="331"/>
      <c r="C200" s="331"/>
      <c r="D200" s="331"/>
      <c r="E200" s="331"/>
      <c r="F200" s="331"/>
      <c r="G200" s="331"/>
      <c r="H200" s="331"/>
      <c r="I200" s="331"/>
      <c r="J200" s="517"/>
    </row>
    <row r="201" spans="2:10">
      <c r="B201" s="331"/>
      <c r="C201" s="331"/>
      <c r="D201" s="331"/>
      <c r="E201" s="331"/>
      <c r="F201" s="331"/>
      <c r="G201" s="331"/>
      <c r="H201" s="331"/>
      <c r="I201" s="331"/>
      <c r="J201" s="517"/>
    </row>
    <row r="202" spans="2:10">
      <c r="B202" s="331"/>
      <c r="C202" s="331"/>
      <c r="D202" s="331"/>
      <c r="E202" s="331"/>
      <c r="F202" s="331"/>
      <c r="G202" s="331"/>
      <c r="H202" s="331"/>
      <c r="I202" s="331"/>
      <c r="J202" s="517"/>
    </row>
    <row r="203" spans="2:10">
      <c r="B203" s="331"/>
      <c r="C203" s="331"/>
      <c r="D203" s="331"/>
      <c r="E203" s="331"/>
      <c r="F203" s="331"/>
      <c r="G203" s="331"/>
      <c r="H203" s="331"/>
      <c r="I203" s="331"/>
      <c r="J203" s="517"/>
    </row>
    <row r="204" spans="2:10">
      <c r="B204" s="331"/>
      <c r="C204" s="331"/>
      <c r="D204" s="331"/>
      <c r="E204" s="331"/>
      <c r="F204" s="331"/>
      <c r="G204" s="331"/>
      <c r="H204" s="331"/>
      <c r="I204" s="331"/>
      <c r="J204" s="517"/>
    </row>
    <row r="205" spans="2:10">
      <c r="B205" s="331"/>
      <c r="C205" s="331"/>
      <c r="D205" s="331"/>
      <c r="E205" s="331"/>
      <c r="F205" s="331"/>
      <c r="G205" s="331"/>
      <c r="H205" s="331"/>
      <c r="I205" s="331"/>
      <c r="J205" s="517"/>
    </row>
    <row r="206" spans="2:10">
      <c r="B206" s="331"/>
      <c r="C206" s="331"/>
      <c r="D206" s="331"/>
      <c r="E206" s="331"/>
      <c r="F206" s="331"/>
      <c r="G206" s="331"/>
      <c r="H206" s="331"/>
      <c r="I206" s="331"/>
      <c r="J206" s="517"/>
    </row>
    <row r="207" spans="2:10">
      <c r="B207" s="331"/>
      <c r="C207" s="331"/>
      <c r="D207" s="331"/>
      <c r="E207" s="331"/>
      <c r="F207" s="331"/>
      <c r="G207" s="331"/>
      <c r="H207" s="331"/>
      <c r="I207" s="331"/>
      <c r="J207" s="517"/>
    </row>
    <row r="208" spans="2:10">
      <c r="B208" s="331"/>
      <c r="C208" s="331"/>
      <c r="D208" s="331"/>
      <c r="E208" s="331"/>
      <c r="F208" s="331"/>
      <c r="G208" s="331"/>
      <c r="H208" s="331"/>
      <c r="I208" s="331"/>
      <c r="J208" s="517"/>
    </row>
    <row r="209" spans="2:10">
      <c r="B209" s="331"/>
      <c r="C209" s="331"/>
      <c r="D209" s="331"/>
      <c r="E209" s="331"/>
      <c r="F209" s="331"/>
      <c r="G209" s="331"/>
      <c r="H209" s="331"/>
      <c r="I209" s="331"/>
      <c r="J209" s="517"/>
    </row>
    <row r="210" spans="2:10">
      <c r="B210" s="331"/>
      <c r="C210" s="331"/>
      <c r="D210" s="331"/>
      <c r="E210" s="331"/>
      <c r="F210" s="331"/>
      <c r="G210" s="331"/>
      <c r="H210" s="331"/>
      <c r="I210" s="331"/>
      <c r="J210" s="517"/>
    </row>
    <row r="211" spans="2:10">
      <c r="B211" s="331"/>
      <c r="C211" s="331"/>
      <c r="D211" s="331"/>
      <c r="E211" s="331"/>
      <c r="F211" s="331"/>
      <c r="G211" s="331"/>
      <c r="H211" s="331"/>
      <c r="I211" s="331"/>
      <c r="J211" s="517"/>
    </row>
    <row r="212" spans="2:10">
      <c r="B212" s="331"/>
      <c r="C212" s="331"/>
      <c r="D212" s="331"/>
      <c r="E212" s="331"/>
      <c r="F212" s="331"/>
      <c r="G212" s="331"/>
      <c r="H212" s="331"/>
      <c r="I212" s="331"/>
      <c r="J212" s="517"/>
    </row>
    <row r="213" spans="2:10">
      <c r="B213" s="331"/>
      <c r="C213" s="331"/>
      <c r="D213" s="331"/>
      <c r="E213" s="331"/>
      <c r="F213" s="331"/>
      <c r="G213" s="331"/>
      <c r="H213" s="331"/>
      <c r="I213" s="331"/>
      <c r="J213" s="517"/>
    </row>
    <row r="214" spans="2:10">
      <c r="B214" s="331"/>
      <c r="C214" s="331"/>
      <c r="D214" s="331"/>
      <c r="E214" s="331"/>
      <c r="F214" s="331"/>
      <c r="G214" s="331"/>
      <c r="H214" s="331"/>
      <c r="I214" s="331"/>
      <c r="J214" s="517"/>
    </row>
    <row r="215" spans="2:10">
      <c r="B215" s="331"/>
      <c r="C215" s="331"/>
      <c r="D215" s="331"/>
      <c r="E215" s="331"/>
      <c r="F215" s="331"/>
      <c r="G215" s="331"/>
      <c r="H215" s="331"/>
      <c r="I215" s="331"/>
      <c r="J215" s="517"/>
    </row>
    <row r="216" spans="2:10">
      <c r="B216" s="331"/>
      <c r="C216" s="331"/>
      <c r="D216" s="331"/>
      <c r="E216" s="331"/>
      <c r="F216" s="331"/>
      <c r="G216" s="331"/>
      <c r="H216" s="331"/>
      <c r="I216" s="331"/>
      <c r="J216" s="517"/>
    </row>
    <row r="217" spans="2:10">
      <c r="B217" s="331"/>
      <c r="C217" s="331"/>
      <c r="D217" s="331"/>
      <c r="E217" s="331"/>
      <c r="F217" s="331"/>
      <c r="G217" s="331"/>
      <c r="H217" s="331"/>
      <c r="I217" s="331"/>
      <c r="J217" s="517"/>
    </row>
    <row r="218" spans="2:10">
      <c r="B218" s="331"/>
      <c r="C218" s="331"/>
      <c r="D218" s="331"/>
      <c r="E218" s="331"/>
      <c r="F218" s="331"/>
      <c r="G218" s="331"/>
      <c r="H218" s="331"/>
      <c r="I218" s="331"/>
      <c r="J218" s="517"/>
    </row>
    <row r="219" spans="2:10">
      <c r="B219" s="331"/>
      <c r="C219" s="331"/>
      <c r="D219" s="331"/>
      <c r="E219" s="331"/>
      <c r="F219" s="331"/>
      <c r="G219" s="331"/>
      <c r="H219" s="331"/>
      <c r="I219" s="331"/>
      <c r="J219" s="517"/>
    </row>
    <row r="220" spans="2:10">
      <c r="B220" s="331"/>
      <c r="C220" s="331"/>
      <c r="D220" s="331"/>
      <c r="E220" s="331"/>
      <c r="F220" s="331"/>
      <c r="G220" s="331"/>
      <c r="H220" s="331"/>
      <c r="I220" s="331"/>
      <c r="J220" s="517"/>
    </row>
    <row r="221" spans="2:10">
      <c r="B221" s="331"/>
      <c r="C221" s="331"/>
      <c r="D221" s="331"/>
      <c r="E221" s="331"/>
      <c r="F221" s="331"/>
      <c r="G221" s="331"/>
      <c r="H221" s="331"/>
      <c r="I221" s="331"/>
      <c r="J221" s="517"/>
    </row>
    <row r="222" spans="2:10">
      <c r="B222" s="331"/>
      <c r="C222" s="331"/>
      <c r="D222" s="331"/>
      <c r="E222" s="331"/>
      <c r="F222" s="331"/>
      <c r="G222" s="331"/>
      <c r="H222" s="331"/>
      <c r="I222" s="331"/>
      <c r="J222" s="517"/>
    </row>
    <row r="223" spans="2:10">
      <c r="B223" s="331"/>
      <c r="C223" s="331"/>
      <c r="D223" s="331"/>
      <c r="E223" s="331"/>
      <c r="F223" s="331"/>
      <c r="G223" s="331"/>
      <c r="H223" s="331"/>
      <c r="I223" s="331"/>
      <c r="J223" s="517"/>
    </row>
    <row r="224" spans="2:10">
      <c r="B224" s="331"/>
      <c r="C224" s="331"/>
      <c r="D224" s="331"/>
      <c r="E224" s="331"/>
      <c r="F224" s="331"/>
      <c r="G224" s="331"/>
      <c r="H224" s="331"/>
      <c r="I224" s="331"/>
      <c r="J224" s="517"/>
    </row>
    <row r="225" spans="2:10">
      <c r="B225" s="331"/>
      <c r="C225" s="331"/>
      <c r="D225" s="331"/>
      <c r="E225" s="331"/>
      <c r="F225" s="331"/>
      <c r="G225" s="331"/>
      <c r="H225" s="331"/>
      <c r="I225" s="331"/>
      <c r="J225" s="517"/>
    </row>
    <row r="226" spans="2:10">
      <c r="B226" s="331"/>
      <c r="C226" s="331"/>
      <c r="D226" s="331"/>
      <c r="E226" s="331"/>
      <c r="F226" s="331"/>
      <c r="G226" s="331"/>
      <c r="H226" s="331"/>
      <c r="I226" s="331"/>
      <c r="J226" s="517"/>
    </row>
    <row r="227" spans="2:10">
      <c r="B227" s="331"/>
      <c r="C227" s="331"/>
      <c r="D227" s="331"/>
      <c r="E227" s="331"/>
      <c r="F227" s="331"/>
      <c r="G227" s="331"/>
      <c r="H227" s="331"/>
      <c r="I227" s="331"/>
      <c r="J227" s="517"/>
    </row>
    <row r="228" spans="2:10">
      <c r="B228" s="331"/>
      <c r="C228" s="331"/>
      <c r="D228" s="331"/>
      <c r="E228" s="331"/>
      <c r="F228" s="331"/>
      <c r="G228" s="331"/>
      <c r="H228" s="331"/>
      <c r="I228" s="331"/>
      <c r="J228" s="517"/>
    </row>
    <row r="229" spans="2:10">
      <c r="B229" s="331"/>
      <c r="C229" s="331"/>
      <c r="D229" s="331"/>
      <c r="E229" s="331"/>
      <c r="F229" s="331"/>
      <c r="G229" s="331"/>
      <c r="H229" s="331"/>
      <c r="I229" s="331"/>
      <c r="J229" s="517"/>
    </row>
    <row r="230" spans="2:10">
      <c r="B230" s="331"/>
      <c r="C230" s="331"/>
      <c r="D230" s="331"/>
      <c r="E230" s="331"/>
      <c r="F230" s="331"/>
      <c r="G230" s="331"/>
      <c r="H230" s="331"/>
      <c r="I230" s="331"/>
      <c r="J230" s="517"/>
    </row>
    <row r="231" spans="2:10">
      <c r="B231" s="331"/>
      <c r="C231" s="331"/>
      <c r="D231" s="331"/>
      <c r="E231" s="331"/>
      <c r="F231" s="331"/>
      <c r="G231" s="331"/>
      <c r="H231" s="331"/>
      <c r="I231" s="331"/>
      <c r="J231" s="517"/>
    </row>
    <row r="232" spans="2:10">
      <c r="B232" s="331"/>
      <c r="C232" s="331"/>
      <c r="D232" s="331"/>
      <c r="E232" s="331"/>
      <c r="F232" s="331"/>
      <c r="G232" s="331"/>
      <c r="H232" s="331"/>
      <c r="I232" s="331"/>
      <c r="J232" s="517"/>
    </row>
    <row r="233" spans="2:10">
      <c r="B233" s="331"/>
      <c r="C233" s="331"/>
      <c r="D233" s="331"/>
      <c r="E233" s="331"/>
      <c r="F233" s="331"/>
      <c r="G233" s="331"/>
      <c r="H233" s="331"/>
      <c r="I233" s="331"/>
      <c r="J233" s="517"/>
    </row>
    <row r="234" spans="2:10">
      <c r="B234" s="331"/>
      <c r="C234" s="331"/>
      <c r="D234" s="331"/>
      <c r="E234" s="331"/>
      <c r="F234" s="331"/>
      <c r="G234" s="331"/>
      <c r="H234" s="331"/>
      <c r="I234" s="331"/>
      <c r="J234" s="517"/>
    </row>
    <row r="235" spans="2:10">
      <c r="B235" s="331"/>
      <c r="C235" s="331"/>
      <c r="D235" s="331"/>
      <c r="E235" s="331"/>
      <c r="F235" s="331"/>
      <c r="G235" s="331"/>
      <c r="H235" s="331"/>
      <c r="I235" s="331"/>
      <c r="J235" s="517"/>
    </row>
    <row r="236" spans="2:10">
      <c r="B236" s="331"/>
      <c r="C236" s="331"/>
      <c r="D236" s="331"/>
      <c r="E236" s="331"/>
      <c r="F236" s="331"/>
      <c r="G236" s="331"/>
      <c r="H236" s="331"/>
      <c r="I236" s="331"/>
      <c r="J236" s="517"/>
    </row>
    <row r="237" spans="2:10">
      <c r="B237" s="331"/>
      <c r="C237" s="331"/>
      <c r="D237" s="331"/>
      <c r="E237" s="331"/>
      <c r="F237" s="331"/>
      <c r="G237" s="331"/>
      <c r="H237" s="331"/>
      <c r="I237" s="331"/>
      <c r="J237" s="517"/>
    </row>
    <row r="238" spans="2:10">
      <c r="B238" s="331"/>
      <c r="C238" s="331"/>
      <c r="D238" s="331"/>
      <c r="E238" s="331"/>
      <c r="F238" s="331"/>
      <c r="G238" s="331"/>
      <c r="H238" s="331"/>
      <c r="I238" s="331"/>
      <c r="J238" s="517"/>
    </row>
    <row r="239" spans="2:10">
      <c r="B239" s="331"/>
      <c r="C239" s="331"/>
      <c r="D239" s="331"/>
      <c r="E239" s="331"/>
      <c r="F239" s="331"/>
      <c r="G239" s="331"/>
      <c r="H239" s="331"/>
      <c r="I239" s="331"/>
      <c r="J239" s="517"/>
    </row>
    <row r="240" spans="2:10">
      <c r="B240" s="331"/>
      <c r="C240" s="331"/>
      <c r="D240" s="331"/>
      <c r="E240" s="331"/>
      <c r="F240" s="331"/>
      <c r="G240" s="331"/>
      <c r="H240" s="331"/>
      <c r="I240" s="331"/>
      <c r="J240" s="517"/>
    </row>
    <row r="241" spans="2:10">
      <c r="B241" s="331"/>
      <c r="C241" s="331"/>
      <c r="D241" s="331"/>
      <c r="E241" s="331"/>
      <c r="F241" s="331"/>
      <c r="G241" s="331"/>
      <c r="H241" s="331"/>
      <c r="I241" s="331"/>
      <c r="J241" s="517"/>
    </row>
    <row r="242" spans="2:10">
      <c r="B242" s="331"/>
      <c r="C242" s="331"/>
      <c r="D242" s="331"/>
      <c r="E242" s="331"/>
      <c r="F242" s="331"/>
      <c r="G242" s="331"/>
      <c r="H242" s="331"/>
      <c r="I242" s="331"/>
      <c r="J242" s="517"/>
    </row>
    <row r="243" spans="2:10">
      <c r="B243" s="331"/>
      <c r="C243" s="331"/>
      <c r="D243" s="331"/>
      <c r="E243" s="331"/>
      <c r="F243" s="331"/>
      <c r="G243" s="331"/>
      <c r="H243" s="331"/>
      <c r="I243" s="331"/>
      <c r="J243" s="517"/>
    </row>
    <row r="244" spans="2:10">
      <c r="B244" s="331"/>
      <c r="C244" s="331"/>
      <c r="D244" s="331"/>
      <c r="E244" s="331"/>
      <c r="F244" s="331"/>
      <c r="G244" s="331"/>
      <c r="H244" s="331"/>
      <c r="I244" s="331"/>
      <c r="J244" s="517"/>
    </row>
    <row r="245" spans="2:10">
      <c r="B245" s="331"/>
      <c r="C245" s="331"/>
      <c r="D245" s="331"/>
      <c r="E245" s="331"/>
      <c r="F245" s="331"/>
      <c r="G245" s="331"/>
      <c r="H245" s="331"/>
      <c r="I245" s="331"/>
      <c r="J245" s="517"/>
    </row>
    <row r="246" spans="2:10">
      <c r="B246" s="331"/>
      <c r="C246" s="331"/>
      <c r="D246" s="331"/>
      <c r="E246" s="331"/>
      <c r="F246" s="331"/>
      <c r="G246" s="331"/>
      <c r="H246" s="331"/>
      <c r="I246" s="331"/>
      <c r="J246" s="517"/>
    </row>
    <row r="247" spans="2:10">
      <c r="B247" s="331"/>
      <c r="C247" s="331"/>
      <c r="D247" s="331"/>
      <c r="E247" s="331"/>
      <c r="F247" s="331"/>
      <c r="G247" s="331"/>
      <c r="H247" s="331"/>
      <c r="I247" s="331"/>
      <c r="J247" s="517"/>
    </row>
    <row r="248" spans="2:10">
      <c r="B248" s="331"/>
      <c r="C248" s="331"/>
      <c r="D248" s="331"/>
      <c r="E248" s="331"/>
      <c r="F248" s="331"/>
      <c r="G248" s="331"/>
      <c r="H248" s="331"/>
      <c r="I248" s="331"/>
      <c r="J248" s="517"/>
    </row>
    <row r="249" spans="2:10">
      <c r="B249" s="331"/>
      <c r="C249" s="331"/>
      <c r="D249" s="331"/>
      <c r="E249" s="331"/>
      <c r="F249" s="331"/>
      <c r="G249" s="331"/>
      <c r="H249" s="331"/>
      <c r="I249" s="331"/>
      <c r="J249" s="517"/>
    </row>
    <row r="250" spans="2:10">
      <c r="B250" s="331"/>
      <c r="C250" s="331"/>
      <c r="D250" s="331"/>
      <c r="E250" s="331"/>
      <c r="F250" s="331"/>
      <c r="G250" s="331"/>
      <c r="H250" s="331"/>
      <c r="I250" s="331"/>
      <c r="J250" s="517"/>
    </row>
    <row r="251" spans="2:10">
      <c r="B251" s="331"/>
      <c r="C251" s="331"/>
      <c r="D251" s="331"/>
      <c r="E251" s="331"/>
      <c r="F251" s="331"/>
      <c r="G251" s="331"/>
      <c r="H251" s="331"/>
      <c r="I251" s="331"/>
      <c r="J251" s="517"/>
    </row>
    <row r="252" spans="2:10">
      <c r="B252" s="331"/>
      <c r="C252" s="331"/>
      <c r="D252" s="331"/>
      <c r="E252" s="331"/>
      <c r="F252" s="331"/>
      <c r="G252" s="331"/>
      <c r="H252" s="331"/>
      <c r="I252" s="331"/>
      <c r="J252" s="517"/>
    </row>
    <row r="253" spans="2:10">
      <c r="B253" s="331"/>
      <c r="C253" s="331"/>
      <c r="D253" s="331"/>
      <c r="E253" s="331"/>
      <c r="F253" s="331"/>
      <c r="G253" s="331"/>
      <c r="H253" s="331"/>
      <c r="I253" s="331"/>
      <c r="J253" s="517"/>
    </row>
    <row r="254" spans="2:10">
      <c r="B254" s="331"/>
      <c r="C254" s="331"/>
      <c r="D254" s="331"/>
      <c r="E254" s="331"/>
      <c r="F254" s="331"/>
      <c r="G254" s="331"/>
      <c r="H254" s="331"/>
      <c r="I254" s="331"/>
      <c r="J254" s="517"/>
    </row>
    <row r="255" spans="2:10">
      <c r="B255" s="331"/>
      <c r="C255" s="331"/>
      <c r="D255" s="331"/>
      <c r="E255" s="331"/>
      <c r="F255" s="331"/>
      <c r="G255" s="331"/>
      <c r="H255" s="331"/>
      <c r="I255" s="331"/>
      <c r="J255" s="517"/>
    </row>
    <row r="256" spans="2:10">
      <c r="B256" s="331"/>
      <c r="C256" s="331"/>
      <c r="D256" s="331"/>
      <c r="E256" s="331"/>
      <c r="F256" s="331"/>
      <c r="G256" s="331"/>
      <c r="H256" s="331"/>
      <c r="I256" s="331"/>
      <c r="J256" s="517"/>
    </row>
    <row r="257" spans="2:10">
      <c r="B257" s="331"/>
      <c r="C257" s="331"/>
      <c r="D257" s="331"/>
      <c r="E257" s="331"/>
      <c r="F257" s="331"/>
      <c r="G257" s="331"/>
      <c r="H257" s="331"/>
      <c r="I257" s="331"/>
      <c r="J257" s="517"/>
    </row>
    <row r="258" spans="2:10">
      <c r="B258" s="331"/>
      <c r="C258" s="331"/>
      <c r="D258" s="331"/>
      <c r="E258" s="331"/>
      <c r="F258" s="331"/>
      <c r="G258" s="331"/>
      <c r="H258" s="331"/>
      <c r="I258" s="331"/>
      <c r="J258" s="517"/>
    </row>
    <row r="259" spans="2:10">
      <c r="B259" s="331"/>
      <c r="C259" s="331"/>
      <c r="D259" s="331"/>
      <c r="E259" s="331"/>
      <c r="F259" s="331"/>
      <c r="G259" s="331"/>
      <c r="H259" s="331"/>
      <c r="I259" s="331"/>
      <c r="J259" s="517"/>
    </row>
    <row r="260" spans="2:10">
      <c r="B260" s="331"/>
      <c r="C260" s="331"/>
      <c r="D260" s="331"/>
      <c r="E260" s="331"/>
      <c r="F260" s="331"/>
      <c r="G260" s="331"/>
      <c r="H260" s="331"/>
      <c r="I260" s="331"/>
      <c r="J260" s="517"/>
    </row>
    <row r="261" spans="2:10">
      <c r="B261" s="331"/>
      <c r="C261" s="331"/>
      <c r="D261" s="331"/>
      <c r="E261" s="331"/>
      <c r="F261" s="331"/>
      <c r="G261" s="331"/>
      <c r="H261" s="331"/>
      <c r="I261" s="331"/>
      <c r="J261" s="517"/>
    </row>
    <row r="262" spans="2:10">
      <c r="B262" s="331"/>
      <c r="C262" s="331"/>
      <c r="D262" s="331"/>
      <c r="E262" s="331"/>
      <c r="F262" s="331"/>
      <c r="G262" s="331"/>
      <c r="H262" s="331"/>
      <c r="I262" s="331"/>
      <c r="J262" s="517"/>
    </row>
    <row r="263" spans="2:10">
      <c r="B263" s="331"/>
      <c r="C263" s="331"/>
      <c r="D263" s="331"/>
      <c r="E263" s="331"/>
      <c r="F263" s="331"/>
      <c r="G263" s="331"/>
      <c r="H263" s="331"/>
      <c r="I263" s="331"/>
      <c r="J263" s="517"/>
    </row>
    <row r="264" spans="2:10">
      <c r="B264" s="331"/>
      <c r="C264" s="331"/>
      <c r="D264" s="331"/>
      <c r="E264" s="331"/>
      <c r="F264" s="331"/>
      <c r="G264" s="331"/>
      <c r="H264" s="331"/>
      <c r="I264" s="331"/>
      <c r="J264" s="517"/>
    </row>
    <row r="265" spans="2:10">
      <c r="B265" s="331"/>
      <c r="C265" s="331"/>
      <c r="D265" s="331"/>
      <c r="E265" s="331"/>
      <c r="F265" s="331"/>
      <c r="G265" s="331"/>
      <c r="H265" s="331"/>
      <c r="I265" s="331"/>
      <c r="J265" s="517"/>
    </row>
    <row r="266" spans="2:10">
      <c r="B266" s="331"/>
      <c r="C266" s="331"/>
      <c r="D266" s="331"/>
      <c r="E266" s="331"/>
      <c r="F266" s="331"/>
      <c r="G266" s="331"/>
      <c r="H266" s="331"/>
      <c r="I266" s="331"/>
      <c r="J266" s="517"/>
    </row>
    <row r="267" spans="2:10">
      <c r="B267" s="331"/>
      <c r="C267" s="331"/>
      <c r="D267" s="331"/>
      <c r="E267" s="331"/>
      <c r="F267" s="331"/>
      <c r="G267" s="331"/>
      <c r="H267" s="331"/>
      <c r="I267" s="331"/>
      <c r="J267" s="517"/>
    </row>
    <row r="268" spans="2:10">
      <c r="B268" s="331"/>
      <c r="C268" s="331"/>
      <c r="D268" s="331"/>
      <c r="E268" s="331"/>
      <c r="F268" s="331"/>
      <c r="G268" s="331"/>
      <c r="H268" s="331"/>
      <c r="I268" s="331"/>
      <c r="J268" s="517"/>
    </row>
    <row r="269" spans="2:10">
      <c r="B269" s="331"/>
      <c r="C269" s="331"/>
      <c r="D269" s="331"/>
      <c r="E269" s="331"/>
      <c r="F269" s="331"/>
      <c r="G269" s="331"/>
      <c r="H269" s="331"/>
      <c r="I269" s="331"/>
      <c r="J269" s="517"/>
    </row>
    <row r="270" spans="2:10">
      <c r="B270" s="331"/>
      <c r="C270" s="331"/>
      <c r="D270" s="331"/>
      <c r="E270" s="331"/>
      <c r="F270" s="331"/>
      <c r="G270" s="331"/>
      <c r="H270" s="331"/>
      <c r="I270" s="331"/>
      <c r="J270" s="517"/>
    </row>
    <row r="271" spans="2:10">
      <c r="B271" s="331"/>
      <c r="C271" s="331"/>
      <c r="D271" s="331"/>
      <c r="E271" s="331"/>
      <c r="F271" s="331"/>
      <c r="G271" s="331"/>
      <c r="H271" s="331"/>
      <c r="I271" s="331"/>
      <c r="J271" s="517"/>
    </row>
    <row r="272" spans="2:10">
      <c r="B272" s="331"/>
      <c r="C272" s="331"/>
      <c r="D272" s="331"/>
      <c r="E272" s="331"/>
      <c r="F272" s="331"/>
      <c r="G272" s="331"/>
      <c r="H272" s="331"/>
      <c r="I272" s="331"/>
      <c r="J272" s="517"/>
    </row>
    <row r="273" spans="2:10">
      <c r="B273" s="331"/>
      <c r="C273" s="331"/>
      <c r="D273" s="331"/>
      <c r="E273" s="331"/>
      <c r="F273" s="331"/>
      <c r="G273" s="331"/>
      <c r="H273" s="331"/>
      <c r="I273" s="331"/>
      <c r="J273" s="517"/>
    </row>
    <row r="274" spans="2:10">
      <c r="B274" s="331"/>
      <c r="C274" s="331"/>
      <c r="D274" s="331"/>
      <c r="E274" s="331"/>
      <c r="F274" s="331"/>
      <c r="G274" s="331"/>
      <c r="H274" s="331"/>
      <c r="I274" s="331"/>
      <c r="J274" s="517"/>
    </row>
    <row r="275" spans="2:10">
      <c r="B275" s="331"/>
      <c r="C275" s="331"/>
      <c r="D275" s="331"/>
      <c r="E275" s="331"/>
      <c r="F275" s="331"/>
      <c r="G275" s="331"/>
      <c r="H275" s="331"/>
      <c r="I275" s="331"/>
      <c r="J275" s="517"/>
    </row>
    <row r="276" spans="2:10">
      <c r="B276" s="331"/>
      <c r="C276" s="331"/>
      <c r="D276" s="331"/>
      <c r="E276" s="331"/>
      <c r="F276" s="331"/>
      <c r="G276" s="331"/>
      <c r="H276" s="331"/>
      <c r="I276" s="331"/>
      <c r="J276" s="517"/>
    </row>
    <row r="277" spans="2:10">
      <c r="B277" s="331"/>
      <c r="C277" s="331"/>
      <c r="D277" s="331"/>
      <c r="E277" s="331"/>
      <c r="F277" s="331"/>
      <c r="G277" s="331"/>
      <c r="H277" s="331"/>
      <c r="I277" s="331"/>
      <c r="J277" s="517"/>
    </row>
    <row r="278" spans="2:10">
      <c r="B278" s="331"/>
      <c r="C278" s="331"/>
      <c r="D278" s="331"/>
      <c r="E278" s="331"/>
      <c r="F278" s="331"/>
      <c r="G278" s="331"/>
      <c r="H278" s="331"/>
      <c r="I278" s="331"/>
      <c r="J278" s="517"/>
    </row>
    <row r="279" spans="2:10">
      <c r="B279" s="331"/>
      <c r="C279" s="331"/>
      <c r="D279" s="331"/>
      <c r="E279" s="331"/>
      <c r="F279" s="331"/>
      <c r="G279" s="331"/>
      <c r="H279" s="331"/>
      <c r="I279" s="331"/>
      <c r="J279" s="517"/>
    </row>
    <row r="280" spans="2:10">
      <c r="B280" s="331"/>
      <c r="C280" s="331"/>
      <c r="D280" s="331"/>
      <c r="E280" s="331"/>
      <c r="F280" s="331"/>
      <c r="G280" s="331"/>
      <c r="H280" s="331"/>
      <c r="I280" s="331"/>
      <c r="J280" s="517"/>
    </row>
    <row r="281" spans="2:10">
      <c r="B281" s="331"/>
      <c r="C281" s="331"/>
      <c r="D281" s="331"/>
      <c r="E281" s="331"/>
      <c r="F281" s="331"/>
      <c r="G281" s="331"/>
      <c r="H281" s="331"/>
      <c r="I281" s="331"/>
      <c r="J281" s="517"/>
    </row>
    <row r="282" spans="2:10">
      <c r="B282" s="331"/>
      <c r="C282" s="331"/>
      <c r="D282" s="331"/>
      <c r="E282" s="331"/>
      <c r="F282" s="331"/>
      <c r="G282" s="331"/>
      <c r="H282" s="331"/>
      <c r="I282" s="331"/>
      <c r="J282" s="517"/>
    </row>
    <row r="283" spans="2:10">
      <c r="B283" s="331"/>
      <c r="C283" s="331"/>
      <c r="D283" s="331"/>
      <c r="E283" s="331"/>
      <c r="F283" s="331"/>
      <c r="G283" s="331"/>
      <c r="H283" s="331"/>
      <c r="I283" s="331"/>
      <c r="J283" s="517"/>
    </row>
    <row r="284" spans="2:10">
      <c r="B284" s="331"/>
      <c r="C284" s="331"/>
      <c r="D284" s="331"/>
      <c r="E284" s="331"/>
      <c r="F284" s="331"/>
      <c r="G284" s="331"/>
      <c r="H284" s="331"/>
      <c r="I284" s="331"/>
      <c r="J284" s="517"/>
    </row>
    <row r="285" spans="2:10">
      <c r="B285" s="331"/>
      <c r="C285" s="331"/>
      <c r="D285" s="331"/>
      <c r="E285" s="331"/>
      <c r="F285" s="331"/>
      <c r="G285" s="331"/>
      <c r="H285" s="331"/>
      <c r="I285" s="331"/>
      <c r="J285" s="517"/>
    </row>
    <row r="286" spans="2:10">
      <c r="B286" s="331"/>
      <c r="C286" s="331"/>
      <c r="D286" s="331"/>
      <c r="E286" s="331"/>
      <c r="F286" s="331"/>
      <c r="G286" s="331"/>
      <c r="H286" s="331"/>
      <c r="I286" s="331"/>
      <c r="J286" s="517"/>
    </row>
    <row r="287" spans="2:10">
      <c r="B287" s="331"/>
      <c r="C287" s="331"/>
      <c r="D287" s="331"/>
      <c r="E287" s="331"/>
      <c r="F287" s="331"/>
      <c r="G287" s="331"/>
      <c r="H287" s="331"/>
      <c r="I287" s="331"/>
      <c r="J287" s="517"/>
    </row>
    <row r="288" spans="2:10">
      <c r="B288" s="331"/>
      <c r="C288" s="331"/>
      <c r="D288" s="331"/>
      <c r="E288" s="331"/>
      <c r="F288" s="331"/>
      <c r="G288" s="331"/>
      <c r="H288" s="331"/>
      <c r="I288" s="331"/>
      <c r="J288" s="517"/>
    </row>
    <row r="289" spans="2:10">
      <c r="B289" s="331"/>
      <c r="C289" s="331"/>
      <c r="D289" s="331"/>
      <c r="E289" s="331"/>
      <c r="F289" s="331"/>
      <c r="G289" s="331"/>
      <c r="H289" s="331"/>
      <c r="I289" s="331"/>
      <c r="J289" s="517"/>
    </row>
    <row r="290" spans="2:10">
      <c r="B290" s="331"/>
      <c r="C290" s="331"/>
      <c r="D290" s="331"/>
      <c r="E290" s="331"/>
      <c r="F290" s="331"/>
      <c r="G290" s="331"/>
      <c r="H290" s="331"/>
      <c r="I290" s="331"/>
      <c r="J290" s="517"/>
    </row>
    <row r="291" spans="2:10">
      <c r="B291" s="331"/>
      <c r="C291" s="331"/>
      <c r="D291" s="331"/>
      <c r="E291" s="331"/>
      <c r="F291" s="331"/>
      <c r="G291" s="331"/>
      <c r="H291" s="331"/>
      <c r="I291" s="331"/>
      <c r="J291" s="517"/>
    </row>
    <row r="292" spans="2:10">
      <c r="B292" s="331"/>
      <c r="C292" s="331"/>
      <c r="D292" s="331"/>
      <c r="E292" s="331"/>
      <c r="F292" s="331"/>
      <c r="G292" s="331"/>
      <c r="H292" s="331"/>
      <c r="I292" s="331"/>
      <c r="J292" s="517"/>
    </row>
    <row r="293" spans="2:10">
      <c r="B293" s="331"/>
      <c r="C293" s="331"/>
      <c r="D293" s="331"/>
      <c r="E293" s="331"/>
      <c r="F293" s="331"/>
      <c r="G293" s="331"/>
      <c r="H293" s="331"/>
      <c r="I293" s="331"/>
      <c r="J293" s="517"/>
    </row>
    <row r="294" spans="2:10">
      <c r="B294" s="331"/>
      <c r="C294" s="331"/>
      <c r="D294" s="331"/>
      <c r="E294" s="331"/>
      <c r="F294" s="331"/>
      <c r="G294" s="331"/>
      <c r="H294" s="331"/>
      <c r="I294" s="331"/>
      <c r="J294" s="517"/>
    </row>
    <row r="295" spans="2:10">
      <c r="B295" s="331"/>
      <c r="C295" s="331"/>
      <c r="D295" s="331"/>
      <c r="E295" s="331"/>
      <c r="F295" s="331"/>
      <c r="G295" s="331"/>
      <c r="H295" s="331"/>
      <c r="I295" s="331"/>
      <c r="J295" s="517"/>
    </row>
    <row r="296" spans="2:10">
      <c r="B296" s="331"/>
      <c r="C296" s="331"/>
      <c r="D296" s="331"/>
      <c r="E296" s="331"/>
      <c r="F296" s="331"/>
      <c r="G296" s="331"/>
      <c r="H296" s="331"/>
      <c r="I296" s="331"/>
      <c r="J296" s="517"/>
    </row>
    <row r="297" spans="2:10">
      <c r="B297" s="331"/>
      <c r="C297" s="331"/>
      <c r="D297" s="331"/>
      <c r="E297" s="331"/>
      <c r="F297" s="331"/>
      <c r="G297" s="331"/>
      <c r="H297" s="331"/>
      <c r="I297" s="331"/>
      <c r="J297" s="517"/>
    </row>
    <row r="298" spans="2:10">
      <c r="B298" s="331"/>
      <c r="C298" s="331"/>
      <c r="D298" s="331"/>
      <c r="E298" s="331"/>
      <c r="F298" s="331"/>
      <c r="G298" s="331"/>
      <c r="H298" s="331"/>
      <c r="I298" s="331"/>
      <c r="J298" s="517"/>
    </row>
    <row r="299" spans="2:10">
      <c r="B299" s="331"/>
      <c r="C299" s="331"/>
      <c r="D299" s="331"/>
      <c r="E299" s="331"/>
      <c r="F299" s="331"/>
      <c r="G299" s="331"/>
      <c r="H299" s="331"/>
      <c r="I299" s="331"/>
      <c r="J299" s="517"/>
    </row>
    <row r="300" spans="2:10">
      <c r="B300" s="331"/>
      <c r="C300" s="331"/>
      <c r="D300" s="331"/>
      <c r="E300" s="331"/>
      <c r="F300" s="331"/>
      <c r="G300" s="331"/>
      <c r="H300" s="331"/>
      <c r="I300" s="331"/>
      <c r="J300" s="517"/>
    </row>
    <row r="301" spans="2:10">
      <c r="B301" s="331"/>
      <c r="C301" s="331"/>
      <c r="D301" s="331"/>
      <c r="E301" s="331"/>
      <c r="F301" s="331"/>
      <c r="G301" s="331"/>
      <c r="H301" s="331"/>
      <c r="I301" s="331"/>
      <c r="J301" s="517"/>
    </row>
    <row r="302" spans="2:10">
      <c r="B302" s="331"/>
      <c r="C302" s="331"/>
      <c r="D302" s="331"/>
      <c r="E302" s="331"/>
      <c r="F302" s="331"/>
      <c r="G302" s="331"/>
      <c r="H302" s="331"/>
      <c r="I302" s="331"/>
      <c r="J302" s="517"/>
    </row>
    <row r="303" spans="2:10">
      <c r="B303" s="331"/>
      <c r="C303" s="331"/>
      <c r="D303" s="331"/>
      <c r="E303" s="331"/>
      <c r="F303" s="331"/>
      <c r="G303" s="331"/>
      <c r="H303" s="331"/>
      <c r="I303" s="331"/>
      <c r="J303" s="517"/>
    </row>
    <row r="304" spans="2:10">
      <c r="B304" s="331"/>
      <c r="C304" s="331"/>
      <c r="D304" s="331"/>
      <c r="E304" s="331"/>
      <c r="F304" s="331"/>
      <c r="G304" s="331"/>
      <c r="H304" s="331"/>
      <c r="I304" s="331"/>
      <c r="J304" s="517"/>
    </row>
    <row r="305" spans="2:10">
      <c r="B305" s="331"/>
      <c r="C305" s="331"/>
      <c r="D305" s="331"/>
      <c r="E305" s="331"/>
      <c r="F305" s="331"/>
      <c r="G305" s="331"/>
      <c r="H305" s="331"/>
      <c r="I305" s="331"/>
      <c r="J305" s="517"/>
    </row>
    <row r="306" spans="2:10">
      <c r="B306" s="331"/>
      <c r="C306" s="331"/>
      <c r="D306" s="331"/>
      <c r="E306" s="331"/>
      <c r="F306" s="331"/>
      <c r="G306" s="331"/>
      <c r="H306" s="331"/>
      <c r="I306" s="331"/>
      <c r="J306" s="517"/>
    </row>
    <row r="307" spans="2:10">
      <c r="B307" s="331"/>
      <c r="C307" s="331"/>
      <c r="D307" s="331"/>
      <c r="E307" s="331"/>
      <c r="F307" s="331"/>
      <c r="G307" s="331"/>
      <c r="H307" s="331"/>
      <c r="I307" s="331"/>
      <c r="J307" s="517"/>
    </row>
    <row r="308" spans="2:10">
      <c r="B308" s="331"/>
      <c r="C308" s="331"/>
      <c r="D308" s="331"/>
      <c r="E308" s="331"/>
      <c r="F308" s="331"/>
      <c r="G308" s="331"/>
      <c r="H308" s="331"/>
      <c r="I308" s="331"/>
      <c r="J308" s="517"/>
    </row>
    <row r="309" spans="2:10">
      <c r="B309" s="331"/>
      <c r="C309" s="331"/>
      <c r="D309" s="331"/>
      <c r="E309" s="331"/>
      <c r="F309" s="331"/>
      <c r="G309" s="331"/>
      <c r="H309" s="331"/>
      <c r="I309" s="331"/>
      <c r="J309" s="517"/>
    </row>
    <row r="310" spans="2:10">
      <c r="B310" s="331"/>
      <c r="C310" s="331"/>
      <c r="D310" s="331"/>
      <c r="E310" s="331"/>
      <c r="F310" s="331"/>
      <c r="G310" s="331"/>
      <c r="H310" s="331"/>
      <c r="I310" s="331"/>
      <c r="J310" s="517"/>
    </row>
    <row r="311" spans="2:10">
      <c r="B311" s="331"/>
      <c r="C311" s="331"/>
      <c r="D311" s="331"/>
      <c r="E311" s="331"/>
      <c r="F311" s="331"/>
      <c r="G311" s="331"/>
      <c r="H311" s="331"/>
      <c r="I311" s="331"/>
      <c r="J311" s="517"/>
    </row>
    <row r="312" spans="2:10">
      <c r="B312" s="331"/>
      <c r="C312" s="331"/>
      <c r="D312" s="331"/>
      <c r="E312" s="331"/>
      <c r="F312" s="331"/>
      <c r="G312" s="331"/>
      <c r="H312" s="331"/>
      <c r="I312" s="331"/>
      <c r="J312" s="517"/>
    </row>
    <row r="313" spans="2:10">
      <c r="B313" s="331"/>
      <c r="C313" s="331"/>
      <c r="D313" s="331"/>
      <c r="E313" s="331"/>
      <c r="F313" s="331"/>
      <c r="G313" s="331"/>
      <c r="H313" s="331"/>
      <c r="I313" s="331"/>
      <c r="J313" s="517"/>
    </row>
    <row r="314" spans="2:10">
      <c r="B314" s="331"/>
      <c r="C314" s="331"/>
      <c r="D314" s="331"/>
      <c r="E314" s="331"/>
      <c r="F314" s="331"/>
      <c r="G314" s="331"/>
      <c r="H314" s="331"/>
      <c r="I314" s="331"/>
      <c r="J314" s="517"/>
    </row>
    <row r="315" spans="2:10">
      <c r="B315" s="331"/>
      <c r="C315" s="331"/>
      <c r="D315" s="331"/>
      <c r="E315" s="331"/>
      <c r="F315" s="331"/>
      <c r="G315" s="331"/>
      <c r="H315" s="331"/>
      <c r="I315" s="331"/>
      <c r="J315" s="517"/>
    </row>
    <row r="316" spans="2:10">
      <c r="B316" s="331"/>
      <c r="C316" s="331"/>
      <c r="D316" s="331"/>
      <c r="E316" s="331"/>
      <c r="F316" s="331"/>
      <c r="G316" s="331"/>
      <c r="H316" s="331"/>
      <c r="I316" s="331"/>
      <c r="J316" s="517"/>
    </row>
    <row r="317" spans="2:10">
      <c r="B317" s="331"/>
      <c r="C317" s="331"/>
      <c r="D317" s="331"/>
      <c r="E317" s="331"/>
      <c r="F317" s="331"/>
      <c r="G317" s="331"/>
      <c r="H317" s="331"/>
      <c r="I317" s="331"/>
      <c r="J317" s="517"/>
    </row>
    <row r="318" spans="2:10">
      <c r="B318" s="331"/>
      <c r="C318" s="331"/>
      <c r="D318" s="331"/>
      <c r="E318" s="331"/>
      <c r="F318" s="331"/>
      <c r="G318" s="331"/>
      <c r="H318" s="331"/>
      <c r="I318" s="331"/>
      <c r="J318" s="517"/>
    </row>
    <row r="319" spans="2:10">
      <c r="B319" s="331"/>
      <c r="C319" s="331"/>
      <c r="D319" s="331"/>
      <c r="E319" s="331"/>
      <c r="F319" s="331"/>
      <c r="G319" s="331"/>
      <c r="H319" s="331"/>
      <c r="I319" s="331"/>
      <c r="J319" s="517"/>
    </row>
    <row r="320" spans="2:10">
      <c r="B320" s="331"/>
      <c r="C320" s="331"/>
      <c r="D320" s="331"/>
      <c r="E320" s="331"/>
      <c r="F320" s="331"/>
      <c r="G320" s="331"/>
      <c r="H320" s="331"/>
      <c r="I320" s="331"/>
      <c r="J320" s="517"/>
    </row>
    <row r="321" spans="2:10">
      <c r="B321" s="331"/>
      <c r="C321" s="331"/>
      <c r="D321" s="331"/>
      <c r="E321" s="331"/>
      <c r="F321" s="331"/>
      <c r="G321" s="331"/>
      <c r="H321" s="331"/>
      <c r="I321" s="331"/>
      <c r="J321" s="517"/>
    </row>
    <row r="322" spans="2:10">
      <c r="B322" s="331"/>
      <c r="C322" s="331"/>
      <c r="D322" s="331"/>
      <c r="E322" s="331"/>
      <c r="F322" s="331"/>
      <c r="G322" s="331"/>
      <c r="H322" s="331"/>
      <c r="I322" s="331"/>
      <c r="J322" s="517"/>
    </row>
    <row r="323" spans="2:10">
      <c r="B323" s="331"/>
      <c r="C323" s="331"/>
      <c r="D323" s="331"/>
      <c r="E323" s="331"/>
      <c r="F323" s="331"/>
      <c r="G323" s="331"/>
      <c r="H323" s="331"/>
      <c r="I323" s="331"/>
      <c r="J323" s="517"/>
    </row>
    <row r="324" spans="2:10">
      <c r="B324" s="331"/>
      <c r="C324" s="331"/>
      <c r="D324" s="331"/>
      <c r="E324" s="331"/>
      <c r="F324" s="331"/>
      <c r="G324" s="331"/>
      <c r="H324" s="331"/>
      <c r="I324" s="331"/>
      <c r="J324" s="517"/>
    </row>
    <row r="325" spans="2:10">
      <c r="B325" s="331"/>
      <c r="C325" s="331"/>
      <c r="D325" s="331"/>
      <c r="E325" s="331"/>
      <c r="F325" s="331"/>
      <c r="G325" s="331"/>
      <c r="H325" s="331"/>
      <c r="I325" s="331"/>
      <c r="J325" s="517"/>
    </row>
    <row r="326" spans="2:10">
      <c r="B326" s="331"/>
      <c r="C326" s="331"/>
      <c r="D326" s="331"/>
      <c r="E326" s="331"/>
      <c r="F326" s="331"/>
      <c r="G326" s="331"/>
      <c r="H326" s="331"/>
      <c r="I326" s="331"/>
      <c r="J326" s="517"/>
    </row>
    <row r="327" spans="2:10">
      <c r="B327" s="331"/>
      <c r="C327" s="331"/>
      <c r="D327" s="331"/>
      <c r="E327" s="331"/>
      <c r="F327" s="331"/>
      <c r="G327" s="331"/>
      <c r="H327" s="331"/>
      <c r="I327" s="331"/>
      <c r="J327" s="517"/>
    </row>
    <row r="328" spans="2:10">
      <c r="B328" s="331"/>
      <c r="C328" s="331"/>
      <c r="D328" s="331"/>
      <c r="E328" s="331"/>
      <c r="F328" s="331"/>
      <c r="G328" s="331"/>
      <c r="H328" s="331"/>
      <c r="I328" s="331"/>
      <c r="J328" s="517"/>
    </row>
    <row r="329" spans="2:10">
      <c r="B329" s="331"/>
      <c r="C329" s="331"/>
      <c r="D329" s="331"/>
      <c r="E329" s="331"/>
      <c r="F329" s="331"/>
      <c r="G329" s="331"/>
      <c r="H329" s="331"/>
      <c r="I329" s="331"/>
      <c r="J329" s="517"/>
    </row>
    <row r="330" spans="2:10">
      <c r="B330" s="331"/>
      <c r="C330" s="331"/>
      <c r="D330" s="331"/>
      <c r="E330" s="331"/>
      <c r="F330" s="331"/>
      <c r="G330" s="331"/>
      <c r="H330" s="331"/>
      <c r="I330" s="331"/>
      <c r="J330" s="517"/>
    </row>
    <row r="331" spans="2:10">
      <c r="B331" s="331"/>
      <c r="C331" s="331"/>
      <c r="D331" s="331"/>
      <c r="E331" s="331"/>
      <c r="F331" s="331"/>
      <c r="G331" s="331"/>
      <c r="H331" s="331"/>
      <c r="I331" s="331"/>
      <c r="J331" s="517"/>
    </row>
    <row r="332" spans="2:10">
      <c r="B332" s="331"/>
      <c r="C332" s="331"/>
      <c r="D332" s="331"/>
      <c r="E332" s="331"/>
      <c r="F332" s="331"/>
      <c r="G332" s="331"/>
      <c r="H332" s="331"/>
      <c r="I332" s="331"/>
      <c r="J332" s="517"/>
    </row>
    <row r="333" spans="2:10">
      <c r="B333" s="331"/>
      <c r="C333" s="331"/>
      <c r="D333" s="331"/>
      <c r="E333" s="331"/>
      <c r="F333" s="331"/>
      <c r="G333" s="331"/>
      <c r="H333" s="331"/>
      <c r="I333" s="331"/>
      <c r="J333" s="517"/>
    </row>
    <row r="334" spans="2:10">
      <c r="B334" s="331"/>
      <c r="C334" s="331"/>
      <c r="D334" s="331"/>
      <c r="E334" s="331"/>
      <c r="F334" s="331"/>
      <c r="G334" s="331"/>
      <c r="H334" s="331"/>
      <c r="I334" s="331"/>
      <c r="J334" s="517"/>
    </row>
    <row r="335" spans="2:10">
      <c r="B335" s="331"/>
      <c r="C335" s="331"/>
      <c r="D335" s="331"/>
      <c r="E335" s="331"/>
      <c r="F335" s="331"/>
      <c r="G335" s="331"/>
      <c r="H335" s="331"/>
      <c r="I335" s="331"/>
      <c r="J335" s="517"/>
    </row>
    <row r="336" spans="2:10">
      <c r="B336" s="331"/>
      <c r="C336" s="331"/>
      <c r="D336" s="331"/>
      <c r="E336" s="331"/>
      <c r="F336" s="331"/>
      <c r="G336" s="331"/>
      <c r="H336" s="331"/>
      <c r="I336" s="331"/>
      <c r="J336" s="517"/>
    </row>
    <row r="337" spans="2:10">
      <c r="B337" s="331"/>
      <c r="C337" s="331"/>
      <c r="D337" s="331"/>
      <c r="E337" s="331"/>
      <c r="F337" s="331"/>
      <c r="G337" s="331"/>
      <c r="H337" s="331"/>
      <c r="I337" s="331"/>
      <c r="J337" s="517"/>
    </row>
    <row r="338" spans="2:10">
      <c r="B338" s="331"/>
      <c r="C338" s="331"/>
      <c r="D338" s="331"/>
      <c r="E338" s="331"/>
      <c r="F338" s="331"/>
      <c r="G338" s="331"/>
      <c r="H338" s="331"/>
      <c r="I338" s="331"/>
      <c r="J338" s="517"/>
    </row>
    <row r="339" spans="2:10">
      <c r="B339" s="331"/>
      <c r="C339" s="331"/>
      <c r="D339" s="331"/>
      <c r="E339" s="331"/>
      <c r="F339" s="331"/>
      <c r="G339" s="331"/>
      <c r="H339" s="331"/>
      <c r="I339" s="331"/>
      <c r="J339" s="517"/>
    </row>
    <row r="340" spans="2:10">
      <c r="B340" s="331"/>
      <c r="C340" s="331"/>
      <c r="D340" s="331"/>
      <c r="E340" s="331"/>
      <c r="F340" s="331"/>
      <c r="G340" s="331"/>
      <c r="H340" s="331"/>
      <c r="I340" s="331"/>
      <c r="J340" s="517"/>
    </row>
    <row r="341" spans="2:10">
      <c r="B341" s="331"/>
      <c r="C341" s="331"/>
      <c r="D341" s="331"/>
      <c r="E341" s="331"/>
      <c r="F341" s="331"/>
      <c r="G341" s="331"/>
      <c r="H341" s="331"/>
      <c r="I341" s="331"/>
      <c r="J341" s="517"/>
    </row>
    <row r="342" spans="2:10">
      <c r="B342" s="331"/>
      <c r="C342" s="331"/>
      <c r="D342" s="331"/>
      <c r="E342" s="331"/>
      <c r="F342" s="331"/>
      <c r="G342" s="331"/>
      <c r="H342" s="331"/>
      <c r="I342" s="331"/>
      <c r="J342" s="517"/>
    </row>
    <row r="343" spans="2:10">
      <c r="B343" s="331"/>
      <c r="C343" s="331"/>
      <c r="D343" s="331"/>
      <c r="E343" s="331"/>
      <c r="F343" s="331"/>
      <c r="G343" s="331"/>
      <c r="H343" s="331"/>
      <c r="I343" s="331"/>
      <c r="J343" s="517"/>
    </row>
    <row r="344" spans="2:10">
      <c r="B344" s="331"/>
      <c r="C344" s="331"/>
      <c r="D344" s="331"/>
      <c r="E344" s="331"/>
      <c r="F344" s="331"/>
      <c r="G344" s="331"/>
      <c r="H344" s="331"/>
      <c r="I344" s="331"/>
      <c r="J344" s="517"/>
    </row>
    <row r="345" spans="2:10">
      <c r="B345" s="331"/>
      <c r="C345" s="331"/>
      <c r="D345" s="331"/>
      <c r="E345" s="331"/>
      <c r="F345" s="331"/>
      <c r="G345" s="331"/>
      <c r="H345" s="331"/>
      <c r="I345" s="331"/>
      <c r="J345" s="517"/>
    </row>
    <row r="346" spans="2:10">
      <c r="B346" s="331"/>
      <c r="C346" s="331"/>
      <c r="D346" s="331"/>
      <c r="E346" s="331"/>
      <c r="F346" s="331"/>
      <c r="G346" s="331"/>
      <c r="H346" s="331"/>
      <c r="I346" s="331"/>
      <c r="J346" s="517"/>
    </row>
    <row r="347" spans="2:10">
      <c r="B347" s="331"/>
      <c r="C347" s="331"/>
      <c r="D347" s="331"/>
      <c r="E347" s="331"/>
      <c r="F347" s="331"/>
      <c r="G347" s="331"/>
      <c r="H347" s="331"/>
      <c r="I347" s="331"/>
      <c r="J347" s="517"/>
    </row>
    <row r="348" spans="2:10">
      <c r="B348" s="331"/>
      <c r="C348" s="331"/>
      <c r="D348" s="331"/>
      <c r="E348" s="331"/>
      <c r="F348" s="331"/>
      <c r="G348" s="331"/>
      <c r="H348" s="331"/>
      <c r="I348" s="331"/>
      <c r="J348" s="517"/>
    </row>
    <row r="349" spans="2:10">
      <c r="B349" s="331"/>
      <c r="C349" s="331"/>
      <c r="D349" s="331"/>
      <c r="E349" s="331"/>
      <c r="F349" s="331"/>
      <c r="G349" s="331"/>
      <c r="H349" s="331"/>
      <c r="I349" s="331"/>
      <c r="J349" s="517"/>
    </row>
    <row r="350" spans="2:10">
      <c r="B350" s="331"/>
      <c r="C350" s="331"/>
      <c r="D350" s="331"/>
      <c r="E350" s="331"/>
      <c r="F350" s="331"/>
      <c r="G350" s="331"/>
      <c r="H350" s="331"/>
      <c r="I350" s="331"/>
      <c r="J350" s="517"/>
    </row>
    <row r="351" spans="2:10">
      <c r="B351" s="331"/>
      <c r="C351" s="331"/>
      <c r="D351" s="331"/>
      <c r="E351" s="331"/>
      <c r="F351" s="331"/>
      <c r="G351" s="331"/>
      <c r="H351" s="331"/>
      <c r="I351" s="331"/>
      <c r="J351" s="517"/>
    </row>
    <row r="352" spans="2:10">
      <c r="B352" s="331"/>
      <c r="C352" s="331"/>
      <c r="D352" s="331"/>
      <c r="E352" s="331"/>
      <c r="F352" s="331"/>
      <c r="G352" s="331"/>
      <c r="H352" s="331"/>
      <c r="I352" s="331"/>
      <c r="J352" s="517"/>
    </row>
    <row r="353" spans="2:10">
      <c r="B353" s="331"/>
      <c r="C353" s="331"/>
      <c r="D353" s="331"/>
      <c r="E353" s="331"/>
      <c r="F353" s="331"/>
      <c r="G353" s="331"/>
      <c r="H353" s="331"/>
      <c r="I353" s="331"/>
      <c r="J353" s="517"/>
    </row>
    <row r="354" spans="2:10">
      <c r="B354" s="331"/>
      <c r="C354" s="331"/>
      <c r="D354" s="331"/>
      <c r="E354" s="331"/>
      <c r="F354" s="331"/>
      <c r="G354" s="331"/>
      <c r="H354" s="331"/>
      <c r="I354" s="331"/>
      <c r="J354" s="517"/>
    </row>
    <row r="355" spans="2:10">
      <c r="B355" s="331"/>
      <c r="C355" s="331"/>
      <c r="D355" s="331"/>
      <c r="E355" s="331"/>
      <c r="F355" s="331"/>
      <c r="G355" s="331"/>
      <c r="H355" s="331"/>
      <c r="I355" s="331"/>
      <c r="J355" s="517"/>
    </row>
    <row r="356" spans="2:10">
      <c r="B356" s="331"/>
      <c r="C356" s="331"/>
      <c r="D356" s="331"/>
      <c r="E356" s="331"/>
      <c r="F356" s="331"/>
      <c r="G356" s="331"/>
      <c r="H356" s="331"/>
      <c r="I356" s="331"/>
      <c r="J356" s="517"/>
    </row>
    <row r="357" spans="2:10">
      <c r="B357" s="331"/>
      <c r="C357" s="331"/>
      <c r="D357" s="331"/>
      <c r="E357" s="331"/>
      <c r="F357" s="331"/>
      <c r="G357" s="331"/>
      <c r="H357" s="331"/>
      <c r="I357" s="331"/>
      <c r="J357" s="517"/>
    </row>
    <row r="358" spans="2:10">
      <c r="B358" s="331"/>
      <c r="C358" s="331"/>
      <c r="D358" s="331"/>
      <c r="E358" s="331"/>
      <c r="F358" s="331"/>
      <c r="G358" s="331"/>
      <c r="H358" s="331"/>
      <c r="I358" s="331"/>
      <c r="J358" s="517"/>
    </row>
    <row r="359" spans="2:10">
      <c r="B359" s="331"/>
      <c r="C359" s="331"/>
      <c r="D359" s="331"/>
      <c r="E359" s="331"/>
      <c r="F359" s="331"/>
      <c r="G359" s="331"/>
      <c r="H359" s="331"/>
      <c r="I359" s="331"/>
      <c r="J359" s="517"/>
    </row>
    <row r="360" spans="2:10">
      <c r="B360" s="331"/>
      <c r="C360" s="331"/>
      <c r="D360" s="331"/>
      <c r="E360" s="331"/>
      <c r="F360" s="331"/>
      <c r="G360" s="331"/>
      <c r="H360" s="331"/>
      <c r="I360" s="331"/>
      <c r="J360" s="517"/>
    </row>
    <row r="361" spans="2:10">
      <c r="B361" s="331"/>
      <c r="C361" s="331"/>
      <c r="D361" s="331"/>
      <c r="E361" s="331"/>
      <c r="F361" s="331"/>
      <c r="G361" s="331"/>
      <c r="H361" s="331"/>
      <c r="I361" s="331"/>
      <c r="J361" s="517"/>
    </row>
    <row r="362" spans="2:10">
      <c r="B362" s="331"/>
      <c r="C362" s="331"/>
      <c r="D362" s="331"/>
      <c r="E362" s="331"/>
      <c r="F362" s="331"/>
      <c r="G362" s="331"/>
      <c r="H362" s="331"/>
      <c r="I362" s="331"/>
      <c r="J362" s="517"/>
    </row>
    <row r="363" spans="2:10">
      <c r="B363" s="331"/>
      <c r="C363" s="331"/>
      <c r="D363" s="331"/>
      <c r="E363" s="331"/>
      <c r="F363" s="331"/>
      <c r="G363" s="331"/>
      <c r="H363" s="331"/>
      <c r="I363" s="331"/>
      <c r="J363" s="517"/>
    </row>
    <row r="364" spans="2:10">
      <c r="B364" s="331"/>
      <c r="C364" s="331"/>
      <c r="D364" s="331"/>
      <c r="E364" s="331"/>
      <c r="F364" s="331"/>
      <c r="G364" s="331"/>
      <c r="H364" s="331"/>
      <c r="I364" s="331"/>
      <c r="J364" s="517"/>
    </row>
    <row r="365" spans="2:10">
      <c r="B365" s="331"/>
      <c r="C365" s="331"/>
      <c r="D365" s="331"/>
      <c r="E365" s="331"/>
      <c r="F365" s="331"/>
      <c r="G365" s="331"/>
      <c r="H365" s="331"/>
      <c r="I365" s="331"/>
      <c r="J365" s="517"/>
    </row>
    <row r="366" spans="2:10">
      <c r="B366" s="331"/>
      <c r="C366" s="331"/>
      <c r="D366" s="331"/>
      <c r="E366" s="331"/>
      <c r="F366" s="331"/>
      <c r="G366" s="331"/>
      <c r="H366" s="331"/>
      <c r="I366" s="331"/>
      <c r="J366" s="517"/>
    </row>
    <row r="367" spans="2:10">
      <c r="B367" s="331"/>
      <c r="C367" s="331"/>
      <c r="D367" s="331"/>
      <c r="E367" s="331"/>
      <c r="F367" s="331"/>
      <c r="G367" s="331"/>
      <c r="H367" s="331"/>
      <c r="I367" s="331"/>
      <c r="J367" s="517"/>
    </row>
    <row r="368" spans="2:10">
      <c r="B368" s="331"/>
      <c r="C368" s="331"/>
      <c r="D368" s="331"/>
      <c r="E368" s="331"/>
      <c r="F368" s="331"/>
      <c r="G368" s="331"/>
      <c r="H368" s="331"/>
      <c r="I368" s="331"/>
      <c r="J368" s="517"/>
    </row>
    <row r="369" spans="2:10">
      <c r="B369" s="331"/>
      <c r="C369" s="331"/>
      <c r="D369" s="331"/>
      <c r="E369" s="331"/>
      <c r="F369" s="331"/>
      <c r="G369" s="331"/>
      <c r="H369" s="331"/>
      <c r="I369" s="331"/>
      <c r="J369" s="517"/>
    </row>
    <row r="370" spans="2:10">
      <c r="B370" s="331"/>
      <c r="C370" s="331"/>
      <c r="D370" s="331"/>
      <c r="E370" s="331"/>
      <c r="F370" s="331"/>
      <c r="G370" s="331"/>
      <c r="H370" s="331"/>
      <c r="I370" s="331"/>
      <c r="J370" s="517"/>
    </row>
    <row r="371" spans="2:10">
      <c r="B371" s="331"/>
      <c r="C371" s="331"/>
      <c r="D371" s="331"/>
      <c r="E371" s="331"/>
      <c r="F371" s="331"/>
      <c r="G371" s="331"/>
      <c r="H371" s="331"/>
      <c r="I371" s="331"/>
      <c r="J371" s="517"/>
    </row>
    <row r="372" spans="2:10">
      <c r="B372" s="331"/>
      <c r="C372" s="331"/>
      <c r="D372" s="331"/>
      <c r="E372" s="331"/>
      <c r="F372" s="331"/>
      <c r="G372" s="331"/>
      <c r="H372" s="331"/>
      <c r="I372" s="331"/>
      <c r="J372" s="517"/>
    </row>
    <row r="373" spans="2:10">
      <c r="B373" s="331"/>
      <c r="C373" s="331"/>
      <c r="D373" s="331"/>
      <c r="E373" s="331"/>
      <c r="F373" s="331"/>
      <c r="G373" s="331"/>
      <c r="H373" s="331"/>
      <c r="I373" s="331"/>
      <c r="J373" s="517"/>
    </row>
    <row r="374" spans="2:10">
      <c r="B374" s="331"/>
      <c r="C374" s="331"/>
      <c r="D374" s="331"/>
      <c r="E374" s="331"/>
      <c r="F374" s="331"/>
      <c r="G374" s="331"/>
      <c r="H374" s="331"/>
      <c r="I374" s="331"/>
      <c r="J374" s="517"/>
    </row>
    <row r="375" spans="2:10">
      <c r="B375" s="331"/>
      <c r="C375" s="331"/>
      <c r="D375" s="331"/>
      <c r="E375" s="331"/>
      <c r="F375" s="331"/>
      <c r="G375" s="331"/>
      <c r="H375" s="331"/>
      <c r="I375" s="331"/>
      <c r="J375" s="517"/>
    </row>
    <row r="376" spans="2:10">
      <c r="B376" s="331"/>
      <c r="C376" s="331"/>
      <c r="D376" s="331"/>
      <c r="E376" s="331"/>
      <c r="F376" s="331"/>
      <c r="G376" s="331"/>
      <c r="H376" s="331"/>
      <c r="I376" s="331"/>
      <c r="J376" s="517"/>
    </row>
    <row r="377" spans="2:10">
      <c r="B377" s="331"/>
      <c r="C377" s="331"/>
      <c r="D377" s="331"/>
      <c r="E377" s="331"/>
      <c r="F377" s="331"/>
      <c r="G377" s="331"/>
      <c r="H377" s="331"/>
      <c r="I377" s="331"/>
      <c r="J377" s="517"/>
    </row>
    <row r="378" spans="2:10">
      <c r="B378" s="331"/>
      <c r="C378" s="331"/>
      <c r="D378" s="331"/>
      <c r="E378" s="331"/>
      <c r="F378" s="331"/>
      <c r="G378" s="331"/>
      <c r="H378" s="331"/>
      <c r="I378" s="331"/>
      <c r="J378" s="517"/>
    </row>
    <row r="379" spans="2:10">
      <c r="B379" s="331"/>
      <c r="C379" s="331"/>
      <c r="D379" s="331"/>
      <c r="E379" s="331"/>
      <c r="F379" s="331"/>
      <c r="G379" s="331"/>
      <c r="H379" s="331"/>
      <c r="I379" s="331"/>
      <c r="J379" s="517"/>
    </row>
    <row r="380" spans="2:10">
      <c r="B380" s="331"/>
      <c r="C380" s="331"/>
      <c r="D380" s="331"/>
      <c r="E380" s="331"/>
      <c r="F380" s="331"/>
      <c r="G380" s="331"/>
      <c r="H380" s="331"/>
      <c r="I380" s="331"/>
      <c r="J380" s="517"/>
    </row>
    <row r="381" spans="2:10">
      <c r="B381" s="331"/>
      <c r="C381" s="331"/>
      <c r="D381" s="331"/>
      <c r="E381" s="331"/>
      <c r="F381" s="331"/>
      <c r="G381" s="331"/>
      <c r="H381" s="331"/>
      <c r="I381" s="331"/>
      <c r="J381" s="517"/>
    </row>
    <row r="382" spans="2:10">
      <c r="B382" s="331"/>
      <c r="C382" s="331"/>
      <c r="D382" s="331"/>
      <c r="E382" s="331"/>
      <c r="F382" s="331"/>
      <c r="G382" s="331"/>
      <c r="H382" s="331"/>
      <c r="I382" s="331"/>
      <c r="J382" s="517"/>
    </row>
    <row r="383" spans="2:10">
      <c r="B383" s="331"/>
      <c r="C383" s="331"/>
      <c r="D383" s="331"/>
      <c r="E383" s="331"/>
      <c r="F383" s="331"/>
      <c r="G383" s="331"/>
      <c r="H383" s="331"/>
      <c r="I383" s="331"/>
      <c r="J383" s="517"/>
    </row>
    <row r="384" spans="2:10">
      <c r="B384" s="331"/>
      <c r="C384" s="331"/>
      <c r="D384" s="331"/>
      <c r="E384" s="331"/>
      <c r="F384" s="331"/>
      <c r="G384" s="331"/>
      <c r="H384" s="331"/>
      <c r="I384" s="331"/>
      <c r="J384" s="517"/>
    </row>
    <row r="385" spans="2:10">
      <c r="B385" s="331"/>
      <c r="C385" s="331"/>
      <c r="D385" s="331"/>
      <c r="E385" s="331"/>
      <c r="F385" s="331"/>
      <c r="G385" s="331"/>
      <c r="H385" s="331"/>
      <c r="I385" s="331"/>
      <c r="J385" s="517"/>
    </row>
    <row r="386" spans="2:10">
      <c r="B386" s="331"/>
      <c r="C386" s="331"/>
      <c r="D386" s="331"/>
      <c r="E386" s="331"/>
      <c r="F386" s="331"/>
      <c r="G386" s="331"/>
      <c r="H386" s="331"/>
      <c r="I386" s="331"/>
      <c r="J386" s="517"/>
    </row>
    <row r="387" spans="2:10">
      <c r="B387" s="331"/>
      <c r="C387" s="331"/>
      <c r="D387" s="331"/>
      <c r="E387" s="331"/>
      <c r="F387" s="331"/>
      <c r="G387" s="331"/>
      <c r="H387" s="331"/>
      <c r="I387" s="331"/>
      <c r="J387" s="517"/>
    </row>
    <row r="388" spans="2:10">
      <c r="B388" s="331"/>
      <c r="C388" s="331"/>
      <c r="D388" s="331"/>
      <c r="E388" s="331"/>
      <c r="F388" s="331"/>
      <c r="G388" s="331"/>
      <c r="H388" s="331"/>
      <c r="I388" s="331"/>
      <c r="J388" s="517"/>
    </row>
    <row r="389" spans="2:10">
      <c r="B389" s="331"/>
      <c r="C389" s="331"/>
      <c r="D389" s="331"/>
      <c r="E389" s="331"/>
      <c r="F389" s="331"/>
      <c r="G389" s="331"/>
      <c r="H389" s="331"/>
      <c r="I389" s="331"/>
      <c r="J389" s="517"/>
    </row>
    <row r="390" spans="2:10">
      <c r="B390" s="331"/>
      <c r="C390" s="331"/>
      <c r="D390" s="331"/>
      <c r="E390" s="331"/>
      <c r="F390" s="331"/>
      <c r="G390" s="331"/>
      <c r="H390" s="331"/>
      <c r="I390" s="331"/>
      <c r="J390" s="517"/>
    </row>
    <row r="391" spans="2:10">
      <c r="B391" s="331"/>
      <c r="C391" s="331"/>
      <c r="D391" s="331"/>
      <c r="E391" s="331"/>
      <c r="F391" s="331"/>
      <c r="G391" s="331"/>
      <c r="H391" s="331"/>
      <c r="I391" s="331"/>
      <c r="J391" s="517"/>
    </row>
    <row r="392" spans="2:10">
      <c r="B392" s="331"/>
      <c r="C392" s="331"/>
      <c r="D392" s="331"/>
      <c r="E392" s="331"/>
      <c r="F392" s="331"/>
      <c r="G392" s="331"/>
      <c r="H392" s="331"/>
      <c r="I392" s="331"/>
      <c r="J392" s="517"/>
    </row>
    <row r="393" spans="2:10">
      <c r="B393" s="331"/>
      <c r="C393" s="331"/>
      <c r="D393" s="331"/>
      <c r="E393" s="331"/>
      <c r="F393" s="331"/>
      <c r="G393" s="331"/>
      <c r="H393" s="331"/>
      <c r="I393" s="331"/>
      <c r="J393" s="517"/>
    </row>
  </sheetData>
  <mergeCells count="2">
    <mergeCell ref="A3:K3"/>
    <mergeCell ref="F4:I4"/>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F435F-3472-4A53-805D-3D8F2B6EB493}">
  <sheetPr>
    <pageSetUpPr fitToPage="1"/>
  </sheetPr>
  <dimension ref="A1:S118"/>
  <sheetViews>
    <sheetView view="pageBreakPreview" topLeftCell="A13" zoomScaleNormal="100" zoomScaleSheetLayoutView="100" workbookViewId="0">
      <selection activeCell="M56" sqref="M56"/>
    </sheetView>
  </sheetViews>
  <sheetFormatPr defaultRowHeight="17.25"/>
  <cols>
    <col min="1" max="9" width="4.625" style="96" customWidth="1"/>
    <col min="10" max="11" width="4.625" style="95" customWidth="1"/>
    <col min="12" max="12" width="4.625" style="110" customWidth="1"/>
    <col min="13" max="19" width="4.625" style="96" customWidth="1"/>
    <col min="20" max="16384" width="9" style="96"/>
  </cols>
  <sheetData>
    <row r="1" spans="1:19" ht="15.95" customHeight="1">
      <c r="A1" s="1282" t="s">
        <v>988</v>
      </c>
      <c r="B1" s="1282"/>
      <c r="C1" s="1282"/>
      <c r="D1" s="1282"/>
      <c r="E1" s="1282"/>
      <c r="F1" s="1282"/>
      <c r="G1" s="1282"/>
      <c r="H1" s="1282"/>
      <c r="I1" s="1282"/>
      <c r="J1" s="1282"/>
      <c r="K1" s="1282"/>
      <c r="L1" s="1282"/>
      <c r="M1" s="1282"/>
      <c r="N1" s="1282"/>
      <c r="O1" s="1282"/>
      <c r="P1" s="1282"/>
      <c r="Q1" s="1282"/>
      <c r="R1" s="1282"/>
      <c r="S1" s="1304"/>
    </row>
    <row r="2" spans="1:19" ht="50.1" customHeight="1" thickBot="1">
      <c r="B2" s="508"/>
      <c r="C2" s="508"/>
      <c r="D2" s="508"/>
      <c r="E2" s="508"/>
      <c r="F2" s="508"/>
      <c r="G2" s="508"/>
      <c r="H2" s="508"/>
      <c r="I2" s="508"/>
      <c r="J2" s="528"/>
      <c r="K2" s="528"/>
      <c r="L2" s="527"/>
      <c r="M2" s="508"/>
      <c r="N2" s="508"/>
      <c r="O2" s="508"/>
      <c r="P2" s="508"/>
      <c r="Q2" s="508"/>
      <c r="R2" s="508"/>
    </row>
    <row r="3" spans="1:19" s="105" customFormat="1" ht="14.25" thickTop="1">
      <c r="B3" s="1345" t="s">
        <v>987</v>
      </c>
      <c r="C3" s="1345"/>
      <c r="D3" s="1345"/>
      <c r="E3" s="1345"/>
      <c r="F3" s="1345"/>
      <c r="G3" s="1345"/>
      <c r="H3" s="1345"/>
      <c r="I3" s="1345"/>
      <c r="J3" s="1345"/>
      <c r="K3" s="1345"/>
      <c r="L3" s="1284"/>
      <c r="M3" s="1284"/>
      <c r="N3" s="1284"/>
      <c r="O3" s="1284"/>
      <c r="P3" s="1284"/>
      <c r="Q3" s="1284"/>
      <c r="R3" s="1284"/>
    </row>
    <row r="4" spans="1:19" s="105" customFormat="1" ht="13.5">
      <c r="B4" s="1345"/>
      <c r="C4" s="1345"/>
      <c r="D4" s="1345"/>
      <c r="E4" s="1345"/>
      <c r="F4" s="1345"/>
      <c r="G4" s="1345"/>
      <c r="H4" s="1345"/>
      <c r="I4" s="1345"/>
      <c r="J4" s="1345"/>
      <c r="K4" s="1345"/>
      <c r="L4" s="1284"/>
      <c r="M4" s="1284"/>
      <c r="N4" s="1284"/>
      <c r="O4" s="1284"/>
      <c r="P4" s="1284"/>
      <c r="Q4" s="1284"/>
      <c r="R4" s="1284"/>
    </row>
    <row r="5" spans="1:19" s="105" customFormat="1" ht="13.5">
      <c r="B5" s="1345"/>
      <c r="C5" s="1345"/>
      <c r="D5" s="1345"/>
      <c r="E5" s="1345"/>
      <c r="F5" s="1345"/>
      <c r="G5" s="1345"/>
      <c r="H5" s="1345"/>
      <c r="I5" s="1345"/>
      <c r="J5" s="1345"/>
      <c r="K5" s="1345"/>
      <c r="L5" s="1284"/>
      <c r="M5" s="1284"/>
      <c r="N5" s="1284"/>
      <c r="O5" s="1284"/>
      <c r="P5" s="1284"/>
      <c r="Q5" s="1284"/>
      <c r="R5" s="1284"/>
    </row>
    <row r="6" spans="1:19" s="105" customFormat="1" ht="14.25" thickBot="1">
      <c r="B6" s="1347"/>
      <c r="C6" s="1347"/>
      <c r="D6" s="1347"/>
      <c r="E6" s="1347"/>
      <c r="F6" s="1347"/>
      <c r="G6" s="1347"/>
      <c r="H6" s="1347"/>
      <c r="I6" s="1347"/>
      <c r="J6" s="1347"/>
      <c r="K6" s="1347"/>
      <c r="L6" s="1289"/>
      <c r="M6" s="1289"/>
      <c r="N6" s="1289"/>
      <c r="O6" s="1289"/>
      <c r="P6" s="1289"/>
      <c r="Q6" s="1289"/>
      <c r="R6" s="1289"/>
    </row>
    <row r="7" spans="1:19" ht="20.100000000000001" customHeight="1" thickTop="1"/>
    <row r="8" spans="1:19" ht="20.100000000000001" customHeight="1"/>
    <row r="9" spans="1:19" ht="20.100000000000001" customHeight="1"/>
    <row r="10" spans="1:19" ht="20.100000000000001" customHeight="1"/>
    <row r="11" spans="1:19" s="101" customFormat="1" ht="20.100000000000001" customHeight="1">
      <c r="B11" s="101" t="s">
        <v>986</v>
      </c>
      <c r="C11" s="1290" t="s">
        <v>879</v>
      </c>
      <c r="D11" s="1290"/>
      <c r="E11" s="1290"/>
      <c r="F11" s="1290"/>
      <c r="G11" s="1290"/>
      <c r="H11" s="1290"/>
      <c r="J11" s="1416">
        <v>199849</v>
      </c>
      <c r="K11" s="1416"/>
      <c r="L11" s="526" t="s">
        <v>570</v>
      </c>
      <c r="M11" s="102" t="s">
        <v>970</v>
      </c>
      <c r="N11" s="102"/>
      <c r="O11" s="102"/>
      <c r="P11" s="102"/>
    </row>
    <row r="12" spans="1:19" s="101" customFormat="1" ht="20.100000000000001" customHeight="1">
      <c r="B12" s="101" t="s">
        <v>985</v>
      </c>
      <c r="C12" s="1290" t="s">
        <v>641</v>
      </c>
      <c r="D12" s="1290"/>
      <c r="E12" s="1290"/>
      <c r="F12" s="1290"/>
      <c r="G12" s="1290"/>
      <c r="H12" s="1290"/>
      <c r="J12" s="1416">
        <v>83115</v>
      </c>
      <c r="K12" s="1416"/>
      <c r="L12" s="526" t="s">
        <v>984</v>
      </c>
      <c r="M12" s="102" t="s">
        <v>970</v>
      </c>
      <c r="N12" s="102"/>
      <c r="O12" s="102"/>
      <c r="P12" s="102"/>
    </row>
    <row r="13" spans="1:19" s="101" customFormat="1" ht="20.100000000000001" customHeight="1">
      <c r="B13" s="101" t="s">
        <v>983</v>
      </c>
      <c r="C13" s="1290" t="s">
        <v>982</v>
      </c>
      <c r="D13" s="1290"/>
      <c r="E13" s="1290"/>
      <c r="F13" s="1290"/>
      <c r="G13" s="1290"/>
      <c r="H13" s="1290"/>
      <c r="J13" s="1416">
        <v>31172</v>
      </c>
      <c r="K13" s="1416"/>
      <c r="L13" s="526" t="s">
        <v>570</v>
      </c>
      <c r="M13" s="102" t="s">
        <v>970</v>
      </c>
      <c r="N13" s="102"/>
      <c r="O13" s="102"/>
      <c r="P13" s="102"/>
    </row>
    <row r="14" spans="1:19" s="101" customFormat="1" ht="20.100000000000001" customHeight="1">
      <c r="B14" s="101" t="s">
        <v>981</v>
      </c>
      <c r="C14" s="1419" t="s">
        <v>980</v>
      </c>
      <c r="D14" s="1419"/>
      <c r="E14" s="1419"/>
      <c r="F14" s="1419"/>
      <c r="G14" s="1419"/>
      <c r="H14" s="1419"/>
      <c r="J14" s="1416">
        <v>118860</v>
      </c>
      <c r="K14" s="1416"/>
      <c r="L14" s="526" t="s">
        <v>570</v>
      </c>
      <c r="M14" s="102" t="s">
        <v>970</v>
      </c>
      <c r="N14" s="102"/>
      <c r="O14" s="102"/>
      <c r="P14" s="102"/>
    </row>
    <row r="15" spans="1:19" s="101" customFormat="1" ht="20.100000000000001" customHeight="1">
      <c r="B15" s="101" t="s">
        <v>979</v>
      </c>
      <c r="C15" s="1290" t="s">
        <v>978</v>
      </c>
      <c r="D15" s="1290"/>
      <c r="E15" s="1290"/>
      <c r="F15" s="1290"/>
      <c r="G15" s="1290"/>
      <c r="H15" s="1290"/>
      <c r="J15" s="1416">
        <v>46047</v>
      </c>
      <c r="K15" s="1416"/>
      <c r="L15" s="526" t="s">
        <v>570</v>
      </c>
      <c r="M15" s="102" t="s">
        <v>970</v>
      </c>
      <c r="N15" s="102"/>
      <c r="O15" s="102"/>
      <c r="P15" s="102"/>
    </row>
    <row r="16" spans="1:19" s="101" customFormat="1" ht="20.100000000000001" customHeight="1">
      <c r="B16" s="101" t="s">
        <v>977</v>
      </c>
      <c r="C16" s="1290" t="s">
        <v>976</v>
      </c>
      <c r="D16" s="1290"/>
      <c r="E16" s="1290"/>
      <c r="F16" s="1290"/>
      <c r="G16" s="1290"/>
      <c r="H16" s="1290"/>
      <c r="J16" s="1417">
        <v>43.731520000000003</v>
      </c>
      <c r="K16" s="1417"/>
      <c r="L16" s="526" t="s">
        <v>975</v>
      </c>
      <c r="M16" s="102" t="s">
        <v>970</v>
      </c>
      <c r="N16" s="102"/>
      <c r="O16" s="102"/>
      <c r="P16" s="102"/>
    </row>
    <row r="17" spans="2:16" s="101" customFormat="1" ht="20.100000000000001" customHeight="1">
      <c r="B17" s="101" t="s">
        <v>974</v>
      </c>
      <c r="C17" s="1290" t="s">
        <v>973</v>
      </c>
      <c r="D17" s="1290"/>
      <c r="E17" s="1290"/>
      <c r="F17" s="1290"/>
      <c r="G17" s="1290"/>
      <c r="H17" s="1290"/>
      <c r="J17" s="1416">
        <v>182632</v>
      </c>
      <c r="K17" s="1416"/>
      <c r="L17" s="526" t="s">
        <v>570</v>
      </c>
      <c r="M17" s="102" t="s">
        <v>970</v>
      </c>
      <c r="N17" s="102"/>
      <c r="O17" s="102"/>
      <c r="P17" s="102"/>
    </row>
    <row r="18" spans="2:16" s="101" customFormat="1" ht="20.100000000000001" customHeight="1">
      <c r="B18" s="101" t="s">
        <v>972</v>
      </c>
      <c r="C18" s="1290" t="s">
        <v>971</v>
      </c>
      <c r="D18" s="1290"/>
      <c r="E18" s="1290"/>
      <c r="F18" s="1290"/>
      <c r="G18" s="1290"/>
      <c r="H18" s="1290"/>
      <c r="J18" s="1418">
        <v>18.71</v>
      </c>
      <c r="K18" s="1418"/>
      <c r="L18" s="526" t="s">
        <v>354</v>
      </c>
      <c r="M18" s="102" t="s">
        <v>970</v>
      </c>
      <c r="N18" s="102"/>
      <c r="O18" s="102"/>
      <c r="P18" s="102"/>
    </row>
    <row r="19" spans="2:16" s="101" customFormat="1" ht="20.100000000000001" customHeight="1">
      <c r="B19" s="101" t="s">
        <v>969</v>
      </c>
      <c r="C19" s="1290" t="s">
        <v>968</v>
      </c>
      <c r="D19" s="1290"/>
      <c r="E19" s="1290"/>
      <c r="F19" s="1290"/>
      <c r="G19" s="1290"/>
      <c r="H19" s="1290"/>
      <c r="J19" s="1416">
        <v>157255</v>
      </c>
      <c r="K19" s="1416"/>
      <c r="L19" s="526" t="s">
        <v>570</v>
      </c>
      <c r="M19" s="102" t="s">
        <v>967</v>
      </c>
      <c r="N19" s="102"/>
      <c r="O19" s="102"/>
      <c r="P19" s="102"/>
    </row>
    <row r="20" spans="2:16" s="101" customFormat="1" ht="20.100000000000001" customHeight="1">
      <c r="B20" s="101" t="s">
        <v>966</v>
      </c>
      <c r="C20" s="1290" t="s">
        <v>965</v>
      </c>
      <c r="D20" s="1290"/>
      <c r="E20" s="1290"/>
      <c r="F20" s="1290"/>
      <c r="G20" s="1290"/>
      <c r="H20" s="1290"/>
      <c r="J20" s="1416">
        <v>90643</v>
      </c>
      <c r="K20" s="1416"/>
      <c r="L20" s="526" t="s">
        <v>570</v>
      </c>
      <c r="M20" s="102" t="s">
        <v>964</v>
      </c>
      <c r="N20" s="102"/>
      <c r="O20" s="102"/>
      <c r="P20" s="102"/>
    </row>
    <row r="21" spans="2:16" s="101" customFormat="1" ht="20.100000000000001" customHeight="1">
      <c r="C21" s="1290" t="s">
        <v>963</v>
      </c>
      <c r="D21" s="1290"/>
      <c r="E21" s="1290"/>
      <c r="F21" s="1290"/>
      <c r="G21" s="1290"/>
      <c r="H21" s="1290"/>
      <c r="J21" s="1417">
        <v>53.3</v>
      </c>
      <c r="K21" s="1417"/>
      <c r="L21" s="526" t="s">
        <v>341</v>
      </c>
      <c r="M21" s="102" t="s">
        <v>962</v>
      </c>
      <c r="N21" s="102"/>
      <c r="O21" s="102"/>
      <c r="P21" s="102"/>
    </row>
    <row r="22" spans="2:16" s="101" customFormat="1" ht="20.100000000000001" customHeight="1">
      <c r="C22" s="525" t="s">
        <v>883</v>
      </c>
      <c r="D22" s="524" t="s">
        <v>961</v>
      </c>
      <c r="E22" s="524"/>
      <c r="F22" s="524"/>
      <c r="K22" s="523"/>
    </row>
    <row r="23" spans="2:16" s="101" customFormat="1" ht="20.100000000000001" customHeight="1">
      <c r="C23" s="524"/>
      <c r="D23" s="524"/>
      <c r="E23" s="524"/>
      <c r="F23" s="524"/>
      <c r="K23" s="523"/>
    </row>
    <row r="24" spans="2:16" ht="20.100000000000001" customHeight="1">
      <c r="G24" s="103"/>
    </row>
    <row r="25" spans="2:16" ht="20.100000000000001" customHeight="1"/>
    <row r="26" spans="2:16" ht="20.100000000000001" customHeight="1"/>
    <row r="27" spans="2:16" ht="20.100000000000001" customHeight="1"/>
    <row r="28" spans="2:16" ht="20.100000000000001" customHeight="1"/>
    <row r="29" spans="2:16" ht="20.100000000000001" customHeight="1"/>
    <row r="30" spans="2:16" ht="20.100000000000001" customHeight="1"/>
    <row r="31" spans="2:16" ht="20.100000000000001" customHeight="1"/>
    <row r="32" spans="2:16"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sheetData>
  <mergeCells count="24">
    <mergeCell ref="A1:S1"/>
    <mergeCell ref="B3:R6"/>
    <mergeCell ref="C11:H11"/>
    <mergeCell ref="J11:K11"/>
    <mergeCell ref="C12:H12"/>
    <mergeCell ref="J12:K12"/>
    <mergeCell ref="C13:H13"/>
    <mergeCell ref="J13:K13"/>
    <mergeCell ref="C14:H14"/>
    <mergeCell ref="J14:K14"/>
    <mergeCell ref="C15:H15"/>
    <mergeCell ref="J15:K15"/>
    <mergeCell ref="C16:H16"/>
    <mergeCell ref="J16:K16"/>
    <mergeCell ref="C17:H17"/>
    <mergeCell ref="J17:K17"/>
    <mergeCell ref="C18:H18"/>
    <mergeCell ref="J18:K18"/>
    <mergeCell ref="C19:H19"/>
    <mergeCell ref="J19:K19"/>
    <mergeCell ref="C20:H20"/>
    <mergeCell ref="J20:K20"/>
    <mergeCell ref="C21:H21"/>
    <mergeCell ref="J21:K21"/>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B811-8296-4B0A-B6B5-1721DECEDFCD}">
  <sheetPr>
    <pageSetUpPr fitToPage="1"/>
  </sheetPr>
  <dimension ref="A1:H54"/>
  <sheetViews>
    <sheetView view="pageBreakPreview" zoomScaleNormal="100" zoomScaleSheetLayoutView="100" workbookViewId="0">
      <selection activeCell="M56" sqref="M56"/>
    </sheetView>
  </sheetViews>
  <sheetFormatPr defaultRowHeight="13.5"/>
  <cols>
    <col min="1" max="1" width="15.625" style="96" customWidth="1"/>
    <col min="2" max="2" width="11.625" style="407" customWidth="1"/>
    <col min="3" max="7" width="11.625" style="96" customWidth="1"/>
    <col min="8" max="8" width="9.875" style="301" bestFit="1" customWidth="1"/>
    <col min="9" max="16384" width="9" style="96"/>
  </cols>
  <sheetData>
    <row r="1" spans="1:8" ht="15.95" customHeight="1">
      <c r="A1" s="1304" t="s">
        <v>1042</v>
      </c>
      <c r="B1" s="1304"/>
      <c r="C1" s="1304"/>
      <c r="D1" s="1304"/>
      <c r="E1" s="1304"/>
      <c r="F1" s="1304"/>
      <c r="G1" s="1304"/>
    </row>
    <row r="2" spans="1:8" ht="15" customHeight="1">
      <c r="B2" s="96"/>
    </row>
    <row r="3" spans="1:8" ht="24.95" customHeight="1">
      <c r="A3" s="1301" t="s">
        <v>1041</v>
      </c>
      <c r="B3" s="1420"/>
      <c r="C3" s="1420"/>
      <c r="D3" s="1420"/>
      <c r="E3" s="1420"/>
      <c r="F3" s="1420"/>
      <c r="G3" s="1420"/>
    </row>
    <row r="4" spans="1:8" ht="15" customHeight="1" thickBot="1">
      <c r="A4" s="1313" t="s">
        <v>1040</v>
      </c>
      <c r="B4" s="1313"/>
      <c r="C4" s="1313"/>
      <c r="D4" s="1313"/>
      <c r="E4" s="1313"/>
      <c r="F4" s="1313"/>
      <c r="G4" s="1313"/>
    </row>
    <row r="5" spans="1:8" s="97" customFormat="1" ht="15" customHeight="1" thickTop="1">
      <c r="A5" s="1307" t="s">
        <v>1039</v>
      </c>
      <c r="B5" s="1421" t="s">
        <v>1038</v>
      </c>
      <c r="C5" s="1338" t="s">
        <v>880</v>
      </c>
      <c r="D5" s="1306" t="s">
        <v>1037</v>
      </c>
      <c r="E5" s="1307"/>
      <c r="F5" s="1308"/>
      <c r="G5" s="1423" t="s">
        <v>1036</v>
      </c>
      <c r="H5" s="483"/>
    </row>
    <row r="6" spans="1:8" s="97" customFormat="1" ht="15" customHeight="1">
      <c r="A6" s="1299"/>
      <c r="B6" s="1422"/>
      <c r="C6" s="1334"/>
      <c r="D6" s="459" t="s">
        <v>639</v>
      </c>
      <c r="E6" s="459" t="s">
        <v>1035</v>
      </c>
      <c r="F6" s="459" t="s">
        <v>637</v>
      </c>
      <c r="G6" s="1363"/>
      <c r="H6" s="483"/>
    </row>
    <row r="7" spans="1:8" ht="15" customHeight="1">
      <c r="A7" s="537" t="s">
        <v>1034</v>
      </c>
      <c r="B7" s="553">
        <v>5157.57</v>
      </c>
      <c r="C7" s="552">
        <v>2773840</v>
      </c>
      <c r="D7" s="552">
        <v>6284480</v>
      </c>
      <c r="E7" s="551">
        <v>3117987</v>
      </c>
      <c r="F7" s="550">
        <v>3166493</v>
      </c>
      <c r="G7" s="549">
        <v>1218.5</v>
      </c>
    </row>
    <row r="8" spans="1:8" ht="15" customHeight="1">
      <c r="A8" s="537" t="s">
        <v>1033</v>
      </c>
      <c r="B8" s="535">
        <v>4405.41</v>
      </c>
      <c r="C8" s="548">
        <v>2695361</v>
      </c>
      <c r="D8" s="548">
        <v>6087646</v>
      </c>
      <c r="E8" s="547">
        <v>3021321</v>
      </c>
      <c r="F8" s="546">
        <v>3066325</v>
      </c>
      <c r="G8" s="253">
        <v>1381.9</v>
      </c>
    </row>
    <row r="9" spans="1:8" ht="15" customHeight="1">
      <c r="A9" s="537" t="s">
        <v>1032</v>
      </c>
      <c r="B9" s="535">
        <v>752.16</v>
      </c>
      <c r="C9" s="548">
        <v>78479</v>
      </c>
      <c r="D9" s="548">
        <v>196834</v>
      </c>
      <c r="E9" s="547">
        <v>96666</v>
      </c>
      <c r="F9" s="546">
        <v>100168</v>
      </c>
      <c r="G9" s="253">
        <v>261.7</v>
      </c>
    </row>
    <row r="10" spans="1:8" ht="15" customHeight="1">
      <c r="A10" s="537"/>
      <c r="B10" s="535"/>
      <c r="C10" s="545"/>
      <c r="D10" s="545"/>
      <c r="E10" s="544"/>
      <c r="F10" s="543"/>
      <c r="G10" s="253"/>
    </row>
    <row r="11" spans="1:8" ht="15" customHeight="1">
      <c r="A11" s="537" t="s">
        <v>1031</v>
      </c>
      <c r="B11" s="535">
        <v>271.77999999999997</v>
      </c>
      <c r="C11" s="156">
        <v>447982</v>
      </c>
      <c r="D11" s="156">
        <v>974951</v>
      </c>
      <c r="E11" s="155">
        <v>481246</v>
      </c>
      <c r="F11" s="319">
        <v>493705</v>
      </c>
      <c r="G11" s="253">
        <v>3587.3</v>
      </c>
    </row>
    <row r="12" spans="1:8" ht="15" customHeight="1">
      <c r="A12" s="542" t="s">
        <v>1030</v>
      </c>
      <c r="B12" s="535">
        <v>44.72</v>
      </c>
      <c r="C12" s="156">
        <v>109336</v>
      </c>
      <c r="D12" s="156">
        <v>211736</v>
      </c>
      <c r="E12" s="155">
        <v>105766</v>
      </c>
      <c r="F12" s="319">
        <v>105970</v>
      </c>
      <c r="G12" s="253">
        <v>4734.7</v>
      </c>
    </row>
    <row r="13" spans="1:8" ht="15" customHeight="1">
      <c r="A13" s="542" t="s">
        <v>1029</v>
      </c>
      <c r="B13" s="535">
        <v>34.19</v>
      </c>
      <c r="C13" s="156">
        <v>81123</v>
      </c>
      <c r="D13" s="156">
        <v>177328</v>
      </c>
      <c r="E13" s="155">
        <v>87280</v>
      </c>
      <c r="F13" s="319">
        <v>90048</v>
      </c>
      <c r="G13" s="253">
        <v>5186.5</v>
      </c>
    </row>
    <row r="14" spans="1:8" ht="15" customHeight="1">
      <c r="A14" s="542" t="s">
        <v>1028</v>
      </c>
      <c r="B14" s="535">
        <v>21.22</v>
      </c>
      <c r="C14" s="156">
        <v>74796</v>
      </c>
      <c r="D14" s="156">
        <v>160582</v>
      </c>
      <c r="E14" s="155">
        <v>80345</v>
      </c>
      <c r="F14" s="319">
        <v>80237</v>
      </c>
      <c r="G14" s="253">
        <v>7567.5</v>
      </c>
    </row>
    <row r="15" spans="1:8" ht="15" customHeight="1">
      <c r="A15" s="542" t="s">
        <v>1027</v>
      </c>
      <c r="B15" s="535">
        <v>84.19</v>
      </c>
      <c r="C15" s="156">
        <v>64840</v>
      </c>
      <c r="D15" s="156">
        <v>146940</v>
      </c>
      <c r="E15" s="155">
        <v>73000</v>
      </c>
      <c r="F15" s="319">
        <v>73940</v>
      </c>
      <c r="G15" s="253">
        <v>1745.3</v>
      </c>
    </row>
    <row r="16" spans="1:8" ht="15" customHeight="1">
      <c r="A16" s="542" t="s">
        <v>1026</v>
      </c>
      <c r="B16" s="535">
        <v>66.25</v>
      </c>
      <c r="C16" s="156">
        <v>50996</v>
      </c>
      <c r="D16" s="156">
        <v>129421</v>
      </c>
      <c r="E16" s="155">
        <v>63121</v>
      </c>
      <c r="F16" s="319">
        <v>66300</v>
      </c>
      <c r="G16" s="253">
        <v>1953.5</v>
      </c>
    </row>
    <row r="17" spans="1:7" ht="15" customHeight="1">
      <c r="A17" s="542" t="s">
        <v>1025</v>
      </c>
      <c r="B17" s="535">
        <v>21.2</v>
      </c>
      <c r="C17" s="156">
        <v>66891</v>
      </c>
      <c r="D17" s="156">
        <v>148944</v>
      </c>
      <c r="E17" s="155">
        <v>71734</v>
      </c>
      <c r="F17" s="319">
        <v>77210</v>
      </c>
      <c r="G17" s="253">
        <v>7025.7</v>
      </c>
    </row>
    <row r="18" spans="1:7" ht="15" customHeight="1">
      <c r="A18" s="537" t="s">
        <v>1024</v>
      </c>
      <c r="B18" s="535">
        <v>84.2</v>
      </c>
      <c r="C18" s="156">
        <v>25544</v>
      </c>
      <c r="D18" s="156">
        <v>58431</v>
      </c>
      <c r="E18" s="155">
        <v>28248</v>
      </c>
      <c r="F18" s="319">
        <v>30183</v>
      </c>
      <c r="G18" s="253">
        <v>694</v>
      </c>
    </row>
    <row r="19" spans="1:7" ht="15" customHeight="1">
      <c r="A19" s="537" t="s">
        <v>1023</v>
      </c>
      <c r="B19" s="535">
        <v>57.45</v>
      </c>
      <c r="C19" s="156">
        <v>242970</v>
      </c>
      <c r="D19" s="156">
        <v>496676</v>
      </c>
      <c r="E19" s="155">
        <v>251351</v>
      </c>
      <c r="F19" s="319">
        <v>245325</v>
      </c>
      <c r="G19" s="253">
        <v>8645.4</v>
      </c>
    </row>
    <row r="20" spans="1:7" ht="15" customHeight="1">
      <c r="A20" s="537" t="s">
        <v>1022</v>
      </c>
      <c r="B20" s="535">
        <v>85.62</v>
      </c>
      <c r="C20" s="156">
        <v>289916</v>
      </c>
      <c r="D20" s="156">
        <v>642907</v>
      </c>
      <c r="E20" s="155">
        <v>318860</v>
      </c>
      <c r="F20" s="319">
        <v>324047</v>
      </c>
      <c r="G20" s="253">
        <v>7508.8</v>
      </c>
    </row>
    <row r="21" spans="1:7" ht="15" customHeight="1">
      <c r="A21" s="537" t="s">
        <v>1021</v>
      </c>
      <c r="B21" s="535">
        <v>110.05</v>
      </c>
      <c r="C21" s="156">
        <v>20272</v>
      </c>
      <c r="D21" s="156">
        <v>45153</v>
      </c>
      <c r="E21" s="155">
        <v>21846</v>
      </c>
      <c r="F21" s="319">
        <v>23307</v>
      </c>
      <c r="G21" s="253">
        <v>410.3</v>
      </c>
    </row>
    <row r="22" spans="1:7" ht="15" customHeight="1">
      <c r="A22" s="537" t="s">
        <v>1020</v>
      </c>
      <c r="B22" s="535">
        <v>138.94999999999999</v>
      </c>
      <c r="C22" s="156">
        <v>58387</v>
      </c>
      <c r="D22" s="156">
        <v>136166</v>
      </c>
      <c r="E22" s="155">
        <v>68450</v>
      </c>
      <c r="F22" s="319">
        <v>67716</v>
      </c>
      <c r="G22" s="253">
        <v>980</v>
      </c>
    </row>
    <row r="23" spans="1:7" ht="15" customHeight="1">
      <c r="A23" s="537" t="s">
        <v>1019</v>
      </c>
      <c r="B23" s="535">
        <v>61.38</v>
      </c>
      <c r="C23" s="156">
        <v>231195</v>
      </c>
      <c r="D23" s="156">
        <v>498232</v>
      </c>
      <c r="E23" s="155">
        <v>247210</v>
      </c>
      <c r="F23" s="319">
        <v>251022</v>
      </c>
      <c r="G23" s="253">
        <v>8117.2</v>
      </c>
    </row>
    <row r="24" spans="1:7" ht="15" customHeight="1">
      <c r="A24" s="537" t="s">
        <v>1018</v>
      </c>
      <c r="B24" s="535">
        <v>103.55</v>
      </c>
      <c r="C24" s="156">
        <v>63581</v>
      </c>
      <c r="D24" s="156">
        <v>152638</v>
      </c>
      <c r="E24" s="155">
        <v>76195</v>
      </c>
      <c r="F24" s="319">
        <v>76443</v>
      </c>
      <c r="G24" s="253">
        <v>1474.1</v>
      </c>
    </row>
    <row r="25" spans="1:7" ht="15" customHeight="1">
      <c r="A25" s="537" t="s">
        <v>1017</v>
      </c>
      <c r="B25" s="535">
        <v>99.92</v>
      </c>
      <c r="C25" s="156">
        <v>37120</v>
      </c>
      <c r="D25" s="156">
        <v>86782</v>
      </c>
      <c r="E25" s="155">
        <v>42643</v>
      </c>
      <c r="F25" s="319">
        <v>44139</v>
      </c>
      <c r="G25" s="253">
        <v>868.5</v>
      </c>
    </row>
    <row r="26" spans="1:7" ht="15" customHeight="1">
      <c r="A26" s="537" t="s">
        <v>1016</v>
      </c>
      <c r="B26" s="535">
        <v>213.84</v>
      </c>
      <c r="C26" s="156">
        <v>60231</v>
      </c>
      <c r="D26" s="156">
        <v>132906</v>
      </c>
      <c r="E26" s="155">
        <v>66231</v>
      </c>
      <c r="F26" s="319">
        <v>66675</v>
      </c>
      <c r="G26" s="253">
        <v>621.5</v>
      </c>
    </row>
    <row r="27" spans="1:7" ht="15" customHeight="1">
      <c r="A27" s="537" t="s">
        <v>1015</v>
      </c>
      <c r="B27" s="535">
        <v>103.69</v>
      </c>
      <c r="C27" s="156">
        <v>70279</v>
      </c>
      <c r="D27" s="156">
        <v>168743</v>
      </c>
      <c r="E27" s="155">
        <v>82421</v>
      </c>
      <c r="F27" s="319">
        <v>86322</v>
      </c>
      <c r="G27" s="253">
        <v>1627.4</v>
      </c>
    </row>
    <row r="28" spans="1:7" ht="15" customHeight="1">
      <c r="A28" s="537" t="s">
        <v>1014</v>
      </c>
      <c r="B28" s="535">
        <v>89.12</v>
      </c>
      <c r="C28" s="156">
        <v>25403</v>
      </c>
      <c r="D28" s="156">
        <v>58219</v>
      </c>
      <c r="E28" s="155">
        <v>29251</v>
      </c>
      <c r="F28" s="319">
        <v>28968</v>
      </c>
      <c r="G28" s="253">
        <v>653.29999999999995</v>
      </c>
    </row>
    <row r="29" spans="1:7" ht="15" customHeight="1">
      <c r="A29" s="537" t="s">
        <v>1013</v>
      </c>
      <c r="B29" s="535">
        <v>130.44999999999999</v>
      </c>
      <c r="C29" s="156">
        <v>24299</v>
      </c>
      <c r="D29" s="156">
        <v>63745</v>
      </c>
      <c r="E29" s="155">
        <v>31379</v>
      </c>
      <c r="F29" s="319">
        <v>32366</v>
      </c>
      <c r="G29" s="253">
        <v>488.7</v>
      </c>
    </row>
    <row r="30" spans="1:7" ht="15" customHeight="1">
      <c r="A30" s="537" t="s">
        <v>1012</v>
      </c>
      <c r="B30" s="535">
        <v>20.97</v>
      </c>
      <c r="C30" s="156">
        <v>79423</v>
      </c>
      <c r="D30" s="156">
        <v>176197</v>
      </c>
      <c r="E30" s="155">
        <v>87882</v>
      </c>
      <c r="F30" s="319">
        <v>88315</v>
      </c>
      <c r="G30" s="253">
        <v>8402.2999999999993</v>
      </c>
    </row>
    <row r="31" spans="1:7" ht="15" customHeight="1">
      <c r="A31" s="537" t="s">
        <v>1011</v>
      </c>
      <c r="B31" s="535">
        <v>114.74</v>
      </c>
      <c r="C31" s="156">
        <v>188022</v>
      </c>
      <c r="D31" s="156">
        <v>426468</v>
      </c>
      <c r="E31" s="155">
        <v>210824</v>
      </c>
      <c r="F31" s="319">
        <v>215644</v>
      </c>
      <c r="G31" s="253">
        <v>3716.8</v>
      </c>
    </row>
    <row r="32" spans="1:7" ht="15" customHeight="1">
      <c r="A32" s="537" t="s">
        <v>1010</v>
      </c>
      <c r="B32" s="535">
        <v>93.96</v>
      </c>
      <c r="C32" s="156">
        <v>8192</v>
      </c>
      <c r="D32" s="156">
        <v>16927</v>
      </c>
      <c r="E32" s="155">
        <v>8704</v>
      </c>
      <c r="F32" s="319">
        <v>8223</v>
      </c>
      <c r="G32" s="253">
        <v>180.2</v>
      </c>
    </row>
    <row r="33" spans="1:7" ht="15" customHeight="1">
      <c r="A33" s="537" t="s">
        <v>1009</v>
      </c>
      <c r="B33" s="535">
        <v>368.17</v>
      </c>
      <c r="C33" s="156">
        <v>117997</v>
      </c>
      <c r="D33" s="156">
        <v>269524</v>
      </c>
      <c r="E33" s="155">
        <v>138438</v>
      </c>
      <c r="F33" s="319">
        <v>131086</v>
      </c>
      <c r="G33" s="253">
        <v>732.1</v>
      </c>
    </row>
    <row r="34" spans="1:7" ht="15" customHeight="1">
      <c r="A34" s="541" t="s">
        <v>1008</v>
      </c>
      <c r="B34" s="540">
        <v>35.32</v>
      </c>
      <c r="C34" s="539">
        <v>83115</v>
      </c>
      <c r="D34" s="539">
        <v>199849</v>
      </c>
      <c r="E34" s="447">
        <v>98431</v>
      </c>
      <c r="F34" s="538">
        <v>101418</v>
      </c>
      <c r="G34" s="235">
        <v>5658.2</v>
      </c>
    </row>
    <row r="35" spans="1:7" ht="15" customHeight="1">
      <c r="A35" s="537" t="s">
        <v>1007</v>
      </c>
      <c r="B35" s="535">
        <v>51.39</v>
      </c>
      <c r="C35" s="156">
        <v>85158</v>
      </c>
      <c r="D35" s="156">
        <v>199498</v>
      </c>
      <c r="E35" s="155">
        <v>97920</v>
      </c>
      <c r="F35" s="319">
        <v>101578</v>
      </c>
      <c r="G35" s="253">
        <v>3882</v>
      </c>
    </row>
    <row r="36" spans="1:7" ht="15" customHeight="1">
      <c r="A36" s="537" t="s">
        <v>1006</v>
      </c>
      <c r="B36" s="535">
        <v>43.15</v>
      </c>
      <c r="C36" s="156">
        <v>56311</v>
      </c>
      <c r="D36" s="156">
        <v>130510</v>
      </c>
      <c r="E36" s="155">
        <v>63546</v>
      </c>
      <c r="F36" s="319">
        <v>66964</v>
      </c>
      <c r="G36" s="253">
        <v>3024.6</v>
      </c>
    </row>
    <row r="37" spans="1:7" ht="15" customHeight="1">
      <c r="A37" s="537" t="s">
        <v>1005</v>
      </c>
      <c r="B37" s="535">
        <v>191.14</v>
      </c>
      <c r="C37" s="156">
        <v>14578</v>
      </c>
      <c r="D37" s="156">
        <v>32116</v>
      </c>
      <c r="E37" s="155">
        <v>15224</v>
      </c>
      <c r="F37" s="319">
        <v>16892</v>
      </c>
      <c r="G37" s="253">
        <v>168</v>
      </c>
    </row>
    <row r="38" spans="1:7" ht="15" customHeight="1">
      <c r="A38" s="537" t="s">
        <v>1004</v>
      </c>
      <c r="B38" s="535">
        <v>21.08</v>
      </c>
      <c r="C38" s="156">
        <v>47146</v>
      </c>
      <c r="D38" s="156">
        <v>109932</v>
      </c>
      <c r="E38" s="155">
        <v>53592</v>
      </c>
      <c r="F38" s="319">
        <v>56340</v>
      </c>
      <c r="G38" s="253">
        <v>5215</v>
      </c>
    </row>
    <row r="39" spans="1:7" ht="15" customHeight="1">
      <c r="A39" s="537" t="s">
        <v>1003</v>
      </c>
      <c r="B39" s="535">
        <v>318.81</v>
      </c>
      <c r="C39" s="156">
        <v>35266</v>
      </c>
      <c r="D39" s="156">
        <v>82206</v>
      </c>
      <c r="E39" s="155">
        <v>41928</v>
      </c>
      <c r="F39" s="319">
        <v>40278</v>
      </c>
      <c r="G39" s="253">
        <v>257.89999999999998</v>
      </c>
    </row>
    <row r="40" spans="1:7" ht="15" customHeight="1">
      <c r="A40" s="537" t="s">
        <v>1002</v>
      </c>
      <c r="B40" s="535">
        <v>205.5</v>
      </c>
      <c r="C40" s="156">
        <v>17830</v>
      </c>
      <c r="D40" s="156">
        <v>42465</v>
      </c>
      <c r="E40" s="155">
        <v>21529</v>
      </c>
      <c r="F40" s="319">
        <v>20936</v>
      </c>
      <c r="G40" s="253">
        <v>206.6</v>
      </c>
    </row>
    <row r="41" spans="1:7" ht="15" customHeight="1">
      <c r="A41" s="537" t="s">
        <v>1001</v>
      </c>
      <c r="B41" s="535">
        <v>17.3</v>
      </c>
      <c r="C41" s="156">
        <v>80321</v>
      </c>
      <c r="D41" s="156">
        <v>171362</v>
      </c>
      <c r="E41" s="155">
        <v>83506</v>
      </c>
      <c r="F41" s="319">
        <v>87856</v>
      </c>
      <c r="G41" s="253">
        <v>9905.2999999999993</v>
      </c>
    </row>
    <row r="42" spans="1:7" ht="15" customHeight="1">
      <c r="A42" s="537" t="s">
        <v>1000</v>
      </c>
      <c r="B42" s="535">
        <v>34.520000000000003</v>
      </c>
      <c r="C42" s="156">
        <v>38456</v>
      </c>
      <c r="D42" s="156">
        <v>93576</v>
      </c>
      <c r="E42" s="155">
        <v>46347</v>
      </c>
      <c r="F42" s="319">
        <v>47229</v>
      </c>
      <c r="G42" s="253">
        <v>2710.8</v>
      </c>
    </row>
    <row r="43" spans="1:7" ht="15" customHeight="1">
      <c r="A43" s="537" t="s">
        <v>999</v>
      </c>
      <c r="B43" s="535">
        <v>94.93</v>
      </c>
      <c r="C43" s="156">
        <v>25430</v>
      </c>
      <c r="D43" s="156">
        <v>63883</v>
      </c>
      <c r="E43" s="155">
        <v>32214</v>
      </c>
      <c r="F43" s="319">
        <v>31669</v>
      </c>
      <c r="G43" s="253">
        <v>672.9</v>
      </c>
    </row>
    <row r="44" spans="1:7" ht="15" customHeight="1">
      <c r="A44" s="537" t="s">
        <v>998</v>
      </c>
      <c r="B44" s="535">
        <v>74.94</v>
      </c>
      <c r="C44" s="156">
        <v>27942</v>
      </c>
      <c r="D44" s="156">
        <v>67455</v>
      </c>
      <c r="E44" s="155">
        <v>34113</v>
      </c>
      <c r="F44" s="319">
        <v>33342</v>
      </c>
      <c r="G44" s="253">
        <v>900.1</v>
      </c>
    </row>
    <row r="45" spans="1:7" ht="15" customHeight="1">
      <c r="A45" s="537" t="s">
        <v>997</v>
      </c>
      <c r="B45" s="535">
        <v>123.79</v>
      </c>
      <c r="C45" s="156">
        <v>38349</v>
      </c>
      <c r="D45" s="156">
        <v>102609</v>
      </c>
      <c r="E45" s="155">
        <v>50574</v>
      </c>
      <c r="F45" s="319">
        <v>52035</v>
      </c>
      <c r="G45" s="253">
        <v>828.9</v>
      </c>
    </row>
    <row r="46" spans="1:7" ht="15" customHeight="1">
      <c r="A46" s="537" t="s">
        <v>996</v>
      </c>
      <c r="B46" s="535">
        <v>35.479999999999997</v>
      </c>
      <c r="C46" s="156">
        <v>24141</v>
      </c>
      <c r="D46" s="156">
        <v>62441</v>
      </c>
      <c r="E46" s="155">
        <v>30916</v>
      </c>
      <c r="F46" s="319">
        <v>31525</v>
      </c>
      <c r="G46" s="253">
        <v>1759.9</v>
      </c>
    </row>
    <row r="47" spans="1:7" ht="15" customHeight="1">
      <c r="A47" s="537" t="s">
        <v>995</v>
      </c>
      <c r="B47" s="535">
        <v>53.88</v>
      </c>
      <c r="C47" s="156">
        <v>21885</v>
      </c>
      <c r="D47" s="156">
        <v>49735</v>
      </c>
      <c r="E47" s="155">
        <v>25303</v>
      </c>
      <c r="F47" s="319">
        <v>24432</v>
      </c>
      <c r="G47" s="253">
        <v>923.1</v>
      </c>
    </row>
    <row r="48" spans="1:7" ht="15" customHeight="1">
      <c r="A48" s="537" t="s">
        <v>994</v>
      </c>
      <c r="B48" s="535">
        <v>230.12</v>
      </c>
      <c r="C48" s="156">
        <v>14720</v>
      </c>
      <c r="D48" s="156">
        <v>35831</v>
      </c>
      <c r="E48" s="155">
        <v>17011</v>
      </c>
      <c r="F48" s="319">
        <v>18820</v>
      </c>
      <c r="G48" s="253">
        <v>155.69999999999999</v>
      </c>
    </row>
    <row r="49" spans="1:7" ht="15" customHeight="1">
      <c r="A49" s="537" t="s">
        <v>993</v>
      </c>
      <c r="B49" s="535">
        <v>101.52</v>
      </c>
      <c r="C49" s="156">
        <v>12883</v>
      </c>
      <c r="D49" s="156">
        <v>35040</v>
      </c>
      <c r="E49" s="155">
        <v>17251</v>
      </c>
      <c r="F49" s="319">
        <v>17789</v>
      </c>
      <c r="G49" s="253">
        <v>345.2</v>
      </c>
    </row>
    <row r="50" spans="1:7" ht="15" customHeight="1">
      <c r="A50" s="537" t="s">
        <v>992</v>
      </c>
      <c r="B50" s="535">
        <v>262.35000000000002</v>
      </c>
      <c r="C50" s="156">
        <v>27572</v>
      </c>
      <c r="D50" s="156">
        <v>72356</v>
      </c>
      <c r="E50" s="155">
        <v>35626</v>
      </c>
      <c r="F50" s="319">
        <v>36730</v>
      </c>
      <c r="G50" s="253">
        <v>275.8</v>
      </c>
    </row>
    <row r="51" spans="1:7" ht="15" customHeight="1">
      <c r="A51" s="537" t="s">
        <v>991</v>
      </c>
      <c r="B51" s="535">
        <v>146.77000000000001</v>
      </c>
      <c r="C51" s="156">
        <v>19403</v>
      </c>
      <c r="D51" s="156">
        <v>48444</v>
      </c>
      <c r="E51" s="155">
        <v>24200</v>
      </c>
      <c r="F51" s="319">
        <v>24244</v>
      </c>
      <c r="G51" s="253">
        <v>330.1</v>
      </c>
    </row>
    <row r="52" spans="1:7" s="301" customFormat="1" ht="15" customHeight="1">
      <c r="A52" s="536" t="s">
        <v>990</v>
      </c>
      <c r="B52" s="535">
        <v>157.5</v>
      </c>
      <c r="C52" s="156">
        <v>14484</v>
      </c>
      <c r="D52" s="156">
        <v>35544</v>
      </c>
      <c r="E52" s="155">
        <v>17362</v>
      </c>
      <c r="F52" s="319">
        <v>18182</v>
      </c>
      <c r="G52" s="253">
        <v>225.7</v>
      </c>
    </row>
    <row r="53" spans="1:7" s="301" customFormat="1" ht="15" customHeight="1">
      <c r="A53" s="534" t="s">
        <v>989</v>
      </c>
      <c r="B53" s="533">
        <v>58.08</v>
      </c>
      <c r="C53" s="415">
        <v>19558</v>
      </c>
      <c r="D53" s="415">
        <v>48129</v>
      </c>
      <c r="E53" s="189">
        <v>23549</v>
      </c>
      <c r="F53" s="532">
        <v>24580</v>
      </c>
      <c r="G53" s="531">
        <v>828.7</v>
      </c>
    </row>
    <row r="54" spans="1:7">
      <c r="A54" s="103"/>
      <c r="B54" s="530"/>
      <c r="C54" s="103"/>
      <c r="D54" s="103"/>
      <c r="E54" s="103"/>
      <c r="F54" s="103"/>
      <c r="G54" s="529"/>
    </row>
  </sheetData>
  <mergeCells count="8">
    <mergeCell ref="A1:G1"/>
    <mergeCell ref="A3:G3"/>
    <mergeCell ref="A4:G4"/>
    <mergeCell ref="A5:A6"/>
    <mergeCell ref="B5:B6"/>
    <mergeCell ref="C5:C6"/>
    <mergeCell ref="D5:F5"/>
    <mergeCell ref="G5:G6"/>
  </mergeCells>
  <phoneticPr fontId="2"/>
  <pageMargins left="1.3779527559055118" right="0.59055118110236227" top="0.98425196850393704" bottom="0.98425196850393704" header="0.31496062992125984" footer="0.31496062992125984"/>
  <pageSetup paperSize="9" scale="86" orientation="portrait" r:id="rId1"/>
  <headerFooter>
    <oddHeader>&amp;C&amp;G</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9B62B-2270-48B0-8B7E-8EEADDBF5230}">
  <sheetPr>
    <pageSetUpPr fitToPage="1"/>
  </sheetPr>
  <dimension ref="A1:G54"/>
  <sheetViews>
    <sheetView view="pageBreakPreview" topLeftCell="A32" zoomScale="153" zoomScaleNormal="100" zoomScaleSheetLayoutView="153" workbookViewId="0">
      <selection activeCell="K41" sqref="K41"/>
    </sheetView>
  </sheetViews>
  <sheetFormatPr defaultRowHeight="13.5"/>
  <cols>
    <col min="1" max="1" width="19.125" style="1" customWidth="1"/>
    <col min="2" max="2" width="3.625" style="1" customWidth="1"/>
    <col min="3" max="3" width="19.125" style="1" customWidth="1"/>
    <col min="4" max="4" width="3.625" style="1" customWidth="1"/>
    <col min="5" max="5" width="19.125" style="1" customWidth="1"/>
    <col min="6" max="6" width="3.625" style="1" customWidth="1"/>
    <col min="7" max="7" width="19.125" style="1" customWidth="1"/>
    <col min="8" max="16384" width="9" style="1"/>
  </cols>
  <sheetData>
    <row r="1" spans="1:7" ht="21">
      <c r="A1" s="1275" t="s">
        <v>34</v>
      </c>
      <c r="B1" s="1275"/>
      <c r="C1" s="1275"/>
      <c r="D1" s="1275"/>
      <c r="E1" s="1275"/>
      <c r="F1" s="1275"/>
      <c r="G1" s="1275"/>
    </row>
    <row r="2" spans="1:7">
      <c r="A2" s="7"/>
      <c r="B2" s="7"/>
      <c r="C2" s="7"/>
      <c r="D2" s="7"/>
      <c r="E2" s="7"/>
      <c r="F2" s="7"/>
      <c r="G2" s="7"/>
    </row>
    <row r="3" spans="1:7">
      <c r="A3" s="34"/>
      <c r="B3" s="7"/>
      <c r="C3" s="34"/>
      <c r="D3" s="7"/>
      <c r="E3" s="34"/>
      <c r="F3" s="7"/>
      <c r="G3" s="34"/>
    </row>
    <row r="4" spans="1:7">
      <c r="A4" s="32"/>
      <c r="B4" s="7"/>
      <c r="C4" s="32"/>
      <c r="D4" s="7"/>
      <c r="E4" s="32"/>
      <c r="F4" s="7"/>
      <c r="G4" s="32"/>
    </row>
    <row r="5" spans="1:7">
      <c r="A5" s="32"/>
      <c r="B5" s="7"/>
      <c r="C5" s="32"/>
      <c r="D5" s="7"/>
      <c r="E5" s="32"/>
      <c r="F5" s="7"/>
      <c r="G5" s="32"/>
    </row>
    <row r="6" spans="1:7">
      <c r="A6" s="32"/>
      <c r="B6" s="7"/>
      <c r="C6" s="32"/>
      <c r="D6" s="7"/>
      <c r="E6" s="32"/>
      <c r="F6" s="7"/>
      <c r="G6" s="32"/>
    </row>
    <row r="7" spans="1:7">
      <c r="A7" s="32"/>
      <c r="B7" s="7"/>
      <c r="C7" s="32"/>
      <c r="D7" s="7"/>
      <c r="E7" s="32"/>
      <c r="F7" s="7"/>
      <c r="G7" s="32"/>
    </row>
    <row r="8" spans="1:7">
      <c r="A8" s="32"/>
      <c r="B8" s="7"/>
      <c r="C8" s="32"/>
      <c r="D8" s="7"/>
      <c r="E8" s="32"/>
      <c r="F8" s="7"/>
      <c r="G8" s="32"/>
    </row>
    <row r="9" spans="1:7">
      <c r="A9" s="32"/>
      <c r="B9" s="7"/>
      <c r="C9" s="32"/>
      <c r="D9" s="7"/>
      <c r="E9" s="32"/>
      <c r="F9" s="7"/>
      <c r="G9" s="32"/>
    </row>
    <row r="10" spans="1:7">
      <c r="A10" s="32"/>
      <c r="B10" s="7"/>
      <c r="C10" s="32"/>
      <c r="D10" s="7"/>
      <c r="E10" s="32"/>
      <c r="F10" s="7"/>
      <c r="G10" s="32"/>
    </row>
    <row r="11" spans="1:7">
      <c r="A11" s="32"/>
      <c r="B11" s="7"/>
      <c r="C11" s="32"/>
      <c r="D11" s="7"/>
      <c r="E11" s="32"/>
      <c r="F11" s="7"/>
      <c r="G11" s="32"/>
    </row>
    <row r="12" spans="1:7">
      <c r="A12" s="32"/>
      <c r="B12" s="7"/>
      <c r="C12" s="32"/>
      <c r="D12" s="7"/>
      <c r="E12" s="32"/>
      <c r="F12" s="7"/>
      <c r="G12" s="32"/>
    </row>
    <row r="13" spans="1:7">
      <c r="A13" s="32"/>
      <c r="B13" s="7"/>
      <c r="C13" s="32"/>
      <c r="D13" s="7"/>
      <c r="E13" s="32"/>
      <c r="F13" s="7"/>
      <c r="G13" s="32"/>
    </row>
    <row r="14" spans="1:7">
      <c r="A14" s="31"/>
      <c r="B14" s="10"/>
      <c r="C14" s="31"/>
      <c r="D14" s="10"/>
      <c r="E14" s="31"/>
      <c r="F14" s="10"/>
      <c r="G14" s="31"/>
    </row>
    <row r="15" spans="1:7">
      <c r="A15" s="29" t="s">
        <v>33</v>
      </c>
      <c r="B15" s="10"/>
      <c r="C15" s="29" t="s">
        <v>32</v>
      </c>
      <c r="D15" s="10"/>
      <c r="E15" s="29" t="s">
        <v>31</v>
      </c>
      <c r="F15" s="10"/>
      <c r="G15" s="29" t="s">
        <v>30</v>
      </c>
    </row>
    <row r="16" spans="1:7">
      <c r="A16" s="33"/>
      <c r="B16" s="10"/>
      <c r="C16" s="33"/>
      <c r="D16" s="10"/>
      <c r="E16" s="33"/>
      <c r="F16" s="10"/>
      <c r="G16" s="33"/>
    </row>
    <row r="17" spans="1:7">
      <c r="A17" s="44">
        <v>5.7</v>
      </c>
      <c r="B17" s="10"/>
      <c r="C17" s="44">
        <v>5</v>
      </c>
      <c r="D17" s="10"/>
      <c r="E17" s="44">
        <v>37.299999999999997</v>
      </c>
      <c r="F17" s="10"/>
      <c r="G17" s="44">
        <v>27.3</v>
      </c>
    </row>
    <row r="18" spans="1:7">
      <c r="A18" s="25"/>
      <c r="B18" s="10"/>
      <c r="C18" s="25"/>
      <c r="D18" s="10"/>
      <c r="E18" s="25"/>
      <c r="F18" s="10"/>
      <c r="G18" s="25"/>
    </row>
    <row r="19" spans="1:7">
      <c r="A19" s="7"/>
      <c r="B19" s="7"/>
      <c r="C19" s="7"/>
      <c r="D19" s="7"/>
      <c r="E19" s="7"/>
      <c r="F19" s="7"/>
      <c r="G19" s="7"/>
    </row>
    <row r="20" spans="1:7">
      <c r="A20" s="7"/>
      <c r="B20" s="7"/>
      <c r="C20" s="7"/>
      <c r="D20" s="7"/>
      <c r="E20" s="7"/>
      <c r="F20" s="7"/>
      <c r="G20" s="7"/>
    </row>
    <row r="21" spans="1:7">
      <c r="A21" s="34"/>
      <c r="B21" s="7"/>
      <c r="C21" s="34"/>
      <c r="D21" s="7"/>
      <c r="E21" s="34"/>
      <c r="F21" s="7"/>
      <c r="G21" s="34"/>
    </row>
    <row r="22" spans="1:7">
      <c r="A22" s="32"/>
      <c r="B22" s="7"/>
      <c r="C22" s="32"/>
      <c r="D22" s="7"/>
      <c r="E22" s="32"/>
      <c r="F22" s="7"/>
      <c r="G22" s="32"/>
    </row>
    <row r="23" spans="1:7">
      <c r="A23" s="32"/>
      <c r="B23" s="7"/>
      <c r="C23" s="32"/>
      <c r="D23" s="7"/>
      <c r="E23" s="32"/>
      <c r="F23" s="7"/>
      <c r="G23" s="32"/>
    </row>
    <row r="24" spans="1:7">
      <c r="A24" s="32"/>
      <c r="B24" s="7"/>
      <c r="C24" s="32"/>
      <c r="D24" s="7"/>
      <c r="E24" s="32"/>
      <c r="F24" s="7"/>
      <c r="G24" s="32"/>
    </row>
    <row r="25" spans="1:7">
      <c r="A25" s="32"/>
      <c r="B25" s="7"/>
      <c r="C25" s="32"/>
      <c r="D25" s="7"/>
      <c r="E25" s="32"/>
      <c r="F25" s="7"/>
      <c r="G25" s="32"/>
    </row>
    <row r="26" spans="1:7">
      <c r="A26" s="32"/>
      <c r="B26" s="7"/>
      <c r="C26" s="32"/>
      <c r="D26" s="7"/>
      <c r="E26" s="32"/>
      <c r="F26" s="7"/>
      <c r="G26" s="32"/>
    </row>
    <row r="27" spans="1:7">
      <c r="A27" s="32"/>
      <c r="B27" s="7"/>
      <c r="C27" s="32"/>
      <c r="D27" s="7"/>
      <c r="E27" s="32"/>
      <c r="F27" s="7"/>
      <c r="G27" s="32"/>
    </row>
    <row r="28" spans="1:7">
      <c r="A28" s="32"/>
      <c r="B28" s="7"/>
      <c r="C28" s="32"/>
      <c r="D28" s="7"/>
      <c r="E28" s="32"/>
      <c r="F28" s="7"/>
      <c r="G28" s="32"/>
    </row>
    <row r="29" spans="1:7">
      <c r="A29" s="32"/>
      <c r="B29" s="7"/>
      <c r="C29" s="32"/>
      <c r="D29" s="7"/>
      <c r="E29" s="32"/>
      <c r="F29" s="7"/>
      <c r="G29" s="32"/>
    </row>
    <row r="30" spans="1:7">
      <c r="A30" s="32"/>
      <c r="B30" s="7"/>
      <c r="C30" s="32"/>
      <c r="D30" s="7"/>
      <c r="E30" s="32"/>
      <c r="F30" s="7"/>
      <c r="G30" s="32"/>
    </row>
    <row r="31" spans="1:7">
      <c r="A31" s="32"/>
      <c r="B31" s="7"/>
      <c r="C31" s="32"/>
      <c r="D31" s="7"/>
      <c r="E31" s="32"/>
      <c r="F31" s="7"/>
      <c r="G31" s="43"/>
    </row>
    <row r="32" spans="1:7">
      <c r="A32" s="31"/>
      <c r="B32" s="10"/>
      <c r="C32" s="31"/>
      <c r="D32" s="10"/>
      <c r="E32" s="31"/>
      <c r="F32" s="10"/>
      <c r="G32" s="42"/>
    </row>
    <row r="33" spans="1:7">
      <c r="A33" s="29" t="s">
        <v>29</v>
      </c>
      <c r="B33" s="10"/>
      <c r="C33" s="29" t="s">
        <v>28</v>
      </c>
      <c r="D33" s="10"/>
      <c r="E33" s="29" t="s">
        <v>27</v>
      </c>
      <c r="F33" s="10"/>
      <c r="G33" s="42" t="s">
        <v>26</v>
      </c>
    </row>
    <row r="34" spans="1:7">
      <c r="A34" s="41" t="s">
        <v>25</v>
      </c>
      <c r="B34" s="10"/>
      <c r="C34" s="41" t="s">
        <v>25</v>
      </c>
      <c r="D34" s="10"/>
      <c r="E34" s="40" t="s">
        <v>24</v>
      </c>
      <c r="F34" s="10"/>
      <c r="G34" s="39" t="s">
        <v>23</v>
      </c>
    </row>
    <row r="35" spans="1:7">
      <c r="A35" s="37">
        <v>2.7</v>
      </c>
      <c r="B35" s="38"/>
      <c r="C35" s="37">
        <v>0.7</v>
      </c>
      <c r="D35" s="10"/>
      <c r="E35" s="36">
        <v>129.6</v>
      </c>
      <c r="F35" s="10"/>
      <c r="G35" s="46">
        <v>2039.5</v>
      </c>
    </row>
    <row r="36" spans="1:7">
      <c r="A36" s="25"/>
      <c r="B36" s="10"/>
      <c r="C36" s="25"/>
      <c r="D36" s="10"/>
      <c r="E36" s="25"/>
      <c r="F36" s="10"/>
      <c r="G36" s="25"/>
    </row>
    <row r="37" spans="1:7">
      <c r="A37" s="7"/>
      <c r="B37" s="7"/>
      <c r="C37" s="7"/>
      <c r="D37" s="7"/>
      <c r="E37" s="7"/>
      <c r="F37" s="7"/>
      <c r="G37" s="7"/>
    </row>
    <row r="38" spans="1:7">
      <c r="A38" s="7"/>
      <c r="B38" s="7"/>
      <c r="C38" s="7"/>
      <c r="D38" s="7"/>
      <c r="E38" s="7"/>
      <c r="F38" s="7"/>
      <c r="G38" s="7"/>
    </row>
    <row r="39" spans="1:7">
      <c r="A39" s="34"/>
      <c r="B39" s="7"/>
      <c r="C39" s="34"/>
      <c r="D39" s="7"/>
      <c r="E39" s="34"/>
      <c r="F39" s="7"/>
      <c r="G39" s="34"/>
    </row>
    <row r="40" spans="1:7">
      <c r="A40" s="32"/>
      <c r="B40" s="7"/>
      <c r="C40" s="32"/>
      <c r="D40" s="7"/>
      <c r="E40" s="32"/>
      <c r="F40" s="7"/>
      <c r="G40" s="32"/>
    </row>
    <row r="41" spans="1:7">
      <c r="A41" s="32"/>
      <c r="B41" s="7"/>
      <c r="C41" s="32"/>
      <c r="D41" s="7"/>
      <c r="E41" s="32"/>
      <c r="F41" s="7"/>
      <c r="G41" s="32"/>
    </row>
    <row r="42" spans="1:7">
      <c r="A42" s="32"/>
      <c r="B42" s="7"/>
      <c r="C42" s="32"/>
      <c r="D42" s="7"/>
      <c r="E42" s="32"/>
      <c r="F42" s="7"/>
      <c r="G42" s="32"/>
    </row>
    <row r="43" spans="1:7">
      <c r="A43" s="32"/>
      <c r="B43" s="7"/>
      <c r="C43" s="32"/>
      <c r="D43" s="7"/>
      <c r="E43" s="32"/>
      <c r="F43" s="7"/>
      <c r="G43" s="32"/>
    </row>
    <row r="44" spans="1:7">
      <c r="A44" s="32"/>
      <c r="B44" s="7"/>
      <c r="C44" s="32"/>
      <c r="D44" s="7"/>
      <c r="E44" s="32"/>
      <c r="F44" s="7"/>
      <c r="G44" s="32"/>
    </row>
    <row r="45" spans="1:7">
      <c r="A45" s="32"/>
      <c r="B45" s="7"/>
      <c r="C45" s="32"/>
      <c r="D45" s="7"/>
      <c r="E45" s="32"/>
      <c r="F45" s="7"/>
      <c r="G45" s="32"/>
    </row>
    <row r="46" spans="1:7">
      <c r="A46" s="32"/>
      <c r="B46" s="7"/>
      <c r="C46" s="32"/>
      <c r="D46" s="7"/>
      <c r="E46" s="32"/>
      <c r="F46" s="7"/>
      <c r="G46" s="32"/>
    </row>
    <row r="47" spans="1:7">
      <c r="A47" s="32"/>
      <c r="B47" s="7"/>
      <c r="C47" s="32"/>
      <c r="D47" s="7"/>
      <c r="E47" s="32"/>
      <c r="F47" s="7"/>
      <c r="G47" s="32"/>
    </row>
    <row r="48" spans="1:7">
      <c r="A48" s="32"/>
      <c r="B48" s="7"/>
      <c r="C48" s="32"/>
      <c r="D48" s="7"/>
      <c r="E48" s="32"/>
      <c r="F48" s="7"/>
      <c r="G48" s="32"/>
    </row>
    <row r="49" spans="1:7">
      <c r="A49" s="33"/>
      <c r="B49" s="10"/>
      <c r="C49" s="33"/>
      <c r="D49" s="10"/>
      <c r="E49" s="32"/>
      <c r="F49" s="10"/>
      <c r="G49" s="32"/>
    </row>
    <row r="50" spans="1:7">
      <c r="A50" s="31"/>
      <c r="B50" s="10"/>
      <c r="C50" s="31"/>
      <c r="D50" s="10"/>
      <c r="E50" s="31"/>
      <c r="F50" s="10"/>
      <c r="G50" s="31"/>
    </row>
    <row r="51" spans="1:7">
      <c r="A51" s="29" t="s">
        <v>22</v>
      </c>
      <c r="B51" s="10"/>
      <c r="C51" s="29" t="s">
        <v>21</v>
      </c>
      <c r="D51" s="10"/>
      <c r="E51" s="29" t="s">
        <v>20</v>
      </c>
      <c r="F51" s="10"/>
      <c r="G51" s="29" t="s">
        <v>19</v>
      </c>
    </row>
    <row r="52" spans="1:7">
      <c r="A52" s="30" t="s">
        <v>18</v>
      </c>
      <c r="B52" s="10"/>
      <c r="C52" s="29" t="s">
        <v>16</v>
      </c>
      <c r="D52" s="10"/>
      <c r="E52" s="29" t="s">
        <v>17</v>
      </c>
      <c r="F52" s="10"/>
      <c r="G52" s="29" t="s">
        <v>16</v>
      </c>
    </row>
    <row r="53" spans="1:7">
      <c r="A53" s="28">
        <v>55.100999999999999</v>
      </c>
      <c r="B53" s="10"/>
      <c r="C53" s="27">
        <v>0.08</v>
      </c>
      <c r="D53" s="10"/>
      <c r="E53" s="27">
        <v>28.506849315068493</v>
      </c>
      <c r="F53" s="10"/>
      <c r="G53" s="26">
        <v>0.9452054794520548</v>
      </c>
    </row>
    <row r="54" spans="1:7">
      <c r="A54" s="25"/>
      <c r="B54" s="10"/>
      <c r="C54" s="25"/>
      <c r="D54" s="10"/>
      <c r="E54" s="25"/>
      <c r="F54" s="10"/>
      <c r="G54" s="25"/>
    </row>
  </sheetData>
  <mergeCells count="1">
    <mergeCell ref="A1:G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1C267-4411-4E12-945C-AC505F332657}">
  <sheetPr>
    <pageSetUpPr fitToPage="1"/>
  </sheetPr>
  <dimension ref="A1:AG72"/>
  <sheetViews>
    <sheetView view="pageBreakPreview" zoomScaleNormal="100" zoomScaleSheetLayoutView="100" workbookViewId="0">
      <selection activeCell="M56" sqref="M56"/>
    </sheetView>
  </sheetViews>
  <sheetFormatPr defaultRowHeight="13.5"/>
  <cols>
    <col min="1" max="1" width="7.125" style="96" customWidth="1"/>
    <col min="2" max="28" width="3.125" style="96" customWidth="1"/>
    <col min="29" max="16384" width="9" style="96"/>
  </cols>
  <sheetData>
    <row r="1" spans="1:28" ht="15" customHeight="1">
      <c r="A1" s="1282" t="s">
        <v>1110</v>
      </c>
      <c r="B1" s="1282"/>
      <c r="C1" s="1282"/>
      <c r="D1" s="1282"/>
      <c r="E1" s="1282"/>
      <c r="F1" s="1282"/>
      <c r="G1" s="1282"/>
      <c r="H1" s="1282"/>
      <c r="I1" s="1282"/>
      <c r="J1" s="1282"/>
      <c r="K1" s="1282"/>
      <c r="L1" s="1282"/>
      <c r="M1" s="1282"/>
      <c r="N1" s="1282"/>
      <c r="O1" s="1282"/>
      <c r="P1" s="1282"/>
      <c r="Q1" s="1282"/>
      <c r="R1" s="1282"/>
      <c r="S1" s="1282"/>
      <c r="T1" s="1282"/>
      <c r="U1" s="1282"/>
      <c r="V1" s="1282"/>
      <c r="W1" s="1282"/>
      <c r="X1" s="1282"/>
      <c r="Y1" s="1282"/>
      <c r="Z1" s="1282"/>
      <c r="AA1" s="1282"/>
    </row>
    <row r="2" spans="1:28" ht="15" customHeight="1">
      <c r="A2" s="167"/>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row>
    <row r="3" spans="1:28" ht="17.25" customHeight="1">
      <c r="A3" s="1301" t="s">
        <v>1109</v>
      </c>
      <c r="B3" s="1301"/>
      <c r="C3" s="1301"/>
      <c r="D3" s="1301"/>
      <c r="E3" s="1301"/>
      <c r="F3" s="1301"/>
      <c r="G3" s="1301"/>
      <c r="H3" s="1301"/>
      <c r="I3" s="1301"/>
      <c r="J3" s="1301"/>
      <c r="K3" s="1301"/>
      <c r="L3" s="1301"/>
      <c r="M3" s="1301"/>
      <c r="N3" s="1301"/>
      <c r="O3" s="1301"/>
      <c r="P3" s="1301"/>
      <c r="Q3" s="1301"/>
      <c r="R3" s="1301"/>
      <c r="S3" s="1301"/>
      <c r="T3" s="1301"/>
      <c r="U3" s="1301"/>
      <c r="V3" s="1301"/>
      <c r="W3" s="1301"/>
      <c r="X3" s="1301"/>
      <c r="Y3" s="1301"/>
      <c r="Z3" s="1301"/>
      <c r="AA3" s="1301"/>
      <c r="AB3" s="554"/>
    </row>
    <row r="4" spans="1:28" ht="13.5" customHeight="1" thickBot="1">
      <c r="A4" s="1309" t="s">
        <v>1108</v>
      </c>
      <c r="B4" s="1309"/>
      <c r="C4" s="1309"/>
      <c r="D4" s="1309"/>
      <c r="E4" s="1309"/>
      <c r="F4" s="1309"/>
      <c r="G4" s="1309"/>
      <c r="H4" s="1309"/>
      <c r="I4" s="1309"/>
      <c r="J4" s="1309"/>
      <c r="K4" s="1309"/>
      <c r="L4" s="1309"/>
      <c r="M4" s="1309"/>
      <c r="N4" s="1309"/>
      <c r="O4" s="1309"/>
      <c r="P4" s="1309"/>
      <c r="Q4" s="1309"/>
      <c r="R4" s="1309"/>
      <c r="S4" s="1309"/>
      <c r="T4" s="1309"/>
      <c r="U4" s="1309"/>
      <c r="V4" s="1309"/>
      <c r="W4" s="1309"/>
      <c r="X4" s="1309"/>
      <c r="Y4" s="1309"/>
      <c r="Z4" s="1309"/>
      <c r="AA4" s="1309"/>
      <c r="AB4" s="168"/>
    </row>
    <row r="5" spans="1:28" s="373" customFormat="1" ht="12.95" customHeight="1" thickTop="1">
      <c r="A5" s="1307" t="s">
        <v>382</v>
      </c>
      <c r="B5" s="1307"/>
      <c r="C5" s="1308"/>
      <c r="D5" s="1338" t="s">
        <v>880</v>
      </c>
      <c r="E5" s="1338"/>
      <c r="F5" s="1338"/>
      <c r="G5" s="1338"/>
      <c r="H5" s="1338" t="s">
        <v>1107</v>
      </c>
      <c r="I5" s="1338"/>
      <c r="J5" s="1338"/>
      <c r="K5" s="1338"/>
      <c r="L5" s="1490" t="s">
        <v>1106</v>
      </c>
      <c r="M5" s="1491"/>
      <c r="N5" s="1307"/>
      <c r="O5" s="1307"/>
      <c r="P5" s="1490" t="s">
        <v>1105</v>
      </c>
      <c r="Q5" s="1491"/>
      <c r="R5" s="1491"/>
      <c r="S5" s="1492"/>
      <c r="T5" s="1490" t="s">
        <v>1104</v>
      </c>
      <c r="U5" s="1491"/>
      <c r="V5" s="1491"/>
      <c r="W5" s="1492"/>
      <c r="X5" s="1490" t="s">
        <v>1103</v>
      </c>
      <c r="Y5" s="1491"/>
      <c r="Z5" s="1491"/>
      <c r="AA5" s="1491"/>
    </row>
    <row r="6" spans="1:28" s="97" customFormat="1" ht="12.95" customHeight="1">
      <c r="A6" s="159" t="s">
        <v>1073</v>
      </c>
      <c r="B6" s="114">
        <v>9</v>
      </c>
      <c r="C6" s="114" t="s">
        <v>1071</v>
      </c>
      <c r="D6" s="1453">
        <v>2114</v>
      </c>
      <c r="E6" s="1455"/>
      <c r="F6" s="1455"/>
      <c r="G6" s="1455"/>
      <c r="H6" s="1493">
        <v>11151</v>
      </c>
      <c r="I6" s="1493"/>
      <c r="J6" s="1322"/>
      <c r="K6" s="1322"/>
      <c r="L6" s="1494">
        <v>5.2748344370860929</v>
      </c>
      <c r="M6" s="1494"/>
      <c r="N6" s="1494"/>
      <c r="O6" s="1494"/>
      <c r="P6" s="1495" t="s">
        <v>1102</v>
      </c>
      <c r="Q6" s="1495"/>
      <c r="R6" s="1495"/>
      <c r="S6" s="1495"/>
      <c r="T6" s="1495" t="s">
        <v>1096</v>
      </c>
      <c r="U6" s="1495"/>
      <c r="V6" s="1495"/>
      <c r="W6" s="1495"/>
      <c r="X6" s="1476" t="s">
        <v>1101</v>
      </c>
      <c r="Y6" s="1476"/>
      <c r="Z6" s="1476"/>
      <c r="AA6" s="1476"/>
    </row>
    <row r="7" spans="1:28" s="97" customFormat="1" ht="12.95" customHeight="1">
      <c r="A7" s="159"/>
      <c r="B7" s="114">
        <v>14</v>
      </c>
      <c r="C7" s="114" t="s">
        <v>1071</v>
      </c>
      <c r="D7" s="1443">
        <v>2197</v>
      </c>
      <c r="E7" s="1445"/>
      <c r="F7" s="1445"/>
      <c r="G7" s="1445"/>
      <c r="H7" s="1473">
        <v>11662</v>
      </c>
      <c r="I7" s="1473"/>
      <c r="J7" s="1397"/>
      <c r="K7" s="1397"/>
      <c r="L7" s="1474">
        <v>5.3081474738279475</v>
      </c>
      <c r="M7" s="1474"/>
      <c r="N7" s="1474"/>
      <c r="O7" s="1474"/>
      <c r="P7" s="1474">
        <v>4.5825486503452595</v>
      </c>
      <c r="Q7" s="1474"/>
      <c r="R7" s="1474"/>
      <c r="S7" s="1474"/>
      <c r="T7" s="1488" t="s">
        <v>1096</v>
      </c>
      <c r="U7" s="1488"/>
      <c r="V7" s="1488"/>
      <c r="W7" s="1488"/>
      <c r="X7" s="1476" t="s">
        <v>1100</v>
      </c>
      <c r="Y7" s="1476"/>
      <c r="Z7" s="1476"/>
      <c r="AA7" s="1476"/>
    </row>
    <row r="8" spans="1:28" s="97" customFormat="1" ht="12.95" customHeight="1">
      <c r="A8" s="159" t="s">
        <v>1072</v>
      </c>
      <c r="B8" s="114">
        <v>5</v>
      </c>
      <c r="C8" s="114" t="s">
        <v>1071</v>
      </c>
      <c r="D8" s="1443">
        <v>2170</v>
      </c>
      <c r="E8" s="1445"/>
      <c r="F8" s="1445"/>
      <c r="G8" s="1445"/>
      <c r="H8" s="1473">
        <v>11947</v>
      </c>
      <c r="I8" s="1473"/>
      <c r="J8" s="1397"/>
      <c r="K8" s="1397"/>
      <c r="L8" s="1474">
        <v>5.5055299539170504</v>
      </c>
      <c r="M8" s="1474"/>
      <c r="N8" s="1474"/>
      <c r="O8" s="1474"/>
      <c r="P8" s="1474">
        <v>2.443834676727846</v>
      </c>
      <c r="Q8" s="1474"/>
      <c r="R8" s="1474"/>
      <c r="S8" s="1474"/>
      <c r="T8" s="1488" t="s">
        <v>1096</v>
      </c>
      <c r="U8" s="1488"/>
      <c r="V8" s="1488"/>
      <c r="W8" s="1488"/>
      <c r="X8" s="1476" t="s">
        <v>1099</v>
      </c>
      <c r="Y8" s="1476"/>
      <c r="Z8" s="1476"/>
      <c r="AA8" s="1476"/>
    </row>
    <row r="9" spans="1:28" s="97" customFormat="1" ht="12.95" customHeight="1">
      <c r="A9" s="159"/>
      <c r="B9" s="114">
        <v>10</v>
      </c>
      <c r="C9" s="114" t="s">
        <v>1071</v>
      </c>
      <c r="D9" s="1443">
        <v>2290</v>
      </c>
      <c r="E9" s="1445"/>
      <c r="F9" s="1445"/>
      <c r="G9" s="1445"/>
      <c r="H9" s="1473">
        <v>12652</v>
      </c>
      <c r="I9" s="1473"/>
      <c r="J9" s="1397"/>
      <c r="K9" s="1397"/>
      <c r="L9" s="1474">
        <v>5.5248908296943231</v>
      </c>
      <c r="M9" s="1474"/>
      <c r="N9" s="1474"/>
      <c r="O9" s="1474"/>
      <c r="P9" s="1474">
        <v>5.9010630283753187</v>
      </c>
      <c r="Q9" s="1474"/>
      <c r="R9" s="1474"/>
      <c r="S9" s="1474"/>
      <c r="T9" s="1488" t="s">
        <v>1096</v>
      </c>
      <c r="U9" s="1488"/>
      <c r="V9" s="1488"/>
      <c r="W9" s="1488"/>
      <c r="X9" s="1476" t="s">
        <v>1098</v>
      </c>
      <c r="Y9" s="1476"/>
      <c r="Z9" s="1476"/>
      <c r="AA9" s="1476"/>
    </row>
    <row r="10" spans="1:28" s="97" customFormat="1" ht="12.95" customHeight="1">
      <c r="A10" s="159"/>
      <c r="B10" s="114">
        <v>15</v>
      </c>
      <c r="C10" s="114" t="s">
        <v>1071</v>
      </c>
      <c r="D10" s="1443">
        <v>2337</v>
      </c>
      <c r="E10" s="1445"/>
      <c r="F10" s="1445"/>
      <c r="G10" s="1445"/>
      <c r="H10" s="1473">
        <v>13178</v>
      </c>
      <c r="I10" s="1473"/>
      <c r="J10" s="1397"/>
      <c r="K10" s="1397"/>
      <c r="L10" s="1474">
        <v>5.6388532306375696</v>
      </c>
      <c r="M10" s="1474"/>
      <c r="N10" s="1474"/>
      <c r="O10" s="1474"/>
      <c r="P10" s="1474">
        <v>4.1574454631678748</v>
      </c>
      <c r="Q10" s="1474"/>
      <c r="R10" s="1474"/>
      <c r="S10" s="1474"/>
      <c r="T10" s="1488" t="s">
        <v>1096</v>
      </c>
      <c r="U10" s="1488"/>
      <c r="V10" s="1488"/>
      <c r="W10" s="1488"/>
      <c r="X10" s="1476" t="s">
        <v>1097</v>
      </c>
      <c r="Y10" s="1476"/>
      <c r="Z10" s="1476"/>
      <c r="AA10" s="1476"/>
    </row>
    <row r="11" spans="1:28" s="97" customFormat="1" ht="12.95" customHeight="1">
      <c r="A11" s="159"/>
      <c r="B11" s="114">
        <v>22</v>
      </c>
      <c r="C11" s="114" t="s">
        <v>1071</v>
      </c>
      <c r="D11" s="1443">
        <v>3342</v>
      </c>
      <c r="E11" s="1445"/>
      <c r="F11" s="1445"/>
      <c r="G11" s="1445"/>
      <c r="H11" s="1473">
        <v>18286</v>
      </c>
      <c r="I11" s="1473"/>
      <c r="J11" s="1397"/>
      <c r="K11" s="1397"/>
      <c r="L11" s="1474">
        <v>5.4715739078396171</v>
      </c>
      <c r="M11" s="1474"/>
      <c r="N11" s="1474"/>
      <c r="O11" s="1474"/>
      <c r="P11" s="1474">
        <v>38.76157231749886</v>
      </c>
      <c r="Q11" s="1474"/>
      <c r="R11" s="1474"/>
      <c r="S11" s="1474"/>
      <c r="T11" s="1488" t="s">
        <v>1096</v>
      </c>
      <c r="U11" s="1488"/>
      <c r="V11" s="1488"/>
      <c r="W11" s="1488"/>
      <c r="X11" s="1476" t="s">
        <v>1095</v>
      </c>
      <c r="Y11" s="1476"/>
      <c r="Z11" s="1476"/>
      <c r="AA11" s="1476"/>
    </row>
    <row r="12" spans="1:28" s="97" customFormat="1" ht="12.95" customHeight="1">
      <c r="A12" s="159"/>
      <c r="B12" s="114">
        <v>25</v>
      </c>
      <c r="C12" s="114" t="s">
        <v>1071</v>
      </c>
      <c r="D12" s="1443">
        <v>3283</v>
      </c>
      <c r="E12" s="1445"/>
      <c r="F12" s="1445"/>
      <c r="G12" s="1445"/>
      <c r="H12" s="1473">
        <v>18337</v>
      </c>
      <c r="I12" s="1473"/>
      <c r="J12" s="1397"/>
      <c r="K12" s="1473"/>
      <c r="L12" s="1474">
        <v>5.5854401462077368</v>
      </c>
      <c r="M12" s="1474"/>
      <c r="N12" s="1474"/>
      <c r="O12" s="1474"/>
      <c r="P12" s="1474">
        <v>0.27890189215793271</v>
      </c>
      <c r="Q12" s="1474"/>
      <c r="R12" s="1474"/>
      <c r="S12" s="1474"/>
      <c r="T12" s="1486">
        <v>34.92</v>
      </c>
      <c r="U12" s="1486"/>
      <c r="V12" s="1486"/>
      <c r="W12" s="1486"/>
      <c r="X12" s="1476" t="s">
        <v>1094</v>
      </c>
      <c r="Y12" s="1476"/>
      <c r="Z12" s="1476"/>
      <c r="AA12" s="1476"/>
    </row>
    <row r="13" spans="1:28" s="97" customFormat="1" ht="12.95" customHeight="1">
      <c r="A13" s="159"/>
      <c r="B13" s="114">
        <v>30</v>
      </c>
      <c r="C13" s="114" t="s">
        <v>1071</v>
      </c>
      <c r="D13" s="1443">
        <v>3393</v>
      </c>
      <c r="E13" s="1445"/>
      <c r="F13" s="1445"/>
      <c r="G13" s="1445"/>
      <c r="H13" s="1473">
        <v>19077</v>
      </c>
      <c r="I13" s="1473"/>
      <c r="J13" s="1397"/>
      <c r="K13" s="1473"/>
      <c r="L13" s="1474">
        <v>5.6224580017683463</v>
      </c>
      <c r="M13" s="1474"/>
      <c r="N13" s="1474"/>
      <c r="O13" s="1474"/>
      <c r="P13" s="1474">
        <v>4.0355565250586238</v>
      </c>
      <c r="Q13" s="1474"/>
      <c r="R13" s="1474"/>
      <c r="S13" s="1474"/>
      <c r="T13" s="1486">
        <v>35.42</v>
      </c>
      <c r="U13" s="1486"/>
      <c r="V13" s="1486"/>
      <c r="W13" s="1486"/>
      <c r="X13" s="1476" t="s">
        <v>1093</v>
      </c>
      <c r="Y13" s="1476"/>
      <c r="Z13" s="1476"/>
      <c r="AA13" s="1476"/>
    </row>
    <row r="14" spans="1:28" s="97" customFormat="1" ht="12.95" customHeight="1">
      <c r="A14" s="159"/>
      <c r="B14" s="114">
        <v>35</v>
      </c>
      <c r="C14" s="114" t="s">
        <v>1071</v>
      </c>
      <c r="D14" s="1443">
        <v>5286</v>
      </c>
      <c r="E14" s="1445"/>
      <c r="F14" s="1445"/>
      <c r="G14" s="1445"/>
      <c r="H14" s="1473">
        <v>25672</v>
      </c>
      <c r="I14" s="1473"/>
      <c r="J14" s="1397"/>
      <c r="K14" s="1473"/>
      <c r="L14" s="1474">
        <v>4.8566023458191445</v>
      </c>
      <c r="M14" s="1474"/>
      <c r="N14" s="1474"/>
      <c r="O14" s="1474"/>
      <c r="P14" s="1474">
        <v>34.570425119253542</v>
      </c>
      <c r="Q14" s="1474"/>
      <c r="R14" s="1474"/>
      <c r="S14" s="1474"/>
      <c r="T14" s="1486">
        <v>35.42</v>
      </c>
      <c r="U14" s="1486"/>
      <c r="V14" s="1486"/>
      <c r="W14" s="1486"/>
      <c r="X14" s="1476" t="s">
        <v>1092</v>
      </c>
      <c r="Y14" s="1476"/>
      <c r="Z14" s="1476"/>
      <c r="AA14" s="1476"/>
    </row>
    <row r="15" spans="1:28" s="97" customFormat="1" ht="12.95" customHeight="1">
      <c r="A15" s="159"/>
      <c r="B15" s="114">
        <v>40</v>
      </c>
      <c r="C15" s="114" t="s">
        <v>1071</v>
      </c>
      <c r="D15" s="1443">
        <v>9132</v>
      </c>
      <c r="E15" s="1445"/>
      <c r="F15" s="1445"/>
      <c r="G15" s="1445"/>
      <c r="H15" s="1473">
        <v>39168</v>
      </c>
      <c r="I15" s="1473"/>
      <c r="J15" s="1397"/>
      <c r="K15" s="1473"/>
      <c r="L15" s="1474">
        <v>4.2890932982917214</v>
      </c>
      <c r="M15" s="1474"/>
      <c r="N15" s="1474"/>
      <c r="O15" s="1474"/>
      <c r="P15" s="1474">
        <v>52.57089435961359</v>
      </c>
      <c r="Q15" s="1474"/>
      <c r="R15" s="1474"/>
      <c r="S15" s="1474"/>
      <c r="T15" s="1487">
        <v>35.299999999999997</v>
      </c>
      <c r="U15" s="1487"/>
      <c r="V15" s="1487"/>
      <c r="W15" s="1487"/>
      <c r="X15" s="1476" t="s">
        <v>1091</v>
      </c>
      <c r="Y15" s="1476"/>
      <c r="Z15" s="1476"/>
      <c r="AA15" s="1476"/>
    </row>
    <row r="16" spans="1:28" s="97" customFormat="1" ht="12.95" customHeight="1">
      <c r="A16" s="159"/>
      <c r="B16" s="114">
        <v>45</v>
      </c>
      <c r="C16" s="114" t="s">
        <v>1071</v>
      </c>
      <c r="D16" s="1443">
        <v>14942</v>
      </c>
      <c r="E16" s="1445"/>
      <c r="F16" s="1445"/>
      <c r="G16" s="1445"/>
      <c r="H16" s="1473">
        <v>56485</v>
      </c>
      <c r="I16" s="1473"/>
      <c r="J16" s="1397"/>
      <c r="K16" s="1473"/>
      <c r="L16" s="1474">
        <v>3.7802837638870299</v>
      </c>
      <c r="M16" s="1474"/>
      <c r="N16" s="1474"/>
      <c r="O16" s="1474"/>
      <c r="P16" s="1474">
        <v>44.212111928104576</v>
      </c>
      <c r="Q16" s="1474"/>
      <c r="R16" s="1474"/>
      <c r="S16" s="1474"/>
      <c r="T16" s="1486">
        <v>35.31</v>
      </c>
      <c r="U16" s="1486"/>
      <c r="V16" s="1486"/>
      <c r="W16" s="1486"/>
      <c r="X16" s="1476" t="s">
        <v>1090</v>
      </c>
      <c r="Y16" s="1476"/>
      <c r="Z16" s="1476"/>
      <c r="AA16" s="1476"/>
    </row>
    <row r="17" spans="1:33" s="97" customFormat="1" ht="12.95" customHeight="1">
      <c r="A17" s="159"/>
      <c r="B17" s="114">
        <v>50</v>
      </c>
      <c r="C17" s="114" t="s">
        <v>1071</v>
      </c>
      <c r="D17" s="1443">
        <v>23059</v>
      </c>
      <c r="E17" s="1445"/>
      <c r="F17" s="1445"/>
      <c r="G17" s="1445"/>
      <c r="H17" s="1473">
        <v>82936</v>
      </c>
      <c r="I17" s="1473"/>
      <c r="J17" s="1397"/>
      <c r="K17" s="1473"/>
      <c r="L17" s="1474">
        <v>3.5966867600503059</v>
      </c>
      <c r="M17" s="1474"/>
      <c r="N17" s="1474"/>
      <c r="O17" s="1474"/>
      <c r="P17" s="1474">
        <v>46.828361511905825</v>
      </c>
      <c r="Q17" s="1474"/>
      <c r="R17" s="1474"/>
      <c r="S17" s="1474"/>
      <c r="T17" s="1486">
        <v>35.31</v>
      </c>
      <c r="U17" s="1486"/>
      <c r="V17" s="1486"/>
      <c r="W17" s="1486"/>
      <c r="X17" s="1476" t="s">
        <v>1089</v>
      </c>
      <c r="Y17" s="1476"/>
      <c r="Z17" s="1476"/>
      <c r="AA17" s="1476"/>
    </row>
    <row r="18" spans="1:33" s="97" customFormat="1" ht="12.95" customHeight="1">
      <c r="A18" s="159"/>
      <c r="B18" s="114">
        <v>55</v>
      </c>
      <c r="C18" s="114" t="s">
        <v>1071</v>
      </c>
      <c r="D18" s="1443">
        <v>30802</v>
      </c>
      <c r="E18" s="1445"/>
      <c r="F18" s="1445"/>
      <c r="G18" s="1445"/>
      <c r="H18" s="1473">
        <v>106635</v>
      </c>
      <c r="I18" s="1473"/>
      <c r="J18" s="1397"/>
      <c r="K18" s="1473"/>
      <c r="L18" s="1474">
        <v>3.4619505226933316</v>
      </c>
      <c r="M18" s="1474"/>
      <c r="N18" s="1474"/>
      <c r="O18" s="1474"/>
      <c r="P18" s="1474">
        <v>28.575045818462428</v>
      </c>
      <c r="Q18" s="1474"/>
      <c r="R18" s="1474"/>
      <c r="S18" s="1474"/>
      <c r="T18" s="1486">
        <v>35.31</v>
      </c>
      <c r="U18" s="1486"/>
      <c r="V18" s="1486"/>
      <c r="W18" s="1486"/>
      <c r="X18" s="1476" t="s">
        <v>1088</v>
      </c>
      <c r="Y18" s="1476"/>
      <c r="Z18" s="1476"/>
      <c r="AA18" s="1476"/>
    </row>
    <row r="19" spans="1:33" s="97" customFormat="1" ht="12.95" customHeight="1">
      <c r="A19" s="159"/>
      <c r="B19" s="114">
        <v>60</v>
      </c>
      <c r="C19" s="114" t="s">
        <v>1071</v>
      </c>
      <c r="D19" s="1443">
        <v>36801</v>
      </c>
      <c r="E19" s="1445"/>
      <c r="F19" s="1445"/>
      <c r="G19" s="1445"/>
      <c r="H19" s="1473">
        <v>124682</v>
      </c>
      <c r="I19" s="1473"/>
      <c r="J19" s="1397"/>
      <c r="K19" s="1473"/>
      <c r="L19" s="1474">
        <v>3.3880057607130243</v>
      </c>
      <c r="M19" s="1474"/>
      <c r="N19" s="1474"/>
      <c r="O19" s="1474"/>
      <c r="P19" s="1474">
        <v>16.924086838280104</v>
      </c>
      <c r="Q19" s="1474"/>
      <c r="R19" s="1474"/>
      <c r="S19" s="1474"/>
      <c r="T19" s="1486">
        <v>35.31</v>
      </c>
      <c r="U19" s="1486"/>
      <c r="V19" s="1486"/>
      <c r="W19" s="1486"/>
      <c r="X19" s="1476" t="s">
        <v>1087</v>
      </c>
      <c r="Y19" s="1476"/>
      <c r="Z19" s="1476"/>
      <c r="AA19" s="1476"/>
    </row>
    <row r="20" spans="1:33" s="97" customFormat="1" ht="12.95" customHeight="1">
      <c r="A20" s="159" t="s">
        <v>1086</v>
      </c>
      <c r="B20" s="114">
        <v>2</v>
      </c>
      <c r="C20" s="114" t="s">
        <v>1071</v>
      </c>
      <c r="D20" s="1443">
        <v>44270</v>
      </c>
      <c r="E20" s="1445"/>
      <c r="F20" s="1445"/>
      <c r="G20" s="1445"/>
      <c r="H20" s="1473">
        <v>140059</v>
      </c>
      <c r="I20" s="1473"/>
      <c r="J20" s="1397"/>
      <c r="K20" s="1473"/>
      <c r="L20" s="1474">
        <v>3.1637451999096453</v>
      </c>
      <c r="M20" s="1474"/>
      <c r="N20" s="1474"/>
      <c r="O20" s="1474"/>
      <c r="P20" s="1474">
        <v>12.33297508862546</v>
      </c>
      <c r="Q20" s="1474"/>
      <c r="R20" s="1474"/>
      <c r="S20" s="1474"/>
      <c r="T20" s="1486">
        <v>35.270000000000003</v>
      </c>
      <c r="U20" s="1486"/>
      <c r="V20" s="1486"/>
      <c r="W20" s="1486"/>
      <c r="X20" s="1476" t="s">
        <v>1085</v>
      </c>
      <c r="Y20" s="1476"/>
      <c r="Z20" s="1476"/>
      <c r="AA20" s="1476"/>
    </row>
    <row r="21" spans="1:33" s="97" customFormat="1" ht="12.95" customHeight="1">
      <c r="A21" s="114"/>
      <c r="B21" s="114">
        <v>7</v>
      </c>
      <c r="C21" s="114" t="s">
        <v>1071</v>
      </c>
      <c r="D21" s="1443">
        <v>48909</v>
      </c>
      <c r="E21" s="1445"/>
      <c r="F21" s="1445"/>
      <c r="G21" s="1445"/>
      <c r="H21" s="1473">
        <v>146245</v>
      </c>
      <c r="I21" s="1473"/>
      <c r="J21" s="1397"/>
      <c r="K21" s="1473"/>
      <c r="L21" s="1474">
        <v>2.990144963094727</v>
      </c>
      <c r="M21" s="1474"/>
      <c r="N21" s="1474"/>
      <c r="O21" s="1474"/>
      <c r="P21" s="1474">
        <v>4.416710100743245</v>
      </c>
      <c r="Q21" s="1474"/>
      <c r="R21" s="1474"/>
      <c r="S21" s="1474"/>
      <c r="T21" s="1486">
        <v>35.28</v>
      </c>
      <c r="U21" s="1486"/>
      <c r="V21" s="1486"/>
      <c r="W21" s="1486"/>
      <c r="X21" s="1476" t="s">
        <v>1084</v>
      </c>
      <c r="Y21" s="1476"/>
      <c r="Z21" s="1476"/>
      <c r="AA21" s="1476"/>
    </row>
    <row r="22" spans="1:33" s="97" customFormat="1" ht="12.95" customHeight="1">
      <c r="A22" s="175"/>
      <c r="B22" s="175">
        <v>12</v>
      </c>
      <c r="C22" s="114" t="s">
        <v>1071</v>
      </c>
      <c r="D22" s="1443">
        <v>53370</v>
      </c>
      <c r="E22" s="1445"/>
      <c r="F22" s="1445"/>
      <c r="G22" s="1445"/>
      <c r="H22" s="1473">
        <v>150527</v>
      </c>
      <c r="I22" s="1473"/>
      <c r="J22" s="1397"/>
      <c r="K22" s="1473"/>
      <c r="L22" s="1474">
        <v>2.8204421959902568</v>
      </c>
      <c r="M22" s="1474"/>
      <c r="N22" s="1474"/>
      <c r="O22" s="1474"/>
      <c r="P22" s="1474">
        <v>2.927963349174334</v>
      </c>
      <c r="Q22" s="1474"/>
      <c r="R22" s="1474"/>
      <c r="S22" s="1474"/>
      <c r="T22" s="1486">
        <v>35.28</v>
      </c>
      <c r="U22" s="1486"/>
      <c r="V22" s="1486"/>
      <c r="W22" s="1486"/>
      <c r="X22" s="1476" t="s">
        <v>1083</v>
      </c>
      <c r="Y22" s="1476"/>
      <c r="Z22" s="1476"/>
      <c r="AA22" s="1476"/>
    </row>
    <row r="23" spans="1:33" s="97" customFormat="1" ht="12.95" customHeight="1">
      <c r="A23" s="175"/>
      <c r="B23" s="175">
        <v>17</v>
      </c>
      <c r="C23" s="114" t="s">
        <v>1071</v>
      </c>
      <c r="D23" s="1443">
        <v>57555</v>
      </c>
      <c r="E23" s="1445"/>
      <c r="F23" s="1445"/>
      <c r="G23" s="1445"/>
      <c r="H23" s="1473">
        <v>152641</v>
      </c>
      <c r="I23" s="1473"/>
      <c r="J23" s="1397"/>
      <c r="K23" s="1473"/>
      <c r="L23" s="1474">
        <v>2.6520893058813311</v>
      </c>
      <c r="M23" s="1474"/>
      <c r="N23" s="1474"/>
      <c r="O23" s="1474"/>
      <c r="P23" s="1474">
        <v>1.4043992107728229</v>
      </c>
      <c r="Q23" s="1474"/>
      <c r="R23" s="1474"/>
      <c r="S23" s="1474"/>
      <c r="T23" s="1486">
        <v>35.28</v>
      </c>
      <c r="U23" s="1486"/>
      <c r="V23" s="1486"/>
      <c r="W23" s="1486"/>
      <c r="X23" s="1476" t="s">
        <v>1082</v>
      </c>
      <c r="Y23" s="1476"/>
      <c r="Z23" s="1476"/>
      <c r="AA23" s="1476"/>
    </row>
    <row r="24" spans="1:33" s="97" customFormat="1" ht="12.95" customHeight="1">
      <c r="A24" s="175"/>
      <c r="B24" s="175">
        <v>22</v>
      </c>
      <c r="C24" s="114" t="s">
        <v>1071</v>
      </c>
      <c r="D24" s="1443">
        <v>64921</v>
      </c>
      <c r="E24" s="1445"/>
      <c r="F24" s="1445"/>
      <c r="G24" s="1445"/>
      <c r="H24" s="1473">
        <v>163984</v>
      </c>
      <c r="I24" s="1473"/>
      <c r="J24" s="1397"/>
      <c r="K24" s="1473"/>
      <c r="L24" s="1474">
        <v>2.5259007100938065</v>
      </c>
      <c r="M24" s="1474"/>
      <c r="N24" s="1474"/>
      <c r="O24" s="1474"/>
      <c r="P24" s="1474">
        <v>7.4311620075864226</v>
      </c>
      <c r="Q24" s="1474"/>
      <c r="R24" s="1474"/>
      <c r="S24" s="1474"/>
      <c r="T24" s="1475">
        <v>35.28</v>
      </c>
      <c r="U24" s="1475"/>
      <c r="V24" s="1475"/>
      <c r="W24" s="1475"/>
      <c r="X24" s="1476" t="s">
        <v>1081</v>
      </c>
      <c r="Y24" s="1476"/>
      <c r="Z24" s="1476"/>
      <c r="AA24" s="1476"/>
    </row>
    <row r="25" spans="1:33" s="97" customFormat="1" ht="12.95" customHeight="1">
      <c r="A25" s="175"/>
      <c r="B25" s="175">
        <v>27</v>
      </c>
      <c r="C25" s="114" t="s">
        <v>1071</v>
      </c>
      <c r="D25" s="1443">
        <v>70802</v>
      </c>
      <c r="E25" s="1445"/>
      <c r="F25" s="1445"/>
      <c r="G25" s="1445"/>
      <c r="H25" s="1473">
        <v>174373</v>
      </c>
      <c r="I25" s="1473"/>
      <c r="J25" s="1397"/>
      <c r="K25" s="1473"/>
      <c r="L25" s="1474">
        <f>H25/D25</f>
        <v>2.4628259088726305</v>
      </c>
      <c r="M25" s="1474"/>
      <c r="N25" s="1474"/>
      <c r="O25" s="1474"/>
      <c r="P25" s="1474">
        <v>6.3353741828471044</v>
      </c>
      <c r="Q25" s="1474"/>
      <c r="R25" s="1474"/>
      <c r="S25" s="1474"/>
      <c r="T25" s="1475">
        <v>35.32</v>
      </c>
      <c r="U25" s="1475"/>
      <c r="V25" s="1475"/>
      <c r="W25" s="1475"/>
      <c r="X25" s="1476" t="s">
        <v>1080</v>
      </c>
      <c r="Y25" s="1476"/>
      <c r="Z25" s="1476"/>
      <c r="AA25" s="1476"/>
      <c r="AD25" s="1489"/>
      <c r="AE25" s="1489"/>
      <c r="AF25" s="1489"/>
      <c r="AG25" s="1489"/>
    </row>
    <row r="26" spans="1:33" s="97" customFormat="1" ht="12.95" customHeight="1">
      <c r="A26" s="166" t="s">
        <v>882</v>
      </c>
      <c r="B26" s="175">
        <v>2</v>
      </c>
      <c r="C26" s="114" t="s">
        <v>1071</v>
      </c>
      <c r="D26" s="1443">
        <v>83115</v>
      </c>
      <c r="E26" s="1445"/>
      <c r="F26" s="1445"/>
      <c r="G26" s="1445"/>
      <c r="H26" s="1473">
        <v>199849</v>
      </c>
      <c r="I26" s="1473"/>
      <c r="J26" s="1397"/>
      <c r="K26" s="1473"/>
      <c r="L26" s="1474">
        <v>2.4044877579257653</v>
      </c>
      <c r="M26" s="1474"/>
      <c r="N26" s="1474"/>
      <c r="O26" s="1474"/>
      <c r="P26" s="1474">
        <v>14.61006004369942</v>
      </c>
      <c r="Q26" s="1474"/>
      <c r="R26" s="1474"/>
      <c r="S26" s="1474"/>
      <c r="T26" s="1475">
        <v>35.32</v>
      </c>
      <c r="U26" s="1475"/>
      <c r="V26" s="1475"/>
      <c r="W26" s="1475"/>
      <c r="X26" s="1476" t="s">
        <v>1079</v>
      </c>
      <c r="Y26" s="1476"/>
      <c r="Z26" s="1476"/>
      <c r="AA26" s="1476"/>
      <c r="AD26" s="1489"/>
      <c r="AE26" s="1489"/>
      <c r="AF26" s="1489"/>
      <c r="AG26" s="1489"/>
    </row>
    <row r="27" spans="1:33" s="97" customFormat="1" ht="12.95" customHeight="1">
      <c r="A27" s="1311" t="s">
        <v>1078</v>
      </c>
      <c r="B27" s="1311"/>
      <c r="C27" s="1311"/>
      <c r="D27" s="1311"/>
      <c r="E27" s="1311"/>
      <c r="F27" s="1311"/>
      <c r="G27" s="1311"/>
      <c r="H27" s="1311"/>
      <c r="I27" s="1311"/>
      <c r="J27" s="1311"/>
      <c r="K27" s="1311"/>
      <c r="L27" s="1311"/>
      <c r="M27" s="1311"/>
      <c r="N27" s="1311"/>
      <c r="O27" s="1311"/>
      <c r="P27" s="1311"/>
      <c r="Q27" s="1311"/>
      <c r="R27" s="1311"/>
      <c r="S27" s="1311"/>
      <c r="T27" s="1311"/>
      <c r="U27" s="1311"/>
      <c r="V27" s="1311"/>
      <c r="W27" s="1311"/>
      <c r="X27" s="1311"/>
      <c r="Y27" s="1311"/>
      <c r="Z27" s="1311"/>
      <c r="AA27" s="1311"/>
    </row>
    <row r="28" spans="1:33" s="97" customFormat="1" ht="9.9499999999999993" customHeight="1">
      <c r="A28" s="135"/>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row>
    <row r="29" spans="1:33" s="261" customFormat="1" ht="15" customHeight="1" thickBot="1">
      <c r="D29" s="567" t="s">
        <v>1077</v>
      </c>
      <c r="E29" s="567"/>
      <c r="F29" s="567"/>
      <c r="G29" s="567"/>
      <c r="H29" s="567"/>
      <c r="I29" s="567"/>
      <c r="J29" s="567"/>
      <c r="K29" s="567"/>
      <c r="L29" s="567"/>
      <c r="M29" s="567"/>
      <c r="N29" s="567"/>
      <c r="O29" s="567"/>
      <c r="P29" s="567"/>
      <c r="Q29" s="567"/>
      <c r="R29" s="567"/>
      <c r="S29" s="567"/>
      <c r="T29" s="567"/>
      <c r="U29" s="567"/>
      <c r="V29" s="269"/>
      <c r="W29" s="269"/>
      <c r="X29" s="269"/>
      <c r="Y29" s="269"/>
      <c r="Z29" s="269"/>
      <c r="AA29" s="269"/>
    </row>
    <row r="30" spans="1:33" s="261" customFormat="1" ht="14.25" customHeight="1" thickTop="1">
      <c r="D30" s="1477" t="s">
        <v>642</v>
      </c>
      <c r="E30" s="1477"/>
      <c r="F30" s="1478"/>
      <c r="G30" s="1481" t="s">
        <v>1076</v>
      </c>
      <c r="H30" s="1481"/>
      <c r="I30" s="1481"/>
      <c r="J30" s="1481"/>
      <c r="K30" s="1481"/>
      <c r="L30" s="1478" t="s">
        <v>1075</v>
      </c>
      <c r="M30" s="1481"/>
      <c r="N30" s="1481"/>
      <c r="O30" s="1481"/>
      <c r="P30" s="1481"/>
      <c r="Q30" s="1478" t="s">
        <v>1074</v>
      </c>
      <c r="R30" s="1481"/>
      <c r="S30" s="1481"/>
      <c r="T30" s="1481"/>
      <c r="U30" s="1482"/>
      <c r="V30" s="269"/>
      <c r="W30" s="269"/>
      <c r="X30" s="269"/>
      <c r="Y30" s="269"/>
      <c r="Z30" s="269"/>
      <c r="AA30" s="269"/>
    </row>
    <row r="31" spans="1:33" s="261" customFormat="1" ht="9.9499999999999993" customHeight="1">
      <c r="D31" s="1479"/>
      <c r="E31" s="1479"/>
      <c r="F31" s="1480"/>
      <c r="G31" s="1483" t="s">
        <v>641</v>
      </c>
      <c r="H31" s="1483"/>
      <c r="I31" s="1483" t="s">
        <v>879</v>
      </c>
      <c r="J31" s="1483"/>
      <c r="K31" s="1483"/>
      <c r="L31" s="1484" t="s">
        <v>641</v>
      </c>
      <c r="M31" s="1483"/>
      <c r="N31" s="1483" t="s">
        <v>879</v>
      </c>
      <c r="O31" s="1483"/>
      <c r="P31" s="1483"/>
      <c r="Q31" s="1484" t="s">
        <v>641</v>
      </c>
      <c r="R31" s="1483"/>
      <c r="S31" s="1483" t="s">
        <v>879</v>
      </c>
      <c r="T31" s="1483"/>
      <c r="U31" s="1485"/>
      <c r="V31" s="558"/>
      <c r="W31" s="558"/>
      <c r="X31" s="558"/>
      <c r="Y31" s="558"/>
      <c r="Z31" s="558"/>
      <c r="AA31" s="558"/>
    </row>
    <row r="32" spans="1:33" s="261" customFormat="1" ht="9.9499999999999993" customHeight="1">
      <c r="D32" s="565" t="s">
        <v>1073</v>
      </c>
      <c r="E32" s="269">
        <v>9</v>
      </c>
      <c r="F32" s="566" t="s">
        <v>1071</v>
      </c>
      <c r="G32" s="1469">
        <v>906</v>
      </c>
      <c r="H32" s="1469"/>
      <c r="I32" s="563"/>
      <c r="J32" s="1469">
        <v>4475</v>
      </c>
      <c r="K32" s="1470"/>
      <c r="L32" s="1469">
        <v>509</v>
      </c>
      <c r="M32" s="1469"/>
      <c r="N32" s="563"/>
      <c r="O32" s="1469">
        <v>2929</v>
      </c>
      <c r="P32" s="1470"/>
      <c r="Q32" s="1471">
        <v>699</v>
      </c>
      <c r="R32" s="1471"/>
      <c r="S32" s="562"/>
      <c r="T32" s="1472">
        <v>3747</v>
      </c>
      <c r="U32" s="1472"/>
      <c r="V32" s="558"/>
      <c r="W32" s="558"/>
      <c r="X32" s="558"/>
      <c r="Y32" s="558"/>
      <c r="Z32" s="558"/>
      <c r="AA32" s="558"/>
    </row>
    <row r="33" spans="1:28" s="261" customFormat="1" ht="9.9499999999999993" customHeight="1">
      <c r="D33" s="565"/>
      <c r="E33" s="269">
        <v>14</v>
      </c>
      <c r="F33" s="564"/>
      <c r="G33" s="1469">
        <v>976</v>
      </c>
      <c r="H33" s="1469"/>
      <c r="I33" s="563"/>
      <c r="J33" s="1469">
        <v>4867</v>
      </c>
      <c r="K33" s="1470"/>
      <c r="L33" s="1469">
        <v>528</v>
      </c>
      <c r="M33" s="1469"/>
      <c r="N33" s="563"/>
      <c r="O33" s="1469">
        <v>2985</v>
      </c>
      <c r="P33" s="1470"/>
      <c r="Q33" s="1471">
        <v>693</v>
      </c>
      <c r="R33" s="1471"/>
      <c r="S33" s="562"/>
      <c r="T33" s="1472">
        <v>3810</v>
      </c>
      <c r="U33" s="1472"/>
      <c r="V33" s="558"/>
      <c r="W33" s="558"/>
      <c r="X33" s="558"/>
      <c r="Y33" s="558"/>
      <c r="Z33" s="558"/>
      <c r="AA33" s="558"/>
    </row>
    <row r="34" spans="1:28" s="261" customFormat="1" ht="9.9499999999999993" customHeight="1">
      <c r="D34" s="565" t="s">
        <v>1072</v>
      </c>
      <c r="E34" s="269">
        <v>5</v>
      </c>
      <c r="F34" s="564" t="s">
        <v>1071</v>
      </c>
      <c r="G34" s="1469">
        <v>945</v>
      </c>
      <c r="H34" s="1469"/>
      <c r="I34" s="563"/>
      <c r="J34" s="1469">
        <v>4901</v>
      </c>
      <c r="K34" s="1470"/>
      <c r="L34" s="1469">
        <v>544</v>
      </c>
      <c r="M34" s="1469"/>
      <c r="N34" s="563"/>
      <c r="O34" s="1469">
        <v>3165</v>
      </c>
      <c r="P34" s="1470"/>
      <c r="Q34" s="1471">
        <v>681</v>
      </c>
      <c r="R34" s="1471"/>
      <c r="S34" s="562"/>
      <c r="T34" s="1472">
        <v>3881</v>
      </c>
      <c r="U34" s="1472"/>
      <c r="V34" s="558"/>
      <c r="W34" s="558"/>
      <c r="X34" s="558"/>
      <c r="Y34" s="558"/>
      <c r="Z34" s="558"/>
      <c r="AA34" s="558"/>
    </row>
    <row r="35" spans="1:28" s="261" customFormat="1" ht="9.9499999999999993" customHeight="1">
      <c r="D35" s="269"/>
      <c r="E35" s="269">
        <v>10</v>
      </c>
      <c r="F35" s="564"/>
      <c r="G35" s="1469">
        <v>992</v>
      </c>
      <c r="H35" s="1469"/>
      <c r="I35" s="563"/>
      <c r="J35" s="1469">
        <v>5184</v>
      </c>
      <c r="K35" s="1470"/>
      <c r="L35" s="1469">
        <v>553</v>
      </c>
      <c r="M35" s="1469"/>
      <c r="N35" s="563"/>
      <c r="O35" s="1469">
        <v>3264</v>
      </c>
      <c r="P35" s="1470"/>
      <c r="Q35" s="1471">
        <v>745</v>
      </c>
      <c r="R35" s="1471"/>
      <c r="S35" s="562"/>
      <c r="T35" s="1472">
        <v>4204</v>
      </c>
      <c r="U35" s="1472"/>
      <c r="V35" s="558"/>
      <c r="W35" s="558"/>
      <c r="X35" s="558"/>
      <c r="Y35" s="558"/>
      <c r="Z35" s="558"/>
      <c r="AA35" s="558"/>
    </row>
    <row r="36" spans="1:28" s="261" customFormat="1" ht="9.9499999999999993" customHeight="1">
      <c r="D36" s="269"/>
      <c r="E36" s="269">
        <v>15</v>
      </c>
      <c r="F36" s="564"/>
      <c r="G36" s="1469">
        <v>1028</v>
      </c>
      <c r="H36" s="1469"/>
      <c r="I36" s="563"/>
      <c r="J36" s="1469">
        <v>5274</v>
      </c>
      <c r="K36" s="1470"/>
      <c r="L36" s="1469">
        <v>608</v>
      </c>
      <c r="M36" s="1469"/>
      <c r="N36" s="563"/>
      <c r="O36" s="1469">
        <v>3629</v>
      </c>
      <c r="P36" s="1470"/>
      <c r="Q36" s="1471">
        <v>701</v>
      </c>
      <c r="R36" s="1471"/>
      <c r="S36" s="562"/>
      <c r="T36" s="1472">
        <v>4275</v>
      </c>
      <c r="U36" s="1472"/>
      <c r="V36" s="558"/>
      <c r="W36" s="558"/>
      <c r="X36" s="558"/>
      <c r="Y36" s="558"/>
      <c r="Z36" s="558"/>
      <c r="AA36" s="558"/>
    </row>
    <row r="37" spans="1:28" s="261" customFormat="1" ht="9.9499999999999993" customHeight="1">
      <c r="D37" s="269"/>
      <c r="E37" s="269">
        <v>22</v>
      </c>
      <c r="F37" s="564"/>
      <c r="G37" s="1469">
        <v>1517</v>
      </c>
      <c r="H37" s="1469"/>
      <c r="I37" s="563"/>
      <c r="J37" s="1469">
        <v>7779</v>
      </c>
      <c r="K37" s="1470"/>
      <c r="L37" s="1469">
        <v>889</v>
      </c>
      <c r="M37" s="1469"/>
      <c r="N37" s="563"/>
      <c r="O37" s="1469">
        <v>5092</v>
      </c>
      <c r="P37" s="1470"/>
      <c r="Q37" s="1471">
        <v>936</v>
      </c>
      <c r="R37" s="1471"/>
      <c r="S37" s="562"/>
      <c r="T37" s="1472">
        <v>5415</v>
      </c>
      <c r="U37" s="1472"/>
      <c r="V37" s="558"/>
      <c r="W37" s="558"/>
      <c r="X37" s="558"/>
      <c r="Y37" s="558"/>
      <c r="Z37" s="558"/>
      <c r="AA37" s="558"/>
    </row>
    <row r="38" spans="1:28" s="261" customFormat="1" ht="9.9499999999999993" customHeight="1">
      <c r="D38" s="561"/>
      <c r="E38" s="561">
        <v>25</v>
      </c>
      <c r="F38" s="560"/>
      <c r="G38" s="1462">
        <v>1410</v>
      </c>
      <c r="H38" s="1462"/>
      <c r="I38" s="559"/>
      <c r="J38" s="1462">
        <v>7429</v>
      </c>
      <c r="K38" s="1463"/>
      <c r="L38" s="1462">
        <v>923</v>
      </c>
      <c r="M38" s="1462"/>
      <c r="N38" s="559"/>
      <c r="O38" s="1462">
        <v>5369</v>
      </c>
      <c r="P38" s="1463"/>
      <c r="Q38" s="1462">
        <v>950</v>
      </c>
      <c r="R38" s="1462"/>
      <c r="S38" s="559"/>
      <c r="T38" s="1464">
        <v>5539</v>
      </c>
      <c r="U38" s="1464"/>
      <c r="V38" s="558"/>
      <c r="W38" s="558"/>
      <c r="X38" s="558"/>
      <c r="Y38" s="558"/>
      <c r="Z38" s="558"/>
      <c r="AA38" s="558"/>
    </row>
    <row r="39" spans="1:28" s="261" customFormat="1" ht="9.9499999999999993" customHeight="1">
      <c r="A39" s="557"/>
      <c r="B39" s="557"/>
      <c r="C39" s="557"/>
      <c r="D39" s="556"/>
      <c r="E39" s="556"/>
      <c r="F39" s="556"/>
      <c r="G39" s="556"/>
      <c r="H39" s="556"/>
      <c r="I39" s="556"/>
      <c r="J39" s="556"/>
      <c r="K39" s="556"/>
      <c r="L39" s="556"/>
      <c r="M39" s="556"/>
      <c r="N39" s="556"/>
      <c r="O39" s="556"/>
      <c r="P39" s="556"/>
      <c r="Q39" s="556"/>
      <c r="R39" s="556"/>
      <c r="U39" s="555"/>
      <c r="V39" s="555"/>
    </row>
    <row r="40" spans="1:28" s="95" customFormat="1" ht="17.25">
      <c r="A40" s="1301" t="s">
        <v>1070</v>
      </c>
      <c r="B40" s="1301"/>
      <c r="C40" s="1301"/>
      <c r="D40" s="1301"/>
      <c r="E40" s="1301"/>
      <c r="F40" s="1301"/>
      <c r="G40" s="1301"/>
      <c r="H40" s="1301"/>
      <c r="I40" s="1301"/>
      <c r="J40" s="1301"/>
      <c r="K40" s="1301"/>
      <c r="L40" s="1301"/>
      <c r="M40" s="1301"/>
      <c r="N40" s="1301"/>
      <c r="O40" s="1301"/>
      <c r="P40" s="1301"/>
      <c r="Q40" s="1301"/>
      <c r="R40" s="1301"/>
      <c r="S40" s="1301"/>
      <c r="T40" s="1301"/>
      <c r="U40" s="1301"/>
      <c r="V40" s="1301"/>
      <c r="W40" s="1301"/>
      <c r="X40" s="554"/>
      <c r="Y40" s="554"/>
      <c r="Z40" s="554"/>
      <c r="AA40" s="554"/>
      <c r="AB40" s="554"/>
    </row>
    <row r="41" spans="1:28" s="97" customFormat="1" ht="12.95" customHeight="1" thickBot="1">
      <c r="A41" s="1309" t="s">
        <v>1069</v>
      </c>
      <c r="B41" s="1309"/>
      <c r="C41" s="1309"/>
      <c r="D41" s="1309"/>
      <c r="E41" s="1309"/>
      <c r="F41" s="1309"/>
      <c r="G41" s="1309"/>
      <c r="H41" s="1309"/>
      <c r="I41" s="1309"/>
      <c r="J41" s="1309"/>
      <c r="K41" s="1309"/>
      <c r="L41" s="1309"/>
      <c r="M41" s="1309"/>
      <c r="N41" s="1309"/>
      <c r="O41" s="1309"/>
      <c r="P41" s="1309"/>
      <c r="Q41" s="1309"/>
      <c r="R41" s="1309"/>
      <c r="S41" s="1309"/>
      <c r="T41" s="1309"/>
      <c r="U41" s="1309"/>
      <c r="V41" s="1309"/>
      <c r="W41" s="1309"/>
      <c r="X41" s="295"/>
      <c r="Y41" s="295"/>
      <c r="Z41" s="295"/>
      <c r="AA41" s="295"/>
      <c r="AB41" s="295"/>
    </row>
    <row r="42" spans="1:28" s="97" customFormat="1" ht="12.95" customHeight="1" thickTop="1">
      <c r="A42" s="1465" t="s">
        <v>1068</v>
      </c>
      <c r="B42" s="1465"/>
      <c r="C42" s="1465"/>
      <c r="D42" s="1465"/>
      <c r="E42" s="1364"/>
      <c r="F42" s="1306" t="s">
        <v>1067</v>
      </c>
      <c r="G42" s="1307"/>
      <c r="H42" s="1307"/>
      <c r="I42" s="1307"/>
      <c r="J42" s="1307"/>
      <c r="K42" s="1307"/>
      <c r="L42" s="1306" t="s">
        <v>485</v>
      </c>
      <c r="M42" s="1307"/>
      <c r="N42" s="1307"/>
      <c r="O42" s="1307"/>
      <c r="P42" s="1307"/>
      <c r="Q42" s="1307"/>
      <c r="R42" s="1306" t="s">
        <v>365</v>
      </c>
      <c r="S42" s="1307"/>
      <c r="T42" s="1307"/>
      <c r="U42" s="1307"/>
      <c r="V42" s="1307"/>
      <c r="W42" s="1307"/>
      <c r="X42" s="274"/>
    </row>
    <row r="43" spans="1:28" s="97" customFormat="1" ht="12.95" customHeight="1">
      <c r="A43" s="1380"/>
      <c r="B43" s="1380"/>
      <c r="C43" s="1380"/>
      <c r="D43" s="1380"/>
      <c r="E43" s="1366"/>
      <c r="F43" s="1466" t="s">
        <v>878</v>
      </c>
      <c r="G43" s="1467"/>
      <c r="H43" s="1398" t="s">
        <v>800</v>
      </c>
      <c r="I43" s="1399"/>
      <c r="J43" s="1398" t="s">
        <v>637</v>
      </c>
      <c r="K43" s="1468"/>
      <c r="L43" s="1466" t="s">
        <v>878</v>
      </c>
      <c r="M43" s="1467"/>
      <c r="N43" s="1398" t="s">
        <v>800</v>
      </c>
      <c r="O43" s="1399"/>
      <c r="P43" s="1398" t="s">
        <v>637</v>
      </c>
      <c r="Q43" s="1468"/>
      <c r="R43" s="1466" t="s">
        <v>878</v>
      </c>
      <c r="S43" s="1467"/>
      <c r="T43" s="1398" t="s">
        <v>1035</v>
      </c>
      <c r="U43" s="1399"/>
      <c r="V43" s="1398" t="s">
        <v>637</v>
      </c>
      <c r="W43" s="1468"/>
      <c r="X43" s="274"/>
    </row>
    <row r="44" spans="1:28" s="373" customFormat="1" ht="12.95" customHeight="1">
      <c r="A44" s="1459" t="s">
        <v>639</v>
      </c>
      <c r="B44" s="1459"/>
      <c r="C44" s="1459"/>
      <c r="D44" s="1459"/>
      <c r="E44" s="1460"/>
      <c r="F44" s="1427">
        <v>77569</v>
      </c>
      <c r="G44" s="1428"/>
      <c r="H44" s="1429">
        <v>46393</v>
      </c>
      <c r="I44" s="1429"/>
      <c r="J44" s="1429">
        <v>31176</v>
      </c>
      <c r="K44" s="1428"/>
      <c r="L44" s="1427">
        <v>82097</v>
      </c>
      <c r="M44" s="1428"/>
      <c r="N44" s="1429">
        <v>47559</v>
      </c>
      <c r="O44" s="1429"/>
      <c r="P44" s="1429">
        <v>34538</v>
      </c>
      <c r="Q44" s="1429"/>
      <c r="R44" s="1430">
        <v>87860</v>
      </c>
      <c r="S44" s="1431"/>
      <c r="T44" s="1432">
        <v>49052</v>
      </c>
      <c r="U44" s="1432"/>
      <c r="V44" s="1432">
        <v>38808</v>
      </c>
      <c r="W44" s="1432"/>
    </row>
    <row r="45" spans="1:28" s="373" customFormat="1" ht="12.95" customHeight="1">
      <c r="A45" s="1459" t="s">
        <v>1066</v>
      </c>
      <c r="B45" s="1459"/>
      <c r="C45" s="1459"/>
      <c r="D45" s="1459"/>
      <c r="E45" s="1460"/>
      <c r="F45" s="1427">
        <v>714</v>
      </c>
      <c r="G45" s="1428"/>
      <c r="H45" s="1429">
        <v>382</v>
      </c>
      <c r="I45" s="1429"/>
      <c r="J45" s="1429">
        <v>332</v>
      </c>
      <c r="K45" s="1428"/>
      <c r="L45" s="1427">
        <v>702</v>
      </c>
      <c r="M45" s="1428"/>
      <c r="N45" s="1429">
        <v>397</v>
      </c>
      <c r="O45" s="1429"/>
      <c r="P45" s="1429">
        <v>305</v>
      </c>
      <c r="Q45" s="1429"/>
      <c r="R45" s="1430">
        <v>631</v>
      </c>
      <c r="S45" s="1431"/>
      <c r="T45" s="1432">
        <v>360</v>
      </c>
      <c r="U45" s="1432"/>
      <c r="V45" s="1432">
        <v>271</v>
      </c>
      <c r="W45" s="1432"/>
    </row>
    <row r="46" spans="1:28" s="373" customFormat="1" ht="12.95" customHeight="1">
      <c r="A46" s="1441" t="s">
        <v>1065</v>
      </c>
      <c r="B46" s="1441"/>
      <c r="C46" s="1441"/>
      <c r="D46" s="1441"/>
      <c r="E46" s="1442"/>
      <c r="F46" s="1453">
        <v>702</v>
      </c>
      <c r="G46" s="1454"/>
      <c r="H46" s="1455">
        <v>372</v>
      </c>
      <c r="I46" s="1455"/>
      <c r="J46" s="1455">
        <v>330</v>
      </c>
      <c r="K46" s="1454"/>
      <c r="L46" s="1453">
        <v>687</v>
      </c>
      <c r="M46" s="1454"/>
      <c r="N46" s="1455">
        <v>383</v>
      </c>
      <c r="O46" s="1455"/>
      <c r="P46" s="1455">
        <v>304</v>
      </c>
      <c r="Q46" s="1455"/>
      <c r="R46" s="1456">
        <v>623</v>
      </c>
      <c r="S46" s="1457"/>
      <c r="T46" s="1452">
        <v>353</v>
      </c>
      <c r="U46" s="1452"/>
      <c r="V46" s="1452">
        <v>270</v>
      </c>
      <c r="W46" s="1452"/>
    </row>
    <row r="47" spans="1:28" s="373" customFormat="1" ht="12.95" customHeight="1">
      <c r="A47" s="1441" t="s">
        <v>1064</v>
      </c>
      <c r="B47" s="1441"/>
      <c r="C47" s="1441"/>
      <c r="D47" s="1441"/>
      <c r="E47" s="1442"/>
      <c r="F47" s="1443">
        <v>4</v>
      </c>
      <c r="G47" s="1444"/>
      <c r="H47" s="1445">
        <v>2</v>
      </c>
      <c r="I47" s="1445"/>
      <c r="J47" s="1445">
        <v>2</v>
      </c>
      <c r="K47" s="1444"/>
      <c r="L47" s="1449" t="s">
        <v>361</v>
      </c>
      <c r="M47" s="1450"/>
      <c r="N47" s="1451" t="s">
        <v>364</v>
      </c>
      <c r="O47" s="1451"/>
      <c r="P47" s="1451" t="s">
        <v>364</v>
      </c>
      <c r="Q47" s="1451"/>
      <c r="R47" s="1446">
        <v>1</v>
      </c>
      <c r="S47" s="1447"/>
      <c r="T47" s="1451" t="s">
        <v>364</v>
      </c>
      <c r="U47" s="1451"/>
      <c r="V47" s="1440">
        <v>1</v>
      </c>
      <c r="W47" s="1440"/>
    </row>
    <row r="48" spans="1:28" s="373" customFormat="1" ht="12.95" customHeight="1">
      <c r="A48" s="1433" t="s">
        <v>1063</v>
      </c>
      <c r="B48" s="1433"/>
      <c r="C48" s="1433"/>
      <c r="D48" s="1433"/>
      <c r="E48" s="1434"/>
      <c r="F48" s="1435">
        <v>8</v>
      </c>
      <c r="G48" s="1436"/>
      <c r="H48" s="1437">
        <v>8</v>
      </c>
      <c r="I48" s="1437"/>
      <c r="J48" s="1458" t="s">
        <v>364</v>
      </c>
      <c r="K48" s="1461"/>
      <c r="L48" s="1435">
        <v>15</v>
      </c>
      <c r="M48" s="1436"/>
      <c r="N48" s="1437">
        <v>14</v>
      </c>
      <c r="O48" s="1437"/>
      <c r="P48" s="1437">
        <v>1</v>
      </c>
      <c r="Q48" s="1437"/>
      <c r="R48" s="1438">
        <v>7</v>
      </c>
      <c r="S48" s="1439"/>
      <c r="T48" s="1424">
        <v>7</v>
      </c>
      <c r="U48" s="1424"/>
      <c r="V48" s="1458" t="s">
        <v>364</v>
      </c>
      <c r="W48" s="1458"/>
    </row>
    <row r="49" spans="1:23" s="373" customFormat="1" ht="12.95" customHeight="1">
      <c r="A49" s="1459" t="s">
        <v>1062</v>
      </c>
      <c r="B49" s="1459"/>
      <c r="C49" s="1459"/>
      <c r="D49" s="1459"/>
      <c r="E49" s="1460"/>
      <c r="F49" s="1427">
        <v>14359</v>
      </c>
      <c r="G49" s="1428"/>
      <c r="H49" s="1429">
        <v>11084</v>
      </c>
      <c r="I49" s="1429"/>
      <c r="J49" s="1429">
        <v>3275</v>
      </c>
      <c r="K49" s="1428"/>
      <c r="L49" s="1427">
        <v>15359</v>
      </c>
      <c r="M49" s="1428"/>
      <c r="N49" s="1429">
        <v>11628</v>
      </c>
      <c r="O49" s="1429"/>
      <c r="P49" s="1429">
        <v>3731</v>
      </c>
      <c r="Q49" s="1429"/>
      <c r="R49" s="1430">
        <v>15084</v>
      </c>
      <c r="S49" s="1431"/>
      <c r="T49" s="1432">
        <v>11160</v>
      </c>
      <c r="U49" s="1432"/>
      <c r="V49" s="1432">
        <v>3924</v>
      </c>
      <c r="W49" s="1432"/>
    </row>
    <row r="50" spans="1:23" s="373" customFormat="1" ht="12.95" customHeight="1">
      <c r="A50" s="1441" t="s">
        <v>1061</v>
      </c>
      <c r="B50" s="1441"/>
      <c r="C50" s="1441"/>
      <c r="D50" s="1441"/>
      <c r="E50" s="1442"/>
      <c r="F50" s="1453">
        <v>19</v>
      </c>
      <c r="G50" s="1454"/>
      <c r="H50" s="1455">
        <v>16</v>
      </c>
      <c r="I50" s="1455"/>
      <c r="J50" s="1455">
        <v>3</v>
      </c>
      <c r="K50" s="1454"/>
      <c r="L50" s="1453">
        <v>22</v>
      </c>
      <c r="M50" s="1454"/>
      <c r="N50" s="1455">
        <v>20</v>
      </c>
      <c r="O50" s="1455"/>
      <c r="P50" s="1455">
        <v>2</v>
      </c>
      <c r="Q50" s="1455"/>
      <c r="R50" s="1456">
        <v>13</v>
      </c>
      <c r="S50" s="1457"/>
      <c r="T50" s="1456">
        <v>12</v>
      </c>
      <c r="U50" s="1452"/>
      <c r="V50" s="1452">
        <v>1</v>
      </c>
      <c r="W50" s="1452"/>
    </row>
    <row r="51" spans="1:23" s="373" customFormat="1" ht="12.95" customHeight="1">
      <c r="A51" s="1441" t="s">
        <v>1060</v>
      </c>
      <c r="B51" s="1441"/>
      <c r="C51" s="1441"/>
      <c r="D51" s="1441"/>
      <c r="E51" s="1442"/>
      <c r="F51" s="1443">
        <v>5269</v>
      </c>
      <c r="G51" s="1444"/>
      <c r="H51" s="1445">
        <v>4510</v>
      </c>
      <c r="I51" s="1445"/>
      <c r="J51" s="1445">
        <v>759</v>
      </c>
      <c r="K51" s="1444"/>
      <c r="L51" s="1443">
        <v>5316</v>
      </c>
      <c r="M51" s="1444"/>
      <c r="N51" s="1445">
        <v>4472</v>
      </c>
      <c r="O51" s="1445"/>
      <c r="P51" s="1445">
        <v>844</v>
      </c>
      <c r="Q51" s="1445"/>
      <c r="R51" s="1446">
        <v>5087</v>
      </c>
      <c r="S51" s="1447"/>
      <c r="T51" s="1446">
        <v>4138</v>
      </c>
      <c r="U51" s="1440"/>
      <c r="V51" s="1440">
        <v>949</v>
      </c>
      <c r="W51" s="1440"/>
    </row>
    <row r="52" spans="1:23" s="373" customFormat="1" ht="12.95" customHeight="1">
      <c r="A52" s="1433" t="s">
        <v>1059</v>
      </c>
      <c r="B52" s="1433"/>
      <c r="C52" s="1433"/>
      <c r="D52" s="1433"/>
      <c r="E52" s="1434"/>
      <c r="F52" s="1435">
        <v>9071</v>
      </c>
      <c r="G52" s="1436"/>
      <c r="H52" s="1437">
        <v>6558</v>
      </c>
      <c r="I52" s="1437"/>
      <c r="J52" s="1437">
        <v>2513</v>
      </c>
      <c r="K52" s="1436"/>
      <c r="L52" s="1435">
        <v>10021</v>
      </c>
      <c r="M52" s="1436"/>
      <c r="N52" s="1437">
        <v>7136</v>
      </c>
      <c r="O52" s="1437"/>
      <c r="P52" s="1437">
        <v>2885</v>
      </c>
      <c r="Q52" s="1437"/>
      <c r="R52" s="1438">
        <v>9984</v>
      </c>
      <c r="S52" s="1439"/>
      <c r="T52" s="1438">
        <v>7010</v>
      </c>
      <c r="U52" s="1424"/>
      <c r="V52" s="1424">
        <v>2974</v>
      </c>
      <c r="W52" s="1424"/>
    </row>
    <row r="53" spans="1:23" s="373" customFormat="1" ht="12.95" customHeight="1">
      <c r="A53" s="1425" t="s">
        <v>1058</v>
      </c>
      <c r="B53" s="1425"/>
      <c r="C53" s="1425"/>
      <c r="D53" s="1425"/>
      <c r="E53" s="1426"/>
      <c r="F53" s="1427">
        <v>58207</v>
      </c>
      <c r="G53" s="1428"/>
      <c r="H53" s="1429">
        <v>32454</v>
      </c>
      <c r="I53" s="1429"/>
      <c r="J53" s="1429">
        <v>25753</v>
      </c>
      <c r="K53" s="1428"/>
      <c r="L53" s="1427">
        <v>62007</v>
      </c>
      <c r="M53" s="1428"/>
      <c r="N53" s="1429">
        <v>33261</v>
      </c>
      <c r="O53" s="1429"/>
      <c r="P53" s="1429">
        <v>28746</v>
      </c>
      <c r="Q53" s="1429"/>
      <c r="R53" s="1430">
        <v>69713</v>
      </c>
      <c r="S53" s="1431"/>
      <c r="T53" s="1432">
        <v>36305</v>
      </c>
      <c r="U53" s="1432"/>
      <c r="V53" s="1432">
        <v>33408</v>
      </c>
      <c r="W53" s="1432"/>
    </row>
    <row r="54" spans="1:23" s="373" customFormat="1" ht="12.95" customHeight="1">
      <c r="A54" s="1441" t="s">
        <v>1057</v>
      </c>
      <c r="B54" s="1441"/>
      <c r="C54" s="1441"/>
      <c r="D54" s="1441"/>
      <c r="E54" s="1442"/>
      <c r="F54" s="1453">
        <v>14385</v>
      </c>
      <c r="G54" s="1454"/>
      <c r="H54" s="1455">
        <v>7741</v>
      </c>
      <c r="I54" s="1455"/>
      <c r="J54" s="1455">
        <v>6644</v>
      </c>
      <c r="K54" s="1454"/>
      <c r="L54" s="1453">
        <v>13987</v>
      </c>
      <c r="M54" s="1454"/>
      <c r="N54" s="1455">
        <v>7197</v>
      </c>
      <c r="O54" s="1455"/>
      <c r="P54" s="1455">
        <v>6790</v>
      </c>
      <c r="Q54" s="1455"/>
      <c r="R54" s="1456">
        <v>14186</v>
      </c>
      <c r="S54" s="1457"/>
      <c r="T54" s="1452">
        <v>7050</v>
      </c>
      <c r="U54" s="1452"/>
      <c r="V54" s="1452">
        <v>7136</v>
      </c>
      <c r="W54" s="1452"/>
    </row>
    <row r="55" spans="1:23" s="373" customFormat="1" ht="12.95" customHeight="1">
      <c r="A55" s="1441" t="s">
        <v>1056</v>
      </c>
      <c r="B55" s="1441"/>
      <c r="C55" s="1441"/>
      <c r="D55" s="1441"/>
      <c r="E55" s="1442"/>
      <c r="F55" s="1443">
        <v>3279</v>
      </c>
      <c r="G55" s="1444"/>
      <c r="H55" s="1445">
        <v>1758</v>
      </c>
      <c r="I55" s="1445"/>
      <c r="J55" s="1445">
        <v>1521</v>
      </c>
      <c r="K55" s="1444"/>
      <c r="L55" s="1443">
        <v>3240</v>
      </c>
      <c r="M55" s="1444"/>
      <c r="N55" s="1445">
        <v>1641</v>
      </c>
      <c r="O55" s="1445"/>
      <c r="P55" s="1445">
        <v>1599</v>
      </c>
      <c r="Q55" s="1445"/>
      <c r="R55" s="1446">
        <v>3357</v>
      </c>
      <c r="S55" s="1447"/>
      <c r="T55" s="1440">
        <v>1665</v>
      </c>
      <c r="U55" s="1440"/>
      <c r="V55" s="1440">
        <v>1692</v>
      </c>
      <c r="W55" s="1440"/>
    </row>
    <row r="56" spans="1:23" s="373" customFormat="1" ht="12.95" customHeight="1">
      <c r="A56" s="1441" t="s">
        <v>1055</v>
      </c>
      <c r="B56" s="1441"/>
      <c r="C56" s="1441"/>
      <c r="D56" s="1441"/>
      <c r="E56" s="1442"/>
      <c r="F56" s="1443">
        <v>1956</v>
      </c>
      <c r="G56" s="1444"/>
      <c r="H56" s="1445">
        <v>1302</v>
      </c>
      <c r="I56" s="1445"/>
      <c r="J56" s="1445">
        <v>654</v>
      </c>
      <c r="K56" s="1444"/>
      <c r="L56" s="1443">
        <v>2195</v>
      </c>
      <c r="M56" s="1444"/>
      <c r="N56" s="1445">
        <v>1442</v>
      </c>
      <c r="O56" s="1445"/>
      <c r="P56" s="1445">
        <v>753</v>
      </c>
      <c r="Q56" s="1445"/>
      <c r="R56" s="1446">
        <v>2604</v>
      </c>
      <c r="S56" s="1447"/>
      <c r="T56" s="1440">
        <v>1676</v>
      </c>
      <c r="U56" s="1440"/>
      <c r="V56" s="1440">
        <v>928</v>
      </c>
      <c r="W56" s="1440"/>
    </row>
    <row r="57" spans="1:23" s="373" customFormat="1" ht="12.95" customHeight="1">
      <c r="A57" s="1441" t="s">
        <v>1054</v>
      </c>
      <c r="B57" s="1441"/>
      <c r="C57" s="1441"/>
      <c r="D57" s="1441"/>
      <c r="E57" s="1442"/>
      <c r="F57" s="1449" t="s">
        <v>364</v>
      </c>
      <c r="G57" s="1450"/>
      <c r="H57" s="1451" t="s">
        <v>364</v>
      </c>
      <c r="I57" s="1451"/>
      <c r="J57" s="1451" t="s">
        <v>364</v>
      </c>
      <c r="K57" s="1450"/>
      <c r="L57" s="1449" t="s">
        <v>364</v>
      </c>
      <c r="M57" s="1450"/>
      <c r="N57" s="1451" t="s">
        <v>364</v>
      </c>
      <c r="O57" s="1451"/>
      <c r="P57" s="1451" t="s">
        <v>364</v>
      </c>
      <c r="Q57" s="1451"/>
      <c r="R57" s="1449" t="s">
        <v>364</v>
      </c>
      <c r="S57" s="1450"/>
      <c r="T57" s="1451" t="s">
        <v>364</v>
      </c>
      <c r="U57" s="1451"/>
      <c r="V57" s="1451" t="s">
        <v>364</v>
      </c>
      <c r="W57" s="1451"/>
    </row>
    <row r="58" spans="1:23" s="373" customFormat="1" ht="12.95" customHeight="1">
      <c r="A58" s="1441" t="s">
        <v>1053</v>
      </c>
      <c r="B58" s="1441"/>
      <c r="C58" s="1441"/>
      <c r="D58" s="1441"/>
      <c r="E58" s="1442"/>
      <c r="F58" s="1443">
        <v>4932</v>
      </c>
      <c r="G58" s="1444"/>
      <c r="H58" s="1445">
        <v>3923</v>
      </c>
      <c r="I58" s="1445"/>
      <c r="J58" s="1445">
        <v>1009</v>
      </c>
      <c r="K58" s="1444"/>
      <c r="L58" s="1443">
        <v>5499</v>
      </c>
      <c r="M58" s="1444"/>
      <c r="N58" s="1445">
        <v>4392</v>
      </c>
      <c r="O58" s="1445"/>
      <c r="P58" s="1445">
        <v>1107</v>
      </c>
      <c r="Q58" s="1445"/>
      <c r="R58" s="1446">
        <v>7027</v>
      </c>
      <c r="S58" s="1447"/>
      <c r="T58" s="1440">
        <v>5431</v>
      </c>
      <c r="U58" s="1440"/>
      <c r="V58" s="1440">
        <v>1596</v>
      </c>
      <c r="W58" s="1440"/>
    </row>
    <row r="59" spans="1:23" s="373" customFormat="1" ht="12.95" customHeight="1">
      <c r="A59" s="1441" t="s">
        <v>1052</v>
      </c>
      <c r="B59" s="1441"/>
      <c r="C59" s="1441"/>
      <c r="D59" s="1441"/>
      <c r="E59" s="1442"/>
      <c r="F59" s="1443">
        <v>4529</v>
      </c>
      <c r="G59" s="1444"/>
      <c r="H59" s="1445">
        <v>3420</v>
      </c>
      <c r="I59" s="1445"/>
      <c r="J59" s="1445">
        <v>1109</v>
      </c>
      <c r="K59" s="1444"/>
      <c r="L59" s="1443">
        <v>4709</v>
      </c>
      <c r="M59" s="1444"/>
      <c r="N59" s="1445">
        <v>3365</v>
      </c>
      <c r="O59" s="1445"/>
      <c r="P59" s="1445">
        <v>1344</v>
      </c>
      <c r="Q59" s="1445"/>
      <c r="R59" s="1446">
        <v>5605</v>
      </c>
      <c r="S59" s="1447"/>
      <c r="T59" s="1440">
        <v>3622</v>
      </c>
      <c r="U59" s="1440"/>
      <c r="V59" s="1440">
        <v>1983</v>
      </c>
      <c r="W59" s="1440"/>
    </row>
    <row r="60" spans="1:23" s="373" customFormat="1" ht="12.95" customHeight="1">
      <c r="A60" s="1441" t="s">
        <v>1051</v>
      </c>
      <c r="B60" s="1441"/>
      <c r="C60" s="1441"/>
      <c r="D60" s="1441"/>
      <c r="E60" s="1442"/>
      <c r="F60" s="1443">
        <v>3992</v>
      </c>
      <c r="G60" s="1444"/>
      <c r="H60" s="1445">
        <v>1674</v>
      </c>
      <c r="I60" s="1445"/>
      <c r="J60" s="1445">
        <v>2318</v>
      </c>
      <c r="K60" s="1444"/>
      <c r="L60" s="1443">
        <v>4093</v>
      </c>
      <c r="M60" s="1444"/>
      <c r="N60" s="1445">
        <v>1641</v>
      </c>
      <c r="O60" s="1445"/>
      <c r="P60" s="1445">
        <v>2452</v>
      </c>
      <c r="Q60" s="1445"/>
      <c r="R60" s="1446">
        <v>3986</v>
      </c>
      <c r="S60" s="1447"/>
      <c r="T60" s="1440">
        <v>1508</v>
      </c>
      <c r="U60" s="1440"/>
      <c r="V60" s="1440">
        <v>2478</v>
      </c>
      <c r="W60" s="1440"/>
    </row>
    <row r="61" spans="1:23" s="373" customFormat="1" ht="12.95" customHeight="1">
      <c r="A61" s="1441" t="s">
        <v>1050</v>
      </c>
      <c r="B61" s="1441"/>
      <c r="C61" s="1441"/>
      <c r="D61" s="1441"/>
      <c r="E61" s="1442"/>
      <c r="F61" s="1443">
        <v>6767</v>
      </c>
      <c r="G61" s="1444"/>
      <c r="H61" s="1445">
        <v>1675</v>
      </c>
      <c r="I61" s="1445"/>
      <c r="J61" s="1445">
        <v>5092</v>
      </c>
      <c r="K61" s="1444"/>
      <c r="L61" s="1443">
        <v>8443</v>
      </c>
      <c r="M61" s="1444"/>
      <c r="N61" s="1445">
        <v>2107</v>
      </c>
      <c r="O61" s="1445"/>
      <c r="P61" s="1445">
        <v>6336</v>
      </c>
      <c r="Q61" s="1445"/>
      <c r="R61" s="1446">
        <v>10186</v>
      </c>
      <c r="S61" s="1447"/>
      <c r="T61" s="1440">
        <v>2498</v>
      </c>
      <c r="U61" s="1440"/>
      <c r="V61" s="1440">
        <v>7688</v>
      </c>
      <c r="W61" s="1440"/>
    </row>
    <row r="62" spans="1:23" s="373" customFormat="1" ht="12.95" customHeight="1">
      <c r="A62" s="1441" t="s">
        <v>1049</v>
      </c>
      <c r="B62" s="1441"/>
      <c r="C62" s="1441"/>
      <c r="D62" s="1441"/>
      <c r="E62" s="1442"/>
      <c r="F62" s="1443">
        <v>3956</v>
      </c>
      <c r="G62" s="1444"/>
      <c r="H62" s="1445">
        <v>1754</v>
      </c>
      <c r="I62" s="1445"/>
      <c r="J62" s="1445">
        <v>2202</v>
      </c>
      <c r="K62" s="1444"/>
      <c r="L62" s="1443">
        <v>4412</v>
      </c>
      <c r="M62" s="1444"/>
      <c r="N62" s="1445">
        <v>1803</v>
      </c>
      <c r="O62" s="1445"/>
      <c r="P62" s="1445">
        <v>2549</v>
      </c>
      <c r="Q62" s="1445"/>
      <c r="R62" s="1446">
        <v>5129</v>
      </c>
      <c r="S62" s="1447"/>
      <c r="T62" s="1440">
        <v>2185</v>
      </c>
      <c r="U62" s="1440"/>
      <c r="V62" s="1440">
        <v>2944</v>
      </c>
      <c r="W62" s="1440"/>
    </row>
    <row r="63" spans="1:23" s="373" customFormat="1" ht="12.95" customHeight="1">
      <c r="A63" s="1441" t="s">
        <v>1048</v>
      </c>
      <c r="B63" s="1441"/>
      <c r="C63" s="1441"/>
      <c r="D63" s="1441"/>
      <c r="E63" s="1442"/>
      <c r="F63" s="1443">
        <v>274</v>
      </c>
      <c r="G63" s="1444"/>
      <c r="H63" s="1445">
        <v>145</v>
      </c>
      <c r="I63" s="1445"/>
      <c r="J63" s="1445">
        <v>129</v>
      </c>
      <c r="K63" s="1444"/>
      <c r="L63" s="1443">
        <v>342</v>
      </c>
      <c r="M63" s="1444"/>
      <c r="N63" s="1445">
        <v>208</v>
      </c>
      <c r="O63" s="1445"/>
      <c r="P63" s="1445">
        <v>134</v>
      </c>
      <c r="Q63" s="1445"/>
      <c r="R63" s="1446">
        <v>334</v>
      </c>
      <c r="S63" s="1447"/>
      <c r="T63" s="1440">
        <v>189</v>
      </c>
      <c r="U63" s="1440"/>
      <c r="V63" s="1440">
        <v>145</v>
      </c>
      <c r="W63" s="1440"/>
    </row>
    <row r="64" spans="1:23" s="373" customFormat="1" ht="12.95" customHeight="1">
      <c r="A64" s="1448" t="s">
        <v>1047</v>
      </c>
      <c r="B64" s="1441"/>
      <c r="C64" s="1441"/>
      <c r="D64" s="1441"/>
      <c r="E64" s="1442"/>
      <c r="F64" s="1443">
        <v>356</v>
      </c>
      <c r="G64" s="1444"/>
      <c r="H64" s="1445">
        <v>306</v>
      </c>
      <c r="I64" s="1445"/>
      <c r="J64" s="1445">
        <v>50</v>
      </c>
      <c r="K64" s="1444"/>
      <c r="L64" s="1443">
        <v>403</v>
      </c>
      <c r="M64" s="1444"/>
      <c r="N64" s="1445">
        <v>322</v>
      </c>
      <c r="O64" s="1445"/>
      <c r="P64" s="1445">
        <v>81</v>
      </c>
      <c r="Q64" s="1445"/>
      <c r="R64" s="1446">
        <v>427</v>
      </c>
      <c r="S64" s="1447"/>
      <c r="T64" s="1440">
        <v>335</v>
      </c>
      <c r="U64" s="1440"/>
      <c r="V64" s="1440">
        <v>92</v>
      </c>
      <c r="W64" s="1440"/>
    </row>
    <row r="65" spans="1:28" s="373" customFormat="1" ht="12.95" customHeight="1">
      <c r="A65" s="1441" t="s">
        <v>1046</v>
      </c>
      <c r="B65" s="1441"/>
      <c r="C65" s="1441"/>
      <c r="D65" s="1441"/>
      <c r="E65" s="1442"/>
      <c r="F65" s="1443">
        <v>11415</v>
      </c>
      <c r="G65" s="1444"/>
      <c r="H65" s="1445">
        <v>7024</v>
      </c>
      <c r="I65" s="1445"/>
      <c r="J65" s="1445">
        <v>4391</v>
      </c>
      <c r="K65" s="1444"/>
      <c r="L65" s="1443">
        <v>12177</v>
      </c>
      <c r="M65" s="1444"/>
      <c r="N65" s="1445">
        <v>7251</v>
      </c>
      <c r="O65" s="1445"/>
      <c r="P65" s="1445">
        <v>4926</v>
      </c>
      <c r="Q65" s="1445"/>
      <c r="R65" s="1446">
        <v>13918</v>
      </c>
      <c r="S65" s="1447"/>
      <c r="T65" s="1440">
        <v>8068</v>
      </c>
      <c r="U65" s="1440"/>
      <c r="V65" s="1440">
        <v>5850</v>
      </c>
      <c r="W65" s="1440"/>
    </row>
    <row r="66" spans="1:28" s="373" customFormat="1" ht="12.95" customHeight="1">
      <c r="A66" s="1433" t="s">
        <v>1045</v>
      </c>
      <c r="B66" s="1433"/>
      <c r="C66" s="1433"/>
      <c r="D66" s="1433"/>
      <c r="E66" s="1434"/>
      <c r="F66" s="1435">
        <v>2366</v>
      </c>
      <c r="G66" s="1436"/>
      <c r="H66" s="1437">
        <v>1732</v>
      </c>
      <c r="I66" s="1437"/>
      <c r="J66" s="1437">
        <v>634</v>
      </c>
      <c r="K66" s="1436"/>
      <c r="L66" s="1435">
        <v>2507</v>
      </c>
      <c r="M66" s="1436"/>
      <c r="N66" s="1437">
        <v>1832</v>
      </c>
      <c r="O66" s="1437"/>
      <c r="P66" s="1437">
        <v>675</v>
      </c>
      <c r="Q66" s="1437"/>
      <c r="R66" s="1438">
        <v>2954</v>
      </c>
      <c r="S66" s="1439"/>
      <c r="T66" s="1424">
        <v>2078</v>
      </c>
      <c r="U66" s="1424"/>
      <c r="V66" s="1424">
        <v>876</v>
      </c>
      <c r="W66" s="1424"/>
    </row>
    <row r="67" spans="1:28" s="373" customFormat="1" ht="12.95" customHeight="1">
      <c r="A67" s="1425" t="s">
        <v>1044</v>
      </c>
      <c r="B67" s="1425"/>
      <c r="C67" s="1425"/>
      <c r="D67" s="1425"/>
      <c r="E67" s="1426"/>
      <c r="F67" s="1427">
        <v>4289</v>
      </c>
      <c r="G67" s="1428"/>
      <c r="H67" s="1429">
        <v>2473</v>
      </c>
      <c r="I67" s="1429"/>
      <c r="J67" s="1429">
        <v>1816</v>
      </c>
      <c r="K67" s="1428"/>
      <c r="L67" s="1427">
        <v>4029</v>
      </c>
      <c r="M67" s="1428"/>
      <c r="N67" s="1429">
        <v>2273</v>
      </c>
      <c r="O67" s="1429"/>
      <c r="P67" s="1429">
        <v>1756</v>
      </c>
      <c r="Q67" s="1429"/>
      <c r="R67" s="1430">
        <v>2432</v>
      </c>
      <c r="S67" s="1431"/>
      <c r="T67" s="1432">
        <v>1227</v>
      </c>
      <c r="U67" s="1432"/>
      <c r="V67" s="1432">
        <v>1205</v>
      </c>
      <c r="W67" s="1432"/>
      <c r="X67" s="380"/>
      <c r="Y67" s="380"/>
      <c r="Z67" s="380"/>
      <c r="AA67" s="380"/>
      <c r="AB67" s="380"/>
    </row>
    <row r="68" spans="1:28" s="97" customFormat="1" ht="12.95" customHeight="1">
      <c r="A68" s="1322" t="s">
        <v>1043</v>
      </c>
      <c r="B68" s="1322"/>
      <c r="C68" s="1322"/>
      <c r="D68" s="1322"/>
      <c r="E68" s="1322"/>
      <c r="F68" s="1322"/>
      <c r="G68" s="1322"/>
      <c r="H68" s="1322"/>
      <c r="I68" s="1322"/>
      <c r="J68" s="1322"/>
      <c r="K68" s="1322"/>
      <c r="L68" s="1322"/>
      <c r="M68" s="1322"/>
      <c r="N68" s="1322"/>
      <c r="O68" s="1322"/>
      <c r="P68" s="302"/>
      <c r="Q68" s="302"/>
      <c r="R68" s="1317"/>
      <c r="S68" s="1317"/>
      <c r="T68" s="1317"/>
      <c r="U68" s="1317"/>
      <c r="V68" s="1317"/>
      <c r="W68" s="1317"/>
      <c r="X68" s="295"/>
      <c r="Y68" s="295"/>
      <c r="Z68" s="295"/>
      <c r="AA68" s="295"/>
      <c r="AB68" s="295"/>
    </row>
    <row r="69" spans="1:28">
      <c r="U69" s="301"/>
      <c r="X69" s="193"/>
      <c r="Y69" s="193"/>
    </row>
    <row r="70" spans="1:28">
      <c r="X70" s="193"/>
      <c r="Y70" s="193"/>
    </row>
    <row r="71" spans="1:28">
      <c r="X71" s="193"/>
      <c r="Y71" s="193"/>
    </row>
    <row r="72" spans="1:28">
      <c r="X72" s="193"/>
      <c r="Y72" s="193"/>
    </row>
  </sheetData>
  <mergeCells count="448">
    <mergeCell ref="AD26:AG26"/>
    <mergeCell ref="AD25:AG25"/>
    <mergeCell ref="A1:AA1"/>
    <mergeCell ref="A3:AA3"/>
    <mergeCell ref="A4:AA4"/>
    <mergeCell ref="A5:C5"/>
    <mergeCell ref="D5:G5"/>
    <mergeCell ref="H5:K5"/>
    <mergeCell ref="L5:O5"/>
    <mergeCell ref="P5:S5"/>
    <mergeCell ref="T5:W5"/>
    <mergeCell ref="X5:AA5"/>
    <mergeCell ref="D6:G6"/>
    <mergeCell ref="H6:K6"/>
    <mergeCell ref="L6:O6"/>
    <mergeCell ref="P6:S6"/>
    <mergeCell ref="T6:W6"/>
    <mergeCell ref="X6:AA6"/>
    <mergeCell ref="D7:G7"/>
    <mergeCell ref="H7:K7"/>
    <mergeCell ref="L7:O7"/>
    <mergeCell ref="P7:S7"/>
    <mergeCell ref="T7:W7"/>
    <mergeCell ref="X7:AA7"/>
    <mergeCell ref="D8:G8"/>
    <mergeCell ref="H8:K8"/>
    <mergeCell ref="L8:O8"/>
    <mergeCell ref="P8:S8"/>
    <mergeCell ref="T8:W8"/>
    <mergeCell ref="X8:AA8"/>
    <mergeCell ref="D9:G9"/>
    <mergeCell ref="H9:K9"/>
    <mergeCell ref="L9:O9"/>
    <mergeCell ref="P9:S9"/>
    <mergeCell ref="T9:W9"/>
    <mergeCell ref="X9:AA9"/>
    <mergeCell ref="D10:G10"/>
    <mergeCell ref="H10:K10"/>
    <mergeCell ref="L10:O10"/>
    <mergeCell ref="P10:S10"/>
    <mergeCell ref="T10:W10"/>
    <mergeCell ref="X10:AA10"/>
    <mergeCell ref="D11:G11"/>
    <mergeCell ref="H11:K11"/>
    <mergeCell ref="L11:O11"/>
    <mergeCell ref="P11:S11"/>
    <mergeCell ref="T11:W11"/>
    <mergeCell ref="X11:AA11"/>
    <mergeCell ref="D12:G12"/>
    <mergeCell ref="H12:K12"/>
    <mergeCell ref="L12:O12"/>
    <mergeCell ref="P12:S12"/>
    <mergeCell ref="T12:W12"/>
    <mergeCell ref="X12:AA12"/>
    <mergeCell ref="D13:G13"/>
    <mergeCell ref="H13:K13"/>
    <mergeCell ref="L13:O13"/>
    <mergeCell ref="P13:S13"/>
    <mergeCell ref="T13:W13"/>
    <mergeCell ref="X13:AA13"/>
    <mergeCell ref="D14:G14"/>
    <mergeCell ref="H14:K14"/>
    <mergeCell ref="L14:O14"/>
    <mergeCell ref="P14:S14"/>
    <mergeCell ref="T14:W14"/>
    <mergeCell ref="X14:AA14"/>
    <mergeCell ref="D15:G15"/>
    <mergeCell ref="H15:K15"/>
    <mergeCell ref="L15:O15"/>
    <mergeCell ref="P15:S15"/>
    <mergeCell ref="T15:W15"/>
    <mergeCell ref="X15:AA15"/>
    <mergeCell ref="D16:G16"/>
    <mergeCell ref="H16:K16"/>
    <mergeCell ref="L16:O16"/>
    <mergeCell ref="P16:S16"/>
    <mergeCell ref="T16:W16"/>
    <mergeCell ref="X16:AA16"/>
    <mergeCell ref="D17:G17"/>
    <mergeCell ref="H17:K17"/>
    <mergeCell ref="L17:O17"/>
    <mergeCell ref="P17:S17"/>
    <mergeCell ref="T17:W17"/>
    <mergeCell ref="X17:AA17"/>
    <mergeCell ref="D18:G18"/>
    <mergeCell ref="H18:K18"/>
    <mergeCell ref="L18:O18"/>
    <mergeCell ref="P18:S18"/>
    <mergeCell ref="T18:W18"/>
    <mergeCell ref="X18:AA18"/>
    <mergeCell ref="D19:G19"/>
    <mergeCell ref="H19:K19"/>
    <mergeCell ref="L19:O19"/>
    <mergeCell ref="P19:S19"/>
    <mergeCell ref="T19:W19"/>
    <mergeCell ref="X19:AA19"/>
    <mergeCell ref="D20:G20"/>
    <mergeCell ref="H20:K20"/>
    <mergeCell ref="L20:O20"/>
    <mergeCell ref="P20:S20"/>
    <mergeCell ref="T20:W20"/>
    <mergeCell ref="X20:AA20"/>
    <mergeCell ref="D21:G21"/>
    <mergeCell ref="H21:K21"/>
    <mergeCell ref="L21:O21"/>
    <mergeCell ref="P21:S21"/>
    <mergeCell ref="T21:W21"/>
    <mergeCell ref="X21:AA21"/>
    <mergeCell ref="D22:G22"/>
    <mergeCell ref="H22:K22"/>
    <mergeCell ref="L22:O22"/>
    <mergeCell ref="P22:S22"/>
    <mergeCell ref="T22:W22"/>
    <mergeCell ref="X22:AA22"/>
    <mergeCell ref="D23:G23"/>
    <mergeCell ref="H23:K23"/>
    <mergeCell ref="L23:O23"/>
    <mergeCell ref="P23:S23"/>
    <mergeCell ref="T23:W23"/>
    <mergeCell ref="X23:AA23"/>
    <mergeCell ref="D24:G24"/>
    <mergeCell ref="H24:K24"/>
    <mergeCell ref="L24:O24"/>
    <mergeCell ref="P24:S24"/>
    <mergeCell ref="T24:W24"/>
    <mergeCell ref="X24:AA24"/>
    <mergeCell ref="D25:G25"/>
    <mergeCell ref="H25:K25"/>
    <mergeCell ref="L25:O25"/>
    <mergeCell ref="P25:S25"/>
    <mergeCell ref="T25:W25"/>
    <mergeCell ref="X25:AA25"/>
    <mergeCell ref="D26:G26"/>
    <mergeCell ref="H26:K26"/>
    <mergeCell ref="L26:O26"/>
    <mergeCell ref="P26:S26"/>
    <mergeCell ref="T26:W26"/>
    <mergeCell ref="X26:AA26"/>
    <mergeCell ref="A27:AA27"/>
    <mergeCell ref="D30:F31"/>
    <mergeCell ref="G30:K30"/>
    <mergeCell ref="L30:P30"/>
    <mergeCell ref="Q30:U30"/>
    <mergeCell ref="G31:H31"/>
    <mergeCell ref="I31:K31"/>
    <mergeCell ref="L31:M31"/>
    <mergeCell ref="N31:P31"/>
    <mergeCell ref="Q31:R31"/>
    <mergeCell ref="S31:U31"/>
    <mergeCell ref="G32:H32"/>
    <mergeCell ref="J32:K32"/>
    <mergeCell ref="L32:M32"/>
    <mergeCell ref="O32:P32"/>
    <mergeCell ref="Q32:R32"/>
    <mergeCell ref="T32:U32"/>
    <mergeCell ref="G33:H33"/>
    <mergeCell ref="J33:K33"/>
    <mergeCell ref="L33:M33"/>
    <mergeCell ref="O33:P33"/>
    <mergeCell ref="Q33:R33"/>
    <mergeCell ref="T33:U33"/>
    <mergeCell ref="G34:H34"/>
    <mergeCell ref="J34:K34"/>
    <mergeCell ref="L34:M34"/>
    <mergeCell ref="O34:P34"/>
    <mergeCell ref="Q34:R34"/>
    <mergeCell ref="T34:U34"/>
    <mergeCell ref="G35:H35"/>
    <mergeCell ref="J35:K35"/>
    <mergeCell ref="L35:M35"/>
    <mergeCell ref="O35:P35"/>
    <mergeCell ref="Q35:R35"/>
    <mergeCell ref="T35:U35"/>
    <mergeCell ref="G36:H36"/>
    <mergeCell ref="J36:K36"/>
    <mergeCell ref="L36:M36"/>
    <mergeCell ref="O36:P36"/>
    <mergeCell ref="Q36:R36"/>
    <mergeCell ref="T36:U36"/>
    <mergeCell ref="G37:H37"/>
    <mergeCell ref="J37:K37"/>
    <mergeCell ref="L37:M37"/>
    <mergeCell ref="O37:P37"/>
    <mergeCell ref="Q37:R37"/>
    <mergeCell ref="T37:U37"/>
    <mergeCell ref="G38:H38"/>
    <mergeCell ref="J38:K38"/>
    <mergeCell ref="L38:M38"/>
    <mergeCell ref="O38:P38"/>
    <mergeCell ref="Q38:R38"/>
    <mergeCell ref="T38:U38"/>
    <mergeCell ref="A40:W40"/>
    <mergeCell ref="A41:W41"/>
    <mergeCell ref="A42:E43"/>
    <mergeCell ref="F42:K42"/>
    <mergeCell ref="L42:Q42"/>
    <mergeCell ref="R42:W42"/>
    <mergeCell ref="F43:G43"/>
    <mergeCell ref="H43:I43"/>
    <mergeCell ref="J43:K43"/>
    <mergeCell ref="L43:M43"/>
    <mergeCell ref="N43:O43"/>
    <mergeCell ref="P43:Q43"/>
    <mergeCell ref="R43:S43"/>
    <mergeCell ref="T43:U43"/>
    <mergeCell ref="V43:W43"/>
    <mergeCell ref="V44:W44"/>
    <mergeCell ref="A45:E45"/>
    <mergeCell ref="F45:G45"/>
    <mergeCell ref="H45:I45"/>
    <mergeCell ref="J45:K45"/>
    <mergeCell ref="L45:M45"/>
    <mergeCell ref="N45:O45"/>
    <mergeCell ref="P45:Q45"/>
    <mergeCell ref="R45:S45"/>
    <mergeCell ref="T45:U45"/>
    <mergeCell ref="V45:W45"/>
    <mergeCell ref="A44:E44"/>
    <mergeCell ref="F44:G44"/>
    <mergeCell ref="H44:I44"/>
    <mergeCell ref="J44:K44"/>
    <mergeCell ref="L44:M44"/>
    <mergeCell ref="N44:O44"/>
    <mergeCell ref="P44:Q44"/>
    <mergeCell ref="R44:S44"/>
    <mergeCell ref="T44:U44"/>
    <mergeCell ref="V46:W46"/>
    <mergeCell ref="A47:E47"/>
    <mergeCell ref="F47:G47"/>
    <mergeCell ref="H47:I47"/>
    <mergeCell ref="J47:K47"/>
    <mergeCell ref="L47:M47"/>
    <mergeCell ref="N47:O47"/>
    <mergeCell ref="P47:Q47"/>
    <mergeCell ref="R47:S47"/>
    <mergeCell ref="T47:U47"/>
    <mergeCell ref="V47:W47"/>
    <mergeCell ref="A46:E46"/>
    <mergeCell ref="F46:G46"/>
    <mergeCell ref="H46:I46"/>
    <mergeCell ref="J46:K46"/>
    <mergeCell ref="L46:M46"/>
    <mergeCell ref="N46:O46"/>
    <mergeCell ref="P46:Q46"/>
    <mergeCell ref="R46:S46"/>
    <mergeCell ref="T46:U46"/>
    <mergeCell ref="V48:W48"/>
    <mergeCell ref="A49:E49"/>
    <mergeCell ref="F49:G49"/>
    <mergeCell ref="H49:I49"/>
    <mergeCell ref="J49:K49"/>
    <mergeCell ref="L49:M49"/>
    <mergeCell ref="N49:O49"/>
    <mergeCell ref="P49:Q49"/>
    <mergeCell ref="R49:S49"/>
    <mergeCell ref="T49:U49"/>
    <mergeCell ref="V49:W49"/>
    <mergeCell ref="A48:E48"/>
    <mergeCell ref="F48:G48"/>
    <mergeCell ref="H48:I48"/>
    <mergeCell ref="J48:K48"/>
    <mergeCell ref="L48:M48"/>
    <mergeCell ref="N48:O48"/>
    <mergeCell ref="P48:Q48"/>
    <mergeCell ref="R48:S48"/>
    <mergeCell ref="T48:U48"/>
    <mergeCell ref="V50:W50"/>
    <mergeCell ref="A51:E51"/>
    <mergeCell ref="F51:G51"/>
    <mergeCell ref="H51:I51"/>
    <mergeCell ref="J51:K51"/>
    <mergeCell ref="L51:M51"/>
    <mergeCell ref="N51:O51"/>
    <mergeCell ref="P51:Q51"/>
    <mergeCell ref="R51:S51"/>
    <mergeCell ref="T51:U51"/>
    <mergeCell ref="V51:W51"/>
    <mergeCell ref="A50:E50"/>
    <mergeCell ref="F50:G50"/>
    <mergeCell ref="H50:I50"/>
    <mergeCell ref="J50:K50"/>
    <mergeCell ref="L50:M50"/>
    <mergeCell ref="N50:O50"/>
    <mergeCell ref="P50:Q50"/>
    <mergeCell ref="R50:S50"/>
    <mergeCell ref="T50:U50"/>
    <mergeCell ref="V52:W52"/>
    <mergeCell ref="A53:E53"/>
    <mergeCell ref="F53:G53"/>
    <mergeCell ref="H53:I53"/>
    <mergeCell ref="J53:K53"/>
    <mergeCell ref="L53:M53"/>
    <mergeCell ref="N53:O53"/>
    <mergeCell ref="P53:Q53"/>
    <mergeCell ref="R53:S53"/>
    <mergeCell ref="T53:U53"/>
    <mergeCell ref="V53:W53"/>
    <mergeCell ref="A52:E52"/>
    <mergeCell ref="F52:G52"/>
    <mergeCell ref="H52:I52"/>
    <mergeCell ref="J52:K52"/>
    <mergeCell ref="L52:M52"/>
    <mergeCell ref="N52:O52"/>
    <mergeCell ref="P52:Q52"/>
    <mergeCell ref="R52:S52"/>
    <mergeCell ref="T52:U52"/>
    <mergeCell ref="V54:W54"/>
    <mergeCell ref="A55:E55"/>
    <mergeCell ref="F55:G55"/>
    <mergeCell ref="H55:I55"/>
    <mergeCell ref="J55:K55"/>
    <mergeCell ref="L55:M55"/>
    <mergeCell ref="N55:O55"/>
    <mergeCell ref="P55:Q55"/>
    <mergeCell ref="R55:S55"/>
    <mergeCell ref="T55:U55"/>
    <mergeCell ref="V55:W55"/>
    <mergeCell ref="A54:E54"/>
    <mergeCell ref="F54:G54"/>
    <mergeCell ref="H54:I54"/>
    <mergeCell ref="J54:K54"/>
    <mergeCell ref="L54:M54"/>
    <mergeCell ref="N54:O54"/>
    <mergeCell ref="P54:Q54"/>
    <mergeCell ref="R54:S54"/>
    <mergeCell ref="T54:U54"/>
    <mergeCell ref="V56:W56"/>
    <mergeCell ref="A57:E57"/>
    <mergeCell ref="F57:G57"/>
    <mergeCell ref="H57:I57"/>
    <mergeCell ref="J57:K57"/>
    <mergeCell ref="L57:M57"/>
    <mergeCell ref="N57:O57"/>
    <mergeCell ref="P57:Q57"/>
    <mergeCell ref="R57:S57"/>
    <mergeCell ref="T57:U57"/>
    <mergeCell ref="V57:W57"/>
    <mergeCell ref="A56:E56"/>
    <mergeCell ref="F56:G56"/>
    <mergeCell ref="H56:I56"/>
    <mergeCell ref="J56:K56"/>
    <mergeCell ref="L56:M56"/>
    <mergeCell ref="N56:O56"/>
    <mergeCell ref="P56:Q56"/>
    <mergeCell ref="R56:S56"/>
    <mergeCell ref="T56:U56"/>
    <mergeCell ref="V58:W58"/>
    <mergeCell ref="A59:E59"/>
    <mergeCell ref="F59:G59"/>
    <mergeCell ref="H59:I59"/>
    <mergeCell ref="J59:K59"/>
    <mergeCell ref="L59:M59"/>
    <mergeCell ref="N59:O59"/>
    <mergeCell ref="P59:Q59"/>
    <mergeCell ref="R59:S59"/>
    <mergeCell ref="T59:U59"/>
    <mergeCell ref="V59:W59"/>
    <mergeCell ref="A58:E58"/>
    <mergeCell ref="F58:G58"/>
    <mergeCell ref="H58:I58"/>
    <mergeCell ref="J58:K58"/>
    <mergeCell ref="L58:M58"/>
    <mergeCell ref="N58:O58"/>
    <mergeCell ref="P58:Q58"/>
    <mergeCell ref="R58:S58"/>
    <mergeCell ref="T58:U58"/>
    <mergeCell ref="V60:W60"/>
    <mergeCell ref="A61:E61"/>
    <mergeCell ref="F61:G61"/>
    <mergeCell ref="H61:I61"/>
    <mergeCell ref="J61:K61"/>
    <mergeCell ref="L61:M61"/>
    <mergeCell ref="N61:O61"/>
    <mergeCell ref="P61:Q61"/>
    <mergeCell ref="R61:S61"/>
    <mergeCell ref="T61:U61"/>
    <mergeCell ref="V61:W61"/>
    <mergeCell ref="A60:E60"/>
    <mergeCell ref="F60:G60"/>
    <mergeCell ref="H60:I60"/>
    <mergeCell ref="J60:K60"/>
    <mergeCell ref="L60:M60"/>
    <mergeCell ref="N60:O60"/>
    <mergeCell ref="P60:Q60"/>
    <mergeCell ref="R60:S60"/>
    <mergeCell ref="T60:U60"/>
    <mergeCell ref="V62:W62"/>
    <mergeCell ref="A63:E63"/>
    <mergeCell ref="F63:G63"/>
    <mergeCell ref="H63:I63"/>
    <mergeCell ref="J63:K63"/>
    <mergeCell ref="L63:M63"/>
    <mergeCell ref="N63:O63"/>
    <mergeCell ref="P63:Q63"/>
    <mergeCell ref="R63:S63"/>
    <mergeCell ref="T63:U63"/>
    <mergeCell ref="V63:W63"/>
    <mergeCell ref="A62:E62"/>
    <mergeCell ref="F62:G62"/>
    <mergeCell ref="H62:I62"/>
    <mergeCell ref="J62:K62"/>
    <mergeCell ref="L62:M62"/>
    <mergeCell ref="N62:O62"/>
    <mergeCell ref="P62:Q62"/>
    <mergeCell ref="R62:S62"/>
    <mergeCell ref="T62:U62"/>
    <mergeCell ref="V64:W64"/>
    <mergeCell ref="A65:E65"/>
    <mergeCell ref="F65:G65"/>
    <mergeCell ref="H65:I65"/>
    <mergeCell ref="J65:K65"/>
    <mergeCell ref="L65:M65"/>
    <mergeCell ref="N65:O65"/>
    <mergeCell ref="P65:Q65"/>
    <mergeCell ref="R65:S65"/>
    <mergeCell ref="T65:U65"/>
    <mergeCell ref="V65:W65"/>
    <mergeCell ref="A64:E64"/>
    <mergeCell ref="F64:G64"/>
    <mergeCell ref="H64:I64"/>
    <mergeCell ref="J64:K64"/>
    <mergeCell ref="L64:M64"/>
    <mergeCell ref="N64:O64"/>
    <mergeCell ref="P64:Q64"/>
    <mergeCell ref="R64:S64"/>
    <mergeCell ref="T64:U64"/>
    <mergeCell ref="A68:O68"/>
    <mergeCell ref="R68:W68"/>
    <mergeCell ref="V66:W66"/>
    <mergeCell ref="A67:E67"/>
    <mergeCell ref="F67:G67"/>
    <mergeCell ref="H67:I67"/>
    <mergeCell ref="J67:K67"/>
    <mergeCell ref="L67:M67"/>
    <mergeCell ref="N67:O67"/>
    <mergeCell ref="P67:Q67"/>
    <mergeCell ref="R67:S67"/>
    <mergeCell ref="T67:U67"/>
    <mergeCell ref="V67:W67"/>
    <mergeCell ref="A66:E66"/>
    <mergeCell ref="F66:G66"/>
    <mergeCell ref="H66:I66"/>
    <mergeCell ref="J66:K66"/>
    <mergeCell ref="L66:M66"/>
    <mergeCell ref="N66:O66"/>
    <mergeCell ref="P66:Q66"/>
    <mergeCell ref="R66:S66"/>
    <mergeCell ref="T66:U66"/>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8328B-9A41-4622-AF2C-9CBBF669945B}">
  <sheetPr>
    <pageSetUpPr fitToPage="1"/>
  </sheetPr>
  <dimension ref="A1:AH66"/>
  <sheetViews>
    <sheetView view="pageBreakPreview" topLeftCell="A43" zoomScaleNormal="100" zoomScaleSheetLayoutView="100" workbookViewId="0">
      <selection activeCell="M56" sqref="M56"/>
    </sheetView>
  </sheetViews>
  <sheetFormatPr defaultRowHeight="13.5"/>
  <cols>
    <col min="1" max="1" width="1.5" style="105" customWidth="1"/>
    <col min="2" max="2" width="1.625" style="105" customWidth="1"/>
    <col min="3" max="3" width="13.375" style="105" customWidth="1"/>
    <col min="4" max="4" width="2.625" style="568" customWidth="1"/>
    <col min="5" max="16" width="5.875" style="105" customWidth="1"/>
    <col min="17" max="17" width="14" style="105" customWidth="1"/>
    <col min="18" max="16384" width="9" style="105"/>
  </cols>
  <sheetData>
    <row r="1" spans="1:34" s="96" customFormat="1" ht="15.95" customHeight="1">
      <c r="A1" s="1304" t="s">
        <v>1156</v>
      </c>
      <c r="B1" s="1304"/>
      <c r="C1" s="1304"/>
      <c r="D1" s="1304"/>
      <c r="E1" s="1304"/>
      <c r="F1" s="1304"/>
      <c r="G1" s="1304"/>
      <c r="H1" s="1304"/>
      <c r="I1" s="1304"/>
      <c r="J1" s="1304"/>
      <c r="K1" s="1304"/>
      <c r="L1" s="1304"/>
      <c r="M1" s="1304"/>
      <c r="N1" s="1304"/>
      <c r="O1" s="1304"/>
      <c r="P1" s="1304"/>
    </row>
    <row r="2" spans="1:34" s="373" customFormat="1" ht="15" customHeight="1">
      <c r="D2" s="569"/>
    </row>
    <row r="3" spans="1:34" s="373" customFormat="1" ht="15" customHeight="1">
      <c r="D3" s="569"/>
    </row>
    <row r="4" spans="1:34" s="96" customFormat="1" ht="24.95" customHeight="1">
      <c r="A4" s="1301" t="s">
        <v>1155</v>
      </c>
      <c r="B4" s="1502"/>
      <c r="C4" s="1502"/>
      <c r="D4" s="1502"/>
      <c r="E4" s="1502"/>
      <c r="F4" s="1502"/>
      <c r="G4" s="1502"/>
      <c r="H4" s="1502"/>
      <c r="I4" s="1502"/>
      <c r="J4" s="1502"/>
      <c r="K4" s="1502"/>
      <c r="L4" s="1502"/>
      <c r="M4" s="1502"/>
      <c r="N4" s="1502"/>
      <c r="O4" s="1502"/>
      <c r="P4" s="1502"/>
    </row>
    <row r="5" spans="1:34" s="373" customFormat="1" ht="15" customHeight="1" thickBot="1">
      <c r="A5" s="114"/>
      <c r="B5" s="114"/>
      <c r="C5" s="1313" t="s">
        <v>1154</v>
      </c>
      <c r="D5" s="1313"/>
      <c r="E5" s="1313"/>
      <c r="F5" s="1313"/>
      <c r="G5" s="1313"/>
      <c r="H5" s="1313"/>
      <c r="I5" s="1313"/>
      <c r="J5" s="1313"/>
      <c r="K5" s="1313"/>
      <c r="L5" s="1313"/>
      <c r="M5" s="1313"/>
      <c r="N5" s="1313"/>
      <c r="O5" s="1313"/>
      <c r="P5" s="1313"/>
    </row>
    <row r="6" spans="1:34" s="373" customFormat="1" ht="15" customHeight="1" thickTop="1">
      <c r="A6" s="1465" t="s">
        <v>1153</v>
      </c>
      <c r="B6" s="1503"/>
      <c r="C6" s="1503"/>
      <c r="D6" s="1504"/>
      <c r="E6" s="1367" t="s">
        <v>1152</v>
      </c>
      <c r="F6" s="588" t="s">
        <v>1151</v>
      </c>
      <c r="G6" s="588" t="s">
        <v>1150</v>
      </c>
      <c r="H6" s="588" t="s">
        <v>1149</v>
      </c>
      <c r="I6" s="588" t="s">
        <v>1148</v>
      </c>
      <c r="J6" s="588" t="s">
        <v>1147</v>
      </c>
      <c r="K6" s="588" t="s">
        <v>1146</v>
      </c>
      <c r="L6" s="588" t="s">
        <v>1145</v>
      </c>
      <c r="M6" s="588" t="s">
        <v>1144</v>
      </c>
      <c r="N6" s="588" t="s">
        <v>1143</v>
      </c>
      <c r="O6" s="588" t="s">
        <v>1142</v>
      </c>
      <c r="P6" s="587" t="s">
        <v>1141</v>
      </c>
      <c r="Q6" s="380"/>
      <c r="R6" s="380"/>
      <c r="S6" s="380"/>
      <c r="T6" s="380"/>
      <c r="U6" s="380"/>
      <c r="V6" s="380"/>
      <c r="W6" s="380"/>
      <c r="X6" s="380"/>
      <c r="Y6" s="380"/>
      <c r="Z6" s="380"/>
      <c r="AA6" s="380"/>
      <c r="AB6" s="380"/>
      <c r="AC6" s="380"/>
      <c r="AD6" s="380"/>
      <c r="AE6" s="380"/>
      <c r="AF6" s="380"/>
      <c r="AG6" s="380"/>
      <c r="AH6" s="380"/>
    </row>
    <row r="7" spans="1:34" s="373" customFormat="1" ht="15" customHeight="1">
      <c r="A7" s="1505"/>
      <c r="B7" s="1505"/>
      <c r="C7" s="1505"/>
      <c r="D7" s="1506"/>
      <c r="E7" s="1333"/>
      <c r="F7" s="586" t="s">
        <v>1140</v>
      </c>
      <c r="G7" s="586" t="s">
        <v>1139</v>
      </c>
      <c r="H7" s="586" t="s">
        <v>1138</v>
      </c>
      <c r="I7" s="586" t="s">
        <v>1137</v>
      </c>
      <c r="J7" s="586" t="s">
        <v>1136</v>
      </c>
      <c r="K7" s="586" t="s">
        <v>1135</v>
      </c>
      <c r="L7" s="586" t="s">
        <v>1134</v>
      </c>
      <c r="M7" s="586" t="s">
        <v>1133</v>
      </c>
      <c r="N7" s="586" t="s">
        <v>1132</v>
      </c>
      <c r="O7" s="586" t="s">
        <v>1131</v>
      </c>
      <c r="P7" s="585" t="s">
        <v>1130</v>
      </c>
      <c r="Q7" s="380"/>
      <c r="R7" s="380"/>
      <c r="S7" s="380"/>
      <c r="T7" s="380"/>
      <c r="U7" s="380"/>
      <c r="V7" s="380"/>
      <c r="W7" s="380"/>
      <c r="X7" s="380"/>
      <c r="Y7" s="380"/>
      <c r="Z7" s="380"/>
      <c r="AA7" s="380"/>
      <c r="AB7" s="380"/>
      <c r="AC7" s="380"/>
      <c r="AD7" s="380"/>
      <c r="AE7" s="380"/>
      <c r="AF7" s="380"/>
      <c r="AG7" s="380"/>
      <c r="AH7" s="380"/>
    </row>
    <row r="8" spans="1:34" s="373" customFormat="1" ht="15" customHeight="1">
      <c r="A8" s="1499" t="s">
        <v>1129</v>
      </c>
      <c r="B8" s="1322"/>
      <c r="C8" s="1322"/>
      <c r="D8" s="1500"/>
      <c r="E8" s="584">
        <v>87860</v>
      </c>
      <c r="F8" s="583">
        <v>1042</v>
      </c>
      <c r="G8" s="583">
        <v>4747</v>
      </c>
      <c r="H8" s="583">
        <v>7105</v>
      </c>
      <c r="I8" s="583">
        <v>9101</v>
      </c>
      <c r="J8" s="583">
        <v>10978</v>
      </c>
      <c r="K8" s="583">
        <v>11417</v>
      </c>
      <c r="L8" s="583">
        <v>11907</v>
      </c>
      <c r="M8" s="583">
        <v>9074</v>
      </c>
      <c r="N8" s="583">
        <v>7182</v>
      </c>
      <c r="O8" s="583">
        <v>5498</v>
      </c>
      <c r="P8" s="583">
        <v>9809</v>
      </c>
      <c r="Q8" s="380"/>
      <c r="R8" s="573"/>
      <c r="S8" s="573"/>
      <c r="T8" s="573"/>
      <c r="U8" s="573"/>
      <c r="V8" s="573"/>
      <c r="W8" s="573"/>
      <c r="X8" s="573"/>
      <c r="Y8" s="573"/>
      <c r="Z8" s="573"/>
      <c r="AA8" s="573"/>
      <c r="AB8" s="573"/>
      <c r="AC8" s="573"/>
      <c r="AD8" s="573"/>
      <c r="AE8" s="573"/>
      <c r="AF8" s="573"/>
      <c r="AG8" s="573"/>
      <c r="AH8" s="573"/>
    </row>
    <row r="9" spans="1:34" s="373" customFormat="1" ht="15" customHeight="1">
      <c r="A9" s="114"/>
      <c r="B9" s="1501" t="s">
        <v>878</v>
      </c>
      <c r="C9" s="1370"/>
      <c r="D9" s="333" t="s">
        <v>1035</v>
      </c>
      <c r="E9" s="153">
        <v>49052</v>
      </c>
      <c r="F9" s="184">
        <v>457</v>
      </c>
      <c r="G9" s="184">
        <v>2307</v>
      </c>
      <c r="H9" s="184">
        <v>3616</v>
      </c>
      <c r="I9" s="184">
        <v>5007</v>
      </c>
      <c r="J9" s="184">
        <v>6286</v>
      </c>
      <c r="K9" s="184">
        <v>6480</v>
      </c>
      <c r="L9" s="184">
        <v>6695</v>
      </c>
      <c r="M9" s="184">
        <v>5094</v>
      </c>
      <c r="N9" s="184">
        <v>4006</v>
      </c>
      <c r="O9" s="184">
        <v>3180</v>
      </c>
      <c r="P9" s="184">
        <v>5924</v>
      </c>
      <c r="Q9" s="380"/>
      <c r="R9" s="573"/>
      <c r="S9" s="573"/>
      <c r="T9" s="573"/>
      <c r="U9" s="573"/>
      <c r="V9" s="573"/>
      <c r="W9" s="573"/>
      <c r="X9" s="573"/>
      <c r="Y9" s="573"/>
      <c r="Z9" s="573"/>
      <c r="AA9" s="573"/>
      <c r="AB9" s="573"/>
      <c r="AC9" s="573"/>
      <c r="AD9" s="573"/>
      <c r="AE9" s="573"/>
      <c r="AF9" s="573"/>
      <c r="AG9" s="573"/>
      <c r="AH9" s="573"/>
    </row>
    <row r="10" spans="1:34" s="373" customFormat="1" ht="15" customHeight="1">
      <c r="A10" s="114"/>
      <c r="B10" s="1381"/>
      <c r="C10" s="1366"/>
      <c r="D10" s="333" t="s">
        <v>637</v>
      </c>
      <c r="E10" s="574">
        <v>38808</v>
      </c>
      <c r="F10" s="188">
        <v>585</v>
      </c>
      <c r="G10" s="188">
        <v>2440</v>
      </c>
      <c r="H10" s="188">
        <v>3489</v>
      </c>
      <c r="I10" s="188">
        <v>4094</v>
      </c>
      <c r="J10" s="188">
        <v>4692</v>
      </c>
      <c r="K10" s="188">
        <v>4937</v>
      </c>
      <c r="L10" s="188">
        <v>5212</v>
      </c>
      <c r="M10" s="188">
        <v>3980</v>
      </c>
      <c r="N10" s="188">
        <v>3176</v>
      </c>
      <c r="O10" s="188">
        <v>2318</v>
      </c>
      <c r="P10" s="188">
        <v>3885</v>
      </c>
      <c r="Q10" s="380"/>
      <c r="R10" s="582"/>
      <c r="S10" s="573"/>
      <c r="T10" s="573"/>
      <c r="U10" s="573"/>
      <c r="V10" s="573"/>
      <c r="W10" s="573"/>
      <c r="X10" s="573"/>
      <c r="Y10" s="573"/>
      <c r="Z10" s="573"/>
      <c r="AA10" s="573"/>
      <c r="AB10" s="573"/>
      <c r="AC10" s="573"/>
      <c r="AD10" s="573"/>
      <c r="AE10" s="573"/>
      <c r="AF10" s="573"/>
      <c r="AG10" s="573"/>
      <c r="AH10" s="573"/>
    </row>
    <row r="11" spans="1:34" s="373" customFormat="1" ht="15" customHeight="1">
      <c r="A11" s="114"/>
      <c r="B11" s="180"/>
      <c r="C11" s="1497" t="s">
        <v>1128</v>
      </c>
      <c r="D11" s="459" t="s">
        <v>1035</v>
      </c>
      <c r="E11" s="153">
        <v>353</v>
      </c>
      <c r="F11" s="184">
        <v>1</v>
      </c>
      <c r="G11" s="184">
        <v>8</v>
      </c>
      <c r="H11" s="184">
        <v>7</v>
      </c>
      <c r="I11" s="184">
        <v>16</v>
      </c>
      <c r="J11" s="184">
        <v>16</v>
      </c>
      <c r="K11" s="184">
        <v>19</v>
      </c>
      <c r="L11" s="184">
        <v>26</v>
      </c>
      <c r="M11" s="184">
        <v>13</v>
      </c>
      <c r="N11" s="184">
        <v>10</v>
      </c>
      <c r="O11" s="184">
        <v>30</v>
      </c>
      <c r="P11" s="184">
        <v>207</v>
      </c>
      <c r="Q11" s="380"/>
      <c r="R11" s="572"/>
      <c r="S11" s="575"/>
      <c r="T11" s="572"/>
      <c r="U11" s="572"/>
      <c r="V11" s="572"/>
      <c r="W11" s="572"/>
      <c r="X11" s="572"/>
      <c r="Y11" s="572"/>
      <c r="Z11" s="572"/>
      <c r="AA11" s="572"/>
      <c r="AB11" s="572"/>
      <c r="AC11" s="573"/>
      <c r="AD11" s="572"/>
      <c r="AE11" s="572"/>
      <c r="AF11" s="572"/>
      <c r="AG11" s="572"/>
      <c r="AH11" s="572"/>
    </row>
    <row r="12" spans="1:34" s="373" customFormat="1" ht="15" customHeight="1">
      <c r="A12" s="114"/>
      <c r="B12" s="180"/>
      <c r="C12" s="1498"/>
      <c r="D12" s="333" t="s">
        <v>637</v>
      </c>
      <c r="E12" s="153">
        <v>270</v>
      </c>
      <c r="F12" s="184">
        <v>2</v>
      </c>
      <c r="G12" s="184">
        <v>8</v>
      </c>
      <c r="H12" s="184">
        <v>6</v>
      </c>
      <c r="I12" s="184">
        <v>7</v>
      </c>
      <c r="J12" s="184">
        <v>10</v>
      </c>
      <c r="K12" s="184">
        <v>10</v>
      </c>
      <c r="L12" s="184">
        <v>14</v>
      </c>
      <c r="M12" s="184">
        <v>12</v>
      </c>
      <c r="N12" s="184">
        <v>8</v>
      </c>
      <c r="O12" s="184">
        <v>19</v>
      </c>
      <c r="P12" s="184">
        <v>174</v>
      </c>
      <c r="Q12" s="577"/>
      <c r="R12" s="572"/>
      <c r="S12" s="575"/>
      <c r="T12" s="572"/>
      <c r="U12" s="572"/>
      <c r="V12" s="572"/>
      <c r="W12" s="572"/>
      <c r="X12" s="572"/>
      <c r="Y12" s="572"/>
      <c r="Z12" s="572"/>
      <c r="AA12" s="572"/>
      <c r="AB12" s="572"/>
      <c r="AC12" s="573"/>
      <c r="AD12" s="572"/>
      <c r="AE12" s="572"/>
      <c r="AF12" s="572"/>
      <c r="AG12" s="572"/>
      <c r="AH12" s="572"/>
    </row>
    <row r="13" spans="1:34" s="373" customFormat="1" ht="15" customHeight="1">
      <c r="A13" s="114"/>
      <c r="B13" s="180"/>
      <c r="C13" s="1497" t="s">
        <v>1127</v>
      </c>
      <c r="D13" s="333" t="s">
        <v>1035</v>
      </c>
      <c r="E13" s="581" t="s">
        <v>364</v>
      </c>
      <c r="F13" s="176" t="s">
        <v>364</v>
      </c>
      <c r="G13" s="176" t="s">
        <v>364</v>
      </c>
      <c r="H13" s="176" t="s">
        <v>364</v>
      </c>
      <c r="I13" s="176" t="s">
        <v>364</v>
      </c>
      <c r="J13" s="176" t="s">
        <v>364</v>
      </c>
      <c r="K13" s="176" t="s">
        <v>364</v>
      </c>
      <c r="L13" s="176" t="s">
        <v>364</v>
      </c>
      <c r="M13" s="176" t="s">
        <v>364</v>
      </c>
      <c r="N13" s="176" t="s">
        <v>364</v>
      </c>
      <c r="O13" s="176" t="s">
        <v>364</v>
      </c>
      <c r="P13" s="176" t="s">
        <v>364</v>
      </c>
      <c r="Q13" s="577"/>
      <c r="R13" s="575"/>
      <c r="S13" s="575"/>
      <c r="T13" s="575"/>
      <c r="U13" s="575"/>
      <c r="V13" s="575"/>
      <c r="W13" s="575"/>
      <c r="X13" s="575"/>
      <c r="Y13" s="575"/>
      <c r="Z13" s="575"/>
      <c r="AA13" s="575"/>
      <c r="AB13" s="575"/>
      <c r="AC13" s="573"/>
      <c r="AD13" s="575"/>
      <c r="AE13" s="575"/>
      <c r="AF13" s="575"/>
      <c r="AG13" s="575"/>
      <c r="AH13" s="575"/>
    </row>
    <row r="14" spans="1:34" s="373" customFormat="1" ht="15" customHeight="1">
      <c r="A14" s="114"/>
      <c r="B14" s="180"/>
      <c r="C14" s="1498"/>
      <c r="D14" s="333" t="s">
        <v>637</v>
      </c>
      <c r="E14" s="153">
        <v>1</v>
      </c>
      <c r="F14" s="176" t="s">
        <v>364</v>
      </c>
      <c r="G14" s="184">
        <v>1</v>
      </c>
      <c r="H14" s="176" t="s">
        <v>364</v>
      </c>
      <c r="I14" s="176" t="s">
        <v>364</v>
      </c>
      <c r="J14" s="176" t="s">
        <v>364</v>
      </c>
      <c r="K14" s="176" t="s">
        <v>364</v>
      </c>
      <c r="L14" s="176" t="s">
        <v>364</v>
      </c>
      <c r="M14" s="176" t="s">
        <v>364</v>
      </c>
      <c r="N14" s="176" t="s">
        <v>364</v>
      </c>
      <c r="O14" s="176" t="s">
        <v>364</v>
      </c>
      <c r="P14" s="176" t="s">
        <v>364</v>
      </c>
      <c r="Q14" s="577"/>
      <c r="R14" s="575"/>
      <c r="S14" s="575"/>
      <c r="T14" s="575"/>
      <c r="U14" s="575"/>
      <c r="V14" s="575"/>
      <c r="W14" s="575"/>
      <c r="X14" s="575"/>
      <c r="Y14" s="575"/>
      <c r="Z14" s="575"/>
      <c r="AA14" s="575"/>
      <c r="AB14" s="575"/>
      <c r="AC14" s="573"/>
      <c r="AD14" s="575"/>
      <c r="AE14" s="575"/>
      <c r="AF14" s="575"/>
      <c r="AG14" s="575"/>
      <c r="AH14" s="575"/>
    </row>
    <row r="15" spans="1:34" s="373" customFormat="1" ht="15" customHeight="1">
      <c r="A15" s="114"/>
      <c r="B15" s="180"/>
      <c r="C15" s="1497" t="s">
        <v>1126</v>
      </c>
      <c r="D15" s="333" t="s">
        <v>1035</v>
      </c>
      <c r="E15" s="153">
        <v>7</v>
      </c>
      <c r="F15" s="176" t="s">
        <v>361</v>
      </c>
      <c r="G15" s="176" t="s">
        <v>361</v>
      </c>
      <c r="H15" s="176" t="s">
        <v>361</v>
      </c>
      <c r="I15" s="184">
        <v>1</v>
      </c>
      <c r="J15" s="176" t="s">
        <v>361</v>
      </c>
      <c r="K15" s="184">
        <v>1</v>
      </c>
      <c r="L15" s="184">
        <v>1</v>
      </c>
      <c r="M15" s="184">
        <v>2</v>
      </c>
      <c r="N15" s="184">
        <v>2</v>
      </c>
      <c r="O15" s="176" t="s">
        <v>361</v>
      </c>
      <c r="P15" s="176" t="s">
        <v>364</v>
      </c>
      <c r="Q15" s="577"/>
      <c r="R15" s="572"/>
      <c r="S15" s="575"/>
      <c r="T15" s="575"/>
      <c r="U15" s="575"/>
      <c r="V15" s="572"/>
      <c r="W15" s="575"/>
      <c r="X15" s="575"/>
      <c r="Y15" s="575"/>
      <c r="Z15" s="575"/>
      <c r="AA15" s="575"/>
      <c r="AB15" s="575"/>
      <c r="AC15" s="573"/>
      <c r="AD15" s="575"/>
      <c r="AE15" s="575"/>
      <c r="AF15" s="575"/>
      <c r="AG15" s="575"/>
      <c r="AH15" s="575"/>
    </row>
    <row r="16" spans="1:34" s="373" customFormat="1" ht="15" customHeight="1">
      <c r="A16" s="114"/>
      <c r="B16" s="180"/>
      <c r="C16" s="1498"/>
      <c r="D16" s="333" t="s">
        <v>637</v>
      </c>
      <c r="E16" s="153" t="s">
        <v>361</v>
      </c>
      <c r="F16" s="176" t="s">
        <v>361</v>
      </c>
      <c r="G16" s="176" t="s">
        <v>361</v>
      </c>
      <c r="H16" s="176" t="s">
        <v>361</v>
      </c>
      <c r="I16" s="176" t="s">
        <v>361</v>
      </c>
      <c r="J16" s="176" t="s">
        <v>361</v>
      </c>
      <c r="K16" s="176" t="s">
        <v>361</v>
      </c>
      <c r="L16" s="176" t="s">
        <v>361</v>
      </c>
      <c r="M16" s="176" t="s">
        <v>361</v>
      </c>
      <c r="N16" s="176" t="s">
        <v>361</v>
      </c>
      <c r="O16" s="176" t="s">
        <v>361</v>
      </c>
      <c r="P16" s="176" t="s">
        <v>364</v>
      </c>
      <c r="Q16" s="577"/>
      <c r="R16" s="572"/>
      <c r="S16" s="575"/>
      <c r="T16" s="575"/>
      <c r="U16" s="575"/>
      <c r="V16" s="572"/>
      <c r="W16" s="575"/>
      <c r="X16" s="575"/>
      <c r="Y16" s="575"/>
      <c r="Z16" s="575"/>
      <c r="AA16" s="575"/>
      <c r="AB16" s="575"/>
      <c r="AC16" s="573"/>
      <c r="AD16" s="575"/>
      <c r="AE16" s="575"/>
      <c r="AF16" s="575"/>
      <c r="AG16" s="575"/>
      <c r="AH16" s="575"/>
    </row>
    <row r="17" spans="1:34" s="373" customFormat="1" ht="15" customHeight="1">
      <c r="A17" s="114"/>
      <c r="B17" s="180"/>
      <c r="C17" s="1497" t="s">
        <v>1125</v>
      </c>
      <c r="D17" s="333" t="s">
        <v>1035</v>
      </c>
      <c r="E17" s="153">
        <v>12</v>
      </c>
      <c r="F17" s="176" t="s">
        <v>361</v>
      </c>
      <c r="G17" s="176" t="s">
        <v>361</v>
      </c>
      <c r="H17" s="184">
        <v>3</v>
      </c>
      <c r="I17" s="184">
        <v>2</v>
      </c>
      <c r="J17" s="184">
        <v>2</v>
      </c>
      <c r="K17" s="184">
        <v>1</v>
      </c>
      <c r="L17" s="184">
        <v>1</v>
      </c>
      <c r="M17" s="184">
        <v>1</v>
      </c>
      <c r="N17" s="176" t="s">
        <v>361</v>
      </c>
      <c r="O17" s="184">
        <v>1</v>
      </c>
      <c r="P17" s="184">
        <v>1</v>
      </c>
      <c r="Q17" s="577"/>
      <c r="R17" s="572"/>
      <c r="S17" s="575"/>
      <c r="T17" s="575"/>
      <c r="U17" s="575"/>
      <c r="V17" s="572"/>
      <c r="W17" s="572"/>
      <c r="X17" s="575"/>
      <c r="Y17" s="575"/>
      <c r="Z17" s="572"/>
      <c r="AA17" s="572"/>
      <c r="AB17" s="575"/>
      <c r="AC17" s="573"/>
      <c r="AD17" s="575"/>
      <c r="AE17" s="572"/>
      <c r="AF17" s="575"/>
      <c r="AG17" s="575"/>
      <c r="AH17" s="575"/>
    </row>
    <row r="18" spans="1:34" s="373" customFormat="1" ht="15" customHeight="1">
      <c r="A18" s="114"/>
      <c r="B18" s="180"/>
      <c r="C18" s="1498"/>
      <c r="D18" s="333" t="s">
        <v>637</v>
      </c>
      <c r="E18" s="153">
        <v>1</v>
      </c>
      <c r="F18" s="176" t="s">
        <v>361</v>
      </c>
      <c r="G18" s="176" t="s">
        <v>361</v>
      </c>
      <c r="H18" s="176" t="s">
        <v>361</v>
      </c>
      <c r="I18" s="184">
        <v>1</v>
      </c>
      <c r="J18" s="176" t="s">
        <v>361</v>
      </c>
      <c r="K18" s="176" t="s">
        <v>361</v>
      </c>
      <c r="L18" s="176" t="s">
        <v>361</v>
      </c>
      <c r="M18" s="176" t="s">
        <v>361</v>
      </c>
      <c r="N18" s="176" t="s">
        <v>361</v>
      </c>
      <c r="O18" s="176" t="s">
        <v>361</v>
      </c>
      <c r="P18" s="176" t="s">
        <v>364</v>
      </c>
      <c r="Q18" s="577"/>
      <c r="R18" s="572"/>
      <c r="S18" s="575"/>
      <c r="T18" s="575"/>
      <c r="U18" s="575"/>
      <c r="V18" s="572"/>
      <c r="W18" s="572"/>
      <c r="X18" s="575"/>
      <c r="Y18" s="575"/>
      <c r="Z18" s="572"/>
      <c r="AA18" s="572"/>
      <c r="AB18" s="575"/>
      <c r="AC18" s="573"/>
      <c r="AD18" s="575"/>
      <c r="AE18" s="572"/>
      <c r="AF18" s="575"/>
      <c r="AG18" s="575"/>
      <c r="AH18" s="575"/>
    </row>
    <row r="19" spans="1:34" s="373" customFormat="1" ht="15" customHeight="1">
      <c r="A19" s="114"/>
      <c r="B19" s="180"/>
      <c r="C19" s="1497" t="s">
        <v>1124</v>
      </c>
      <c r="D19" s="333" t="s">
        <v>1035</v>
      </c>
      <c r="E19" s="153">
        <v>4138</v>
      </c>
      <c r="F19" s="184">
        <v>11</v>
      </c>
      <c r="G19" s="184">
        <v>112</v>
      </c>
      <c r="H19" s="184">
        <v>239</v>
      </c>
      <c r="I19" s="184">
        <v>339</v>
      </c>
      <c r="J19" s="184">
        <v>459</v>
      </c>
      <c r="K19" s="184">
        <v>464</v>
      </c>
      <c r="L19" s="184">
        <v>682</v>
      </c>
      <c r="M19" s="184">
        <v>536</v>
      </c>
      <c r="N19" s="184">
        <v>372</v>
      </c>
      <c r="O19" s="184">
        <v>319</v>
      </c>
      <c r="P19" s="184">
        <v>605</v>
      </c>
      <c r="Q19" s="577"/>
      <c r="R19" s="576"/>
      <c r="S19" s="576"/>
      <c r="T19" s="576"/>
      <c r="U19" s="576"/>
      <c r="V19" s="576"/>
      <c r="W19" s="576"/>
      <c r="X19" s="576"/>
      <c r="Y19" s="576"/>
      <c r="Z19" s="576"/>
      <c r="AA19" s="576"/>
      <c r="AB19" s="576"/>
      <c r="AC19" s="573"/>
      <c r="AD19" s="576"/>
      <c r="AE19" s="576"/>
      <c r="AF19" s="576"/>
      <c r="AG19" s="576"/>
      <c r="AH19" s="576"/>
    </row>
    <row r="20" spans="1:34" s="373" customFormat="1" ht="15" customHeight="1">
      <c r="A20" s="114"/>
      <c r="B20" s="180"/>
      <c r="C20" s="1498"/>
      <c r="D20" s="333" t="s">
        <v>637</v>
      </c>
      <c r="E20" s="153">
        <v>949</v>
      </c>
      <c r="F20" s="184">
        <v>2</v>
      </c>
      <c r="G20" s="184">
        <v>33</v>
      </c>
      <c r="H20" s="184">
        <v>82</v>
      </c>
      <c r="I20" s="184">
        <v>102</v>
      </c>
      <c r="J20" s="184">
        <v>125</v>
      </c>
      <c r="K20" s="184">
        <v>105</v>
      </c>
      <c r="L20" s="184">
        <v>136</v>
      </c>
      <c r="M20" s="184">
        <v>108</v>
      </c>
      <c r="N20" s="184">
        <v>85</v>
      </c>
      <c r="O20" s="184">
        <v>52</v>
      </c>
      <c r="P20" s="184">
        <v>119</v>
      </c>
      <c r="Q20" s="577"/>
      <c r="R20" s="576"/>
      <c r="S20" s="576"/>
      <c r="T20" s="576"/>
      <c r="U20" s="576"/>
      <c r="V20" s="576"/>
      <c r="W20" s="576"/>
      <c r="X20" s="576"/>
      <c r="Y20" s="576"/>
      <c r="Z20" s="576"/>
      <c r="AA20" s="576"/>
      <c r="AB20" s="576"/>
      <c r="AC20" s="573"/>
      <c r="AD20" s="576"/>
      <c r="AE20" s="576"/>
      <c r="AF20" s="576"/>
      <c r="AG20" s="576"/>
      <c r="AH20" s="576"/>
    </row>
    <row r="21" spans="1:34" s="373" customFormat="1" ht="15" customHeight="1">
      <c r="A21" s="114"/>
      <c r="B21" s="180"/>
      <c r="C21" s="1497" t="s">
        <v>1123</v>
      </c>
      <c r="D21" s="333" t="s">
        <v>1035</v>
      </c>
      <c r="E21" s="153">
        <v>7010</v>
      </c>
      <c r="F21" s="184">
        <v>15</v>
      </c>
      <c r="G21" s="184">
        <v>151</v>
      </c>
      <c r="H21" s="184">
        <v>445</v>
      </c>
      <c r="I21" s="184">
        <v>717</v>
      </c>
      <c r="J21" s="184">
        <v>957</v>
      </c>
      <c r="K21" s="184">
        <v>1003</v>
      </c>
      <c r="L21" s="184">
        <v>1107</v>
      </c>
      <c r="M21" s="184">
        <v>925</v>
      </c>
      <c r="N21" s="184">
        <v>681</v>
      </c>
      <c r="O21" s="184">
        <v>431</v>
      </c>
      <c r="P21" s="184">
        <v>578</v>
      </c>
      <c r="Q21" s="577"/>
      <c r="R21" s="580"/>
      <c r="S21" s="580"/>
      <c r="T21" s="580"/>
      <c r="U21" s="580"/>
      <c r="V21" s="580"/>
      <c r="W21" s="580"/>
      <c r="X21" s="580"/>
      <c r="Y21" s="580"/>
      <c r="Z21" s="580"/>
      <c r="AA21" s="580"/>
      <c r="AB21" s="580"/>
      <c r="AC21" s="573"/>
      <c r="AD21" s="580"/>
      <c r="AE21" s="580"/>
      <c r="AF21" s="580"/>
      <c r="AG21" s="580"/>
      <c r="AH21" s="580"/>
    </row>
    <row r="22" spans="1:34" s="373" customFormat="1" ht="15" customHeight="1">
      <c r="A22" s="114"/>
      <c r="B22" s="180"/>
      <c r="C22" s="1498"/>
      <c r="D22" s="333" t="s">
        <v>637</v>
      </c>
      <c r="E22" s="153">
        <v>2974</v>
      </c>
      <c r="F22" s="184">
        <v>8</v>
      </c>
      <c r="G22" s="184">
        <v>107</v>
      </c>
      <c r="H22" s="184">
        <v>265</v>
      </c>
      <c r="I22" s="184">
        <v>325</v>
      </c>
      <c r="J22" s="184">
        <v>389</v>
      </c>
      <c r="K22" s="184">
        <v>414</v>
      </c>
      <c r="L22" s="184">
        <v>426</v>
      </c>
      <c r="M22" s="184">
        <v>344</v>
      </c>
      <c r="N22" s="184">
        <v>242</v>
      </c>
      <c r="O22" s="184">
        <v>165</v>
      </c>
      <c r="P22" s="184">
        <v>289</v>
      </c>
      <c r="Q22" s="577"/>
      <c r="R22" s="580"/>
      <c r="S22" s="580"/>
      <c r="T22" s="580"/>
      <c r="U22" s="580"/>
      <c r="V22" s="580"/>
      <c r="W22" s="580"/>
      <c r="X22" s="580"/>
      <c r="Y22" s="580"/>
      <c r="Z22" s="580"/>
      <c r="AA22" s="580"/>
      <c r="AB22" s="580"/>
      <c r="AC22" s="573"/>
      <c r="AD22" s="580"/>
      <c r="AE22" s="580"/>
      <c r="AF22" s="580"/>
      <c r="AG22" s="580"/>
      <c r="AH22" s="580"/>
    </row>
    <row r="23" spans="1:34" s="373" customFormat="1" ht="15" customHeight="1">
      <c r="A23" s="114"/>
      <c r="B23" s="180"/>
      <c r="C23" s="1497" t="s">
        <v>1122</v>
      </c>
      <c r="D23" s="333" t="s">
        <v>1035</v>
      </c>
      <c r="E23" s="153">
        <v>335</v>
      </c>
      <c r="F23" s="184">
        <v>1</v>
      </c>
      <c r="G23" s="184">
        <v>14</v>
      </c>
      <c r="H23" s="184">
        <v>32</v>
      </c>
      <c r="I23" s="184">
        <v>24</v>
      </c>
      <c r="J23" s="184">
        <v>35</v>
      </c>
      <c r="K23" s="184">
        <v>45</v>
      </c>
      <c r="L23" s="184">
        <v>61</v>
      </c>
      <c r="M23" s="184">
        <v>50</v>
      </c>
      <c r="N23" s="184">
        <v>29</v>
      </c>
      <c r="O23" s="184">
        <v>25</v>
      </c>
      <c r="P23" s="184">
        <v>19</v>
      </c>
      <c r="Q23" s="577"/>
      <c r="R23" s="580"/>
      <c r="S23" s="579"/>
      <c r="T23" s="580"/>
      <c r="U23" s="580"/>
      <c r="V23" s="580"/>
      <c r="W23" s="580"/>
      <c r="X23" s="580"/>
      <c r="Y23" s="580"/>
      <c r="Z23" s="580"/>
      <c r="AA23" s="580"/>
      <c r="AB23" s="580"/>
      <c r="AC23" s="573"/>
      <c r="AD23" s="580"/>
      <c r="AE23" s="579"/>
      <c r="AF23" s="579"/>
      <c r="AG23" s="579"/>
      <c r="AH23" s="579"/>
    </row>
    <row r="24" spans="1:34" s="373" customFormat="1" ht="15" customHeight="1">
      <c r="A24" s="114"/>
      <c r="B24" s="180"/>
      <c r="C24" s="1498"/>
      <c r="D24" s="333" t="s">
        <v>637</v>
      </c>
      <c r="E24" s="153">
        <v>92</v>
      </c>
      <c r="F24" s="176" t="s">
        <v>361</v>
      </c>
      <c r="G24" s="184">
        <v>3</v>
      </c>
      <c r="H24" s="184">
        <v>11</v>
      </c>
      <c r="I24" s="184">
        <v>7</v>
      </c>
      <c r="J24" s="184">
        <v>10</v>
      </c>
      <c r="K24" s="184">
        <v>17</v>
      </c>
      <c r="L24" s="184">
        <v>15</v>
      </c>
      <c r="M24" s="184">
        <v>13</v>
      </c>
      <c r="N24" s="184">
        <v>10</v>
      </c>
      <c r="O24" s="184">
        <v>1</v>
      </c>
      <c r="P24" s="184">
        <v>5</v>
      </c>
      <c r="Q24" s="577"/>
      <c r="R24" s="580"/>
      <c r="S24" s="579"/>
      <c r="T24" s="580"/>
      <c r="U24" s="580"/>
      <c r="V24" s="580"/>
      <c r="W24" s="580"/>
      <c r="X24" s="580"/>
      <c r="Y24" s="580"/>
      <c r="Z24" s="580"/>
      <c r="AA24" s="580"/>
      <c r="AB24" s="580"/>
      <c r="AC24" s="573"/>
      <c r="AD24" s="580"/>
      <c r="AE24" s="579"/>
      <c r="AF24" s="579"/>
      <c r="AG24" s="579"/>
      <c r="AH24" s="579"/>
    </row>
    <row r="25" spans="1:34" s="373" customFormat="1" ht="15" customHeight="1">
      <c r="A25" s="114"/>
      <c r="B25" s="180"/>
      <c r="C25" s="1497" t="s">
        <v>1121</v>
      </c>
      <c r="D25" s="333" t="s">
        <v>1035</v>
      </c>
      <c r="E25" s="153">
        <v>5431</v>
      </c>
      <c r="F25" s="184">
        <v>3</v>
      </c>
      <c r="G25" s="184">
        <v>209</v>
      </c>
      <c r="H25" s="184">
        <v>493</v>
      </c>
      <c r="I25" s="184">
        <v>753</v>
      </c>
      <c r="J25" s="184">
        <v>1004</v>
      </c>
      <c r="K25" s="184">
        <v>1052</v>
      </c>
      <c r="L25" s="184">
        <v>737</v>
      </c>
      <c r="M25" s="184">
        <v>490</v>
      </c>
      <c r="N25" s="184">
        <v>380</v>
      </c>
      <c r="O25" s="184">
        <v>164</v>
      </c>
      <c r="P25" s="184">
        <v>146</v>
      </c>
      <c r="Q25" s="577"/>
      <c r="R25" s="576"/>
      <c r="S25" s="576"/>
      <c r="T25" s="576"/>
      <c r="U25" s="576"/>
      <c r="V25" s="576"/>
      <c r="W25" s="576"/>
      <c r="X25" s="576"/>
      <c r="Y25" s="576"/>
      <c r="Z25" s="576"/>
      <c r="AA25" s="576"/>
      <c r="AB25" s="576"/>
      <c r="AC25" s="573"/>
      <c r="AD25" s="576"/>
      <c r="AE25" s="576"/>
      <c r="AF25" s="576"/>
      <c r="AG25" s="578"/>
      <c r="AH25" s="578"/>
    </row>
    <row r="26" spans="1:34" s="373" customFormat="1" ht="15" customHeight="1">
      <c r="A26" s="114"/>
      <c r="B26" s="180"/>
      <c r="C26" s="1498"/>
      <c r="D26" s="333" t="s">
        <v>637</v>
      </c>
      <c r="E26" s="153">
        <v>1596</v>
      </c>
      <c r="F26" s="184">
        <v>1</v>
      </c>
      <c r="G26" s="184">
        <v>137</v>
      </c>
      <c r="H26" s="184">
        <v>274</v>
      </c>
      <c r="I26" s="184">
        <v>291</v>
      </c>
      <c r="J26" s="184">
        <v>289</v>
      </c>
      <c r="K26" s="184">
        <v>239</v>
      </c>
      <c r="L26" s="184">
        <v>175</v>
      </c>
      <c r="M26" s="184">
        <v>73</v>
      </c>
      <c r="N26" s="184">
        <v>63</v>
      </c>
      <c r="O26" s="184">
        <v>27</v>
      </c>
      <c r="P26" s="184">
        <v>27</v>
      </c>
      <c r="Q26" s="577"/>
      <c r="R26" s="576"/>
      <c r="S26" s="576"/>
      <c r="T26" s="576"/>
      <c r="U26" s="576"/>
      <c r="V26" s="576"/>
      <c r="W26" s="576"/>
      <c r="X26" s="576"/>
      <c r="Y26" s="576"/>
      <c r="Z26" s="576"/>
      <c r="AA26" s="576"/>
      <c r="AB26" s="576"/>
      <c r="AC26" s="573"/>
      <c r="AD26" s="576"/>
      <c r="AE26" s="576"/>
      <c r="AF26" s="576"/>
      <c r="AG26" s="578"/>
      <c r="AH26" s="578"/>
    </row>
    <row r="27" spans="1:34" s="373" customFormat="1" ht="15" customHeight="1">
      <c r="A27" s="114"/>
      <c r="B27" s="180"/>
      <c r="C27" s="1497" t="s">
        <v>1120</v>
      </c>
      <c r="D27" s="333" t="s">
        <v>1035</v>
      </c>
      <c r="E27" s="153">
        <v>3622</v>
      </c>
      <c r="F27" s="184">
        <v>33</v>
      </c>
      <c r="G27" s="184">
        <v>143</v>
      </c>
      <c r="H27" s="184">
        <v>254</v>
      </c>
      <c r="I27" s="184">
        <v>273</v>
      </c>
      <c r="J27" s="184">
        <v>336</v>
      </c>
      <c r="K27" s="184">
        <v>464</v>
      </c>
      <c r="L27" s="184">
        <v>577</v>
      </c>
      <c r="M27" s="184">
        <v>485</v>
      </c>
      <c r="N27" s="184">
        <v>384</v>
      </c>
      <c r="O27" s="184">
        <v>284</v>
      </c>
      <c r="P27" s="184">
        <v>389</v>
      </c>
      <c r="Q27" s="577"/>
      <c r="R27" s="576"/>
      <c r="S27" s="576"/>
      <c r="T27" s="576"/>
      <c r="U27" s="576"/>
      <c r="V27" s="576"/>
      <c r="W27" s="576"/>
      <c r="X27" s="576"/>
      <c r="Y27" s="576"/>
      <c r="Z27" s="576"/>
      <c r="AA27" s="576"/>
      <c r="AB27" s="576"/>
      <c r="AC27" s="573"/>
      <c r="AD27" s="576"/>
      <c r="AE27" s="576"/>
      <c r="AF27" s="576"/>
      <c r="AG27" s="578"/>
      <c r="AH27" s="578"/>
    </row>
    <row r="28" spans="1:34" s="373" customFormat="1" ht="15" customHeight="1">
      <c r="A28" s="114"/>
      <c r="B28" s="180"/>
      <c r="C28" s="1498"/>
      <c r="D28" s="333" t="s">
        <v>637</v>
      </c>
      <c r="E28" s="153">
        <v>1983</v>
      </c>
      <c r="F28" s="184">
        <v>13</v>
      </c>
      <c r="G28" s="184">
        <v>70</v>
      </c>
      <c r="H28" s="184">
        <v>121</v>
      </c>
      <c r="I28" s="184">
        <v>152</v>
      </c>
      <c r="J28" s="184">
        <v>213</v>
      </c>
      <c r="K28" s="184">
        <v>296</v>
      </c>
      <c r="L28" s="184">
        <v>410</v>
      </c>
      <c r="M28" s="184">
        <v>270</v>
      </c>
      <c r="N28" s="184">
        <v>195</v>
      </c>
      <c r="O28" s="184">
        <v>145</v>
      </c>
      <c r="P28" s="184">
        <v>98</v>
      </c>
      <c r="Q28" s="577"/>
      <c r="R28" s="576"/>
      <c r="S28" s="576"/>
      <c r="T28" s="576"/>
      <c r="U28" s="576"/>
      <c r="V28" s="576"/>
      <c r="W28" s="576"/>
      <c r="X28" s="576"/>
      <c r="Y28" s="576"/>
      <c r="Z28" s="576"/>
      <c r="AA28" s="576"/>
      <c r="AB28" s="576"/>
      <c r="AC28" s="573"/>
      <c r="AD28" s="576"/>
      <c r="AE28" s="576"/>
      <c r="AF28" s="576"/>
      <c r="AG28" s="578"/>
      <c r="AH28" s="578"/>
    </row>
    <row r="29" spans="1:34" s="373" customFormat="1" ht="15" customHeight="1">
      <c r="A29" s="114"/>
      <c r="B29" s="180"/>
      <c r="C29" s="1497" t="s">
        <v>1119</v>
      </c>
      <c r="D29" s="333" t="s">
        <v>1035</v>
      </c>
      <c r="E29" s="153">
        <v>7050</v>
      </c>
      <c r="F29" s="184">
        <v>131</v>
      </c>
      <c r="G29" s="184">
        <v>464</v>
      </c>
      <c r="H29" s="184">
        <v>494</v>
      </c>
      <c r="I29" s="184">
        <v>712</v>
      </c>
      <c r="J29" s="184">
        <v>904</v>
      </c>
      <c r="K29" s="184">
        <v>934</v>
      </c>
      <c r="L29" s="184">
        <v>1044</v>
      </c>
      <c r="M29" s="184">
        <v>749</v>
      </c>
      <c r="N29" s="184">
        <v>544</v>
      </c>
      <c r="O29" s="184">
        <v>387</v>
      </c>
      <c r="P29" s="184">
        <v>687</v>
      </c>
      <c r="Q29" s="577"/>
      <c r="R29" s="576"/>
      <c r="S29" s="576"/>
      <c r="T29" s="576"/>
      <c r="U29" s="576"/>
      <c r="V29" s="576"/>
      <c r="W29" s="576"/>
      <c r="X29" s="576"/>
      <c r="Y29" s="576"/>
      <c r="Z29" s="576"/>
      <c r="AA29" s="576"/>
      <c r="AB29" s="576"/>
      <c r="AC29" s="573"/>
      <c r="AD29" s="576"/>
      <c r="AE29" s="576"/>
      <c r="AF29" s="576"/>
      <c r="AG29" s="576"/>
      <c r="AH29" s="576"/>
    </row>
    <row r="30" spans="1:34" s="373" customFormat="1" ht="15" customHeight="1">
      <c r="A30" s="114"/>
      <c r="B30" s="180"/>
      <c r="C30" s="1498"/>
      <c r="D30" s="333" t="s">
        <v>637</v>
      </c>
      <c r="E30" s="153">
        <v>7136</v>
      </c>
      <c r="F30" s="184">
        <v>185</v>
      </c>
      <c r="G30" s="184">
        <v>498</v>
      </c>
      <c r="H30" s="184">
        <v>593</v>
      </c>
      <c r="I30" s="184">
        <v>664</v>
      </c>
      <c r="J30" s="184">
        <v>828</v>
      </c>
      <c r="K30" s="184">
        <v>850</v>
      </c>
      <c r="L30" s="184">
        <v>1024</v>
      </c>
      <c r="M30" s="184">
        <v>794</v>
      </c>
      <c r="N30" s="184">
        <v>607</v>
      </c>
      <c r="O30" s="184">
        <v>468</v>
      </c>
      <c r="P30" s="184">
        <v>625</v>
      </c>
      <c r="Q30" s="577"/>
      <c r="R30" s="576"/>
      <c r="S30" s="576"/>
      <c r="T30" s="576"/>
      <c r="U30" s="576"/>
      <c r="V30" s="576"/>
      <c r="W30" s="576"/>
      <c r="X30" s="576"/>
      <c r="Y30" s="576"/>
      <c r="Z30" s="576"/>
      <c r="AA30" s="576"/>
      <c r="AB30" s="576"/>
      <c r="AC30" s="573"/>
      <c r="AD30" s="576"/>
      <c r="AE30" s="576"/>
      <c r="AF30" s="576"/>
      <c r="AG30" s="576"/>
      <c r="AH30" s="576"/>
    </row>
    <row r="31" spans="1:34" s="373" customFormat="1" ht="15" customHeight="1">
      <c r="A31" s="114"/>
      <c r="B31" s="180"/>
      <c r="C31" s="1497" t="s">
        <v>1118</v>
      </c>
      <c r="D31" s="333" t="s">
        <v>1035</v>
      </c>
      <c r="E31" s="153">
        <v>1665</v>
      </c>
      <c r="F31" s="176" t="s">
        <v>361</v>
      </c>
      <c r="G31" s="184">
        <v>29</v>
      </c>
      <c r="H31" s="184">
        <v>133</v>
      </c>
      <c r="I31" s="184">
        <v>164</v>
      </c>
      <c r="J31" s="184">
        <v>253</v>
      </c>
      <c r="K31" s="184">
        <v>207</v>
      </c>
      <c r="L31" s="184">
        <v>211</v>
      </c>
      <c r="M31" s="184">
        <v>226</v>
      </c>
      <c r="N31" s="184">
        <v>199</v>
      </c>
      <c r="O31" s="184">
        <v>166</v>
      </c>
      <c r="P31" s="184">
        <v>77</v>
      </c>
      <c r="Q31" s="577"/>
      <c r="R31" s="572"/>
      <c r="S31" s="572"/>
      <c r="T31" s="572"/>
      <c r="U31" s="572"/>
      <c r="V31" s="572"/>
      <c r="W31" s="572"/>
      <c r="X31" s="572"/>
      <c r="Y31" s="572"/>
      <c r="Z31" s="572"/>
      <c r="AA31" s="572"/>
      <c r="AB31" s="572"/>
      <c r="AC31" s="573"/>
      <c r="AD31" s="572"/>
      <c r="AE31" s="572"/>
      <c r="AF31" s="572"/>
      <c r="AG31" s="572"/>
      <c r="AH31" s="572"/>
    </row>
    <row r="32" spans="1:34" s="373" customFormat="1" ht="15" customHeight="1">
      <c r="A32" s="114"/>
      <c r="B32" s="180"/>
      <c r="C32" s="1498"/>
      <c r="D32" s="333" t="s">
        <v>637</v>
      </c>
      <c r="E32" s="153">
        <v>1692</v>
      </c>
      <c r="F32" s="176" t="s">
        <v>361</v>
      </c>
      <c r="G32" s="184">
        <v>58</v>
      </c>
      <c r="H32" s="184">
        <v>179</v>
      </c>
      <c r="I32" s="184">
        <v>224</v>
      </c>
      <c r="J32" s="184">
        <v>269</v>
      </c>
      <c r="K32" s="184">
        <v>231</v>
      </c>
      <c r="L32" s="184">
        <v>231</v>
      </c>
      <c r="M32" s="184">
        <v>194</v>
      </c>
      <c r="N32" s="184">
        <v>181</v>
      </c>
      <c r="O32" s="184">
        <v>77</v>
      </c>
      <c r="P32" s="184">
        <v>48</v>
      </c>
      <c r="Q32" s="577"/>
      <c r="R32" s="572"/>
      <c r="S32" s="572"/>
      <c r="T32" s="572"/>
      <c r="U32" s="572"/>
      <c r="V32" s="572"/>
      <c r="W32" s="572"/>
      <c r="X32" s="572"/>
      <c r="Y32" s="572"/>
      <c r="Z32" s="572"/>
      <c r="AA32" s="572"/>
      <c r="AB32" s="572"/>
      <c r="AC32" s="573"/>
      <c r="AD32" s="572"/>
      <c r="AE32" s="572"/>
      <c r="AF32" s="572"/>
      <c r="AG32" s="572"/>
      <c r="AH32" s="572"/>
    </row>
    <row r="33" spans="1:34" s="373" customFormat="1" ht="15" customHeight="1">
      <c r="A33" s="114"/>
      <c r="B33" s="180"/>
      <c r="C33" s="1497" t="s">
        <v>1117</v>
      </c>
      <c r="D33" s="333" t="s">
        <v>1035</v>
      </c>
      <c r="E33" s="153">
        <v>1676</v>
      </c>
      <c r="F33" s="184">
        <v>1</v>
      </c>
      <c r="G33" s="184">
        <v>55</v>
      </c>
      <c r="H33" s="184">
        <v>91</v>
      </c>
      <c r="I33" s="184">
        <v>145</v>
      </c>
      <c r="J33" s="184">
        <v>182</v>
      </c>
      <c r="K33" s="184">
        <v>167</v>
      </c>
      <c r="L33" s="184">
        <v>182</v>
      </c>
      <c r="M33" s="184">
        <v>146</v>
      </c>
      <c r="N33" s="184">
        <v>108</v>
      </c>
      <c r="O33" s="184">
        <v>141</v>
      </c>
      <c r="P33" s="184">
        <v>458</v>
      </c>
      <c r="Q33" s="577"/>
      <c r="R33" s="572"/>
      <c r="S33" s="572"/>
      <c r="T33" s="572"/>
      <c r="U33" s="572"/>
      <c r="V33" s="572"/>
      <c r="W33" s="572"/>
      <c r="X33" s="572"/>
      <c r="Y33" s="572"/>
      <c r="Z33" s="572"/>
      <c r="AA33" s="572"/>
      <c r="AB33" s="572"/>
      <c r="AC33" s="573"/>
      <c r="AD33" s="572"/>
      <c r="AE33" s="572"/>
      <c r="AF33" s="572"/>
      <c r="AG33" s="572"/>
      <c r="AH33" s="572"/>
    </row>
    <row r="34" spans="1:34" s="373" customFormat="1" ht="15" customHeight="1">
      <c r="A34" s="114"/>
      <c r="B34" s="180"/>
      <c r="C34" s="1498"/>
      <c r="D34" s="333" t="s">
        <v>637</v>
      </c>
      <c r="E34" s="153">
        <v>928</v>
      </c>
      <c r="F34" s="184">
        <v>1</v>
      </c>
      <c r="G34" s="184">
        <v>33</v>
      </c>
      <c r="H34" s="184">
        <v>80</v>
      </c>
      <c r="I34" s="184">
        <v>93</v>
      </c>
      <c r="J34" s="184">
        <v>124</v>
      </c>
      <c r="K34" s="184">
        <v>108</v>
      </c>
      <c r="L34" s="184">
        <v>97</v>
      </c>
      <c r="M34" s="184">
        <v>85</v>
      </c>
      <c r="N34" s="184">
        <v>74</v>
      </c>
      <c r="O34" s="184">
        <v>63</v>
      </c>
      <c r="P34" s="184">
        <v>170</v>
      </c>
      <c r="Q34" s="577"/>
      <c r="R34" s="572"/>
      <c r="S34" s="572"/>
      <c r="T34" s="572"/>
      <c r="U34" s="572"/>
      <c r="V34" s="572"/>
      <c r="W34" s="572"/>
      <c r="X34" s="572"/>
      <c r="Y34" s="572"/>
      <c r="Z34" s="572"/>
      <c r="AA34" s="572"/>
      <c r="AB34" s="572"/>
      <c r="AC34" s="573"/>
      <c r="AD34" s="572"/>
      <c r="AE34" s="572"/>
      <c r="AF34" s="572"/>
      <c r="AG34" s="572"/>
      <c r="AH34" s="572"/>
    </row>
    <row r="35" spans="1:34" s="373" customFormat="1" ht="15" customHeight="1">
      <c r="A35" s="114"/>
      <c r="B35" s="180"/>
      <c r="C35" s="1497" t="s">
        <v>1116</v>
      </c>
      <c r="D35" s="333" t="s">
        <v>1035</v>
      </c>
      <c r="E35" s="153">
        <v>1508</v>
      </c>
      <c r="F35" s="184">
        <v>123</v>
      </c>
      <c r="G35" s="184">
        <v>313</v>
      </c>
      <c r="H35" s="184">
        <v>105</v>
      </c>
      <c r="I35" s="184">
        <v>114</v>
      </c>
      <c r="J35" s="184">
        <v>128</v>
      </c>
      <c r="K35" s="184">
        <v>158</v>
      </c>
      <c r="L35" s="184">
        <v>173</v>
      </c>
      <c r="M35" s="184">
        <v>90</v>
      </c>
      <c r="N35" s="184">
        <v>77</v>
      </c>
      <c r="O35" s="184">
        <v>59</v>
      </c>
      <c r="P35" s="184">
        <v>168</v>
      </c>
      <c r="Q35" s="577"/>
      <c r="R35" s="576"/>
      <c r="S35" s="576"/>
      <c r="T35" s="576"/>
      <c r="U35" s="576"/>
      <c r="V35" s="576"/>
      <c r="W35" s="576"/>
      <c r="X35" s="576"/>
      <c r="Y35" s="576"/>
      <c r="Z35" s="576"/>
      <c r="AA35" s="576"/>
      <c r="AB35" s="576"/>
      <c r="AC35" s="573"/>
      <c r="AD35" s="576"/>
      <c r="AE35" s="576"/>
      <c r="AF35" s="576"/>
      <c r="AG35" s="576"/>
      <c r="AH35" s="578"/>
    </row>
    <row r="36" spans="1:34" s="373" customFormat="1" ht="15" customHeight="1">
      <c r="A36" s="114"/>
      <c r="B36" s="180"/>
      <c r="C36" s="1498"/>
      <c r="D36" s="333" t="s">
        <v>637</v>
      </c>
      <c r="E36" s="153">
        <v>2478</v>
      </c>
      <c r="F36" s="184">
        <v>234</v>
      </c>
      <c r="G36" s="184">
        <v>373</v>
      </c>
      <c r="H36" s="184">
        <v>137</v>
      </c>
      <c r="I36" s="184">
        <v>155</v>
      </c>
      <c r="J36" s="184">
        <v>236</v>
      </c>
      <c r="K36" s="184">
        <v>279</v>
      </c>
      <c r="L36" s="184">
        <v>305</v>
      </c>
      <c r="M36" s="184">
        <v>230</v>
      </c>
      <c r="N36" s="184">
        <v>134</v>
      </c>
      <c r="O36" s="184">
        <v>115</v>
      </c>
      <c r="P36" s="184">
        <v>280</v>
      </c>
      <c r="Q36" s="577"/>
      <c r="R36" s="576"/>
      <c r="S36" s="576"/>
      <c r="T36" s="576"/>
      <c r="U36" s="576"/>
      <c r="V36" s="576"/>
      <c r="W36" s="576"/>
      <c r="X36" s="576"/>
      <c r="Y36" s="576"/>
      <c r="Z36" s="576"/>
      <c r="AA36" s="576"/>
      <c r="AB36" s="576"/>
      <c r="AC36" s="573"/>
      <c r="AD36" s="576"/>
      <c r="AE36" s="576"/>
      <c r="AF36" s="576"/>
      <c r="AG36" s="576"/>
      <c r="AH36" s="578"/>
    </row>
    <row r="37" spans="1:34" s="373" customFormat="1" ht="15" customHeight="1">
      <c r="A37" s="114"/>
      <c r="B37" s="180"/>
      <c r="C37" s="1497" t="s">
        <v>1115</v>
      </c>
      <c r="D37" s="333" t="s">
        <v>1035</v>
      </c>
      <c r="E37" s="153">
        <v>2498</v>
      </c>
      <c r="F37" s="152">
        <v>5</v>
      </c>
      <c r="G37" s="152">
        <v>100</v>
      </c>
      <c r="H37" s="152">
        <v>222</v>
      </c>
      <c r="I37" s="152">
        <v>299</v>
      </c>
      <c r="J37" s="152">
        <v>347</v>
      </c>
      <c r="K37" s="152">
        <v>342</v>
      </c>
      <c r="L37" s="152">
        <v>266</v>
      </c>
      <c r="M37" s="152">
        <v>199</v>
      </c>
      <c r="N37" s="152">
        <v>154</v>
      </c>
      <c r="O37" s="152">
        <v>190</v>
      </c>
      <c r="P37" s="152">
        <v>374</v>
      </c>
      <c r="Q37" s="577"/>
      <c r="R37" s="576"/>
      <c r="S37" s="576"/>
      <c r="T37" s="576"/>
      <c r="U37" s="576"/>
      <c r="V37" s="576"/>
      <c r="W37" s="576"/>
      <c r="X37" s="576"/>
      <c r="Y37" s="576"/>
      <c r="Z37" s="576"/>
      <c r="AA37" s="576"/>
      <c r="AB37" s="576"/>
      <c r="AC37" s="573"/>
      <c r="AD37" s="576"/>
      <c r="AE37" s="576"/>
      <c r="AF37" s="576"/>
      <c r="AG37" s="576"/>
      <c r="AH37" s="576"/>
    </row>
    <row r="38" spans="1:34" s="373" customFormat="1" ht="15" customHeight="1">
      <c r="A38" s="175"/>
      <c r="B38" s="180"/>
      <c r="C38" s="1498"/>
      <c r="D38" s="333" t="s">
        <v>637</v>
      </c>
      <c r="E38" s="153">
        <v>7688</v>
      </c>
      <c r="F38" s="152">
        <v>20</v>
      </c>
      <c r="G38" s="152">
        <v>428</v>
      </c>
      <c r="H38" s="152">
        <v>707</v>
      </c>
      <c r="I38" s="152">
        <v>796</v>
      </c>
      <c r="J38" s="152">
        <v>912</v>
      </c>
      <c r="K38" s="152">
        <v>1046</v>
      </c>
      <c r="L38" s="152">
        <v>1029</v>
      </c>
      <c r="M38" s="152">
        <v>818</v>
      </c>
      <c r="N38" s="152">
        <v>726</v>
      </c>
      <c r="O38" s="152">
        <v>513</v>
      </c>
      <c r="P38" s="152">
        <v>693</v>
      </c>
      <c r="Q38" s="577"/>
      <c r="R38" s="576"/>
      <c r="S38" s="576"/>
      <c r="T38" s="576"/>
      <c r="U38" s="576"/>
      <c r="V38" s="576"/>
      <c r="W38" s="576"/>
      <c r="X38" s="576"/>
      <c r="Y38" s="576"/>
      <c r="Z38" s="576"/>
      <c r="AA38" s="576"/>
      <c r="AB38" s="576"/>
      <c r="AC38" s="573"/>
      <c r="AD38" s="576"/>
      <c r="AE38" s="576"/>
      <c r="AF38" s="576"/>
      <c r="AG38" s="576"/>
      <c r="AH38" s="576"/>
    </row>
    <row r="39" spans="1:34" s="373" customFormat="1" ht="15" customHeight="1">
      <c r="A39" s="114"/>
      <c r="B39" s="180"/>
      <c r="C39" s="1497" t="s">
        <v>1114</v>
      </c>
      <c r="D39" s="333" t="s">
        <v>1035</v>
      </c>
      <c r="E39" s="153">
        <v>2185</v>
      </c>
      <c r="F39" s="152">
        <v>56</v>
      </c>
      <c r="G39" s="152">
        <v>230</v>
      </c>
      <c r="H39" s="152">
        <v>186</v>
      </c>
      <c r="I39" s="152">
        <v>280</v>
      </c>
      <c r="J39" s="152">
        <v>245</v>
      </c>
      <c r="K39" s="152">
        <v>192</v>
      </c>
      <c r="L39" s="152">
        <v>184</v>
      </c>
      <c r="M39" s="152">
        <v>138</v>
      </c>
      <c r="N39" s="152">
        <v>193</v>
      </c>
      <c r="O39" s="152">
        <v>215</v>
      </c>
      <c r="P39" s="152">
        <v>266</v>
      </c>
      <c r="Q39" s="577"/>
      <c r="R39" s="576"/>
      <c r="S39" s="576"/>
      <c r="T39" s="576"/>
      <c r="U39" s="576"/>
      <c r="V39" s="576"/>
      <c r="W39" s="576"/>
      <c r="X39" s="576"/>
      <c r="Y39" s="576"/>
      <c r="Z39" s="576"/>
      <c r="AA39" s="576"/>
      <c r="AB39" s="576"/>
      <c r="AC39" s="573"/>
      <c r="AD39" s="576"/>
      <c r="AE39" s="576"/>
      <c r="AF39" s="576"/>
      <c r="AG39" s="576"/>
      <c r="AH39" s="576"/>
    </row>
    <row r="40" spans="1:34" s="373" customFormat="1" ht="15" customHeight="1">
      <c r="A40" s="114"/>
      <c r="B40" s="180"/>
      <c r="C40" s="1498"/>
      <c r="D40" s="333" t="s">
        <v>637</v>
      </c>
      <c r="E40" s="153">
        <v>2944</v>
      </c>
      <c r="F40" s="152">
        <v>48</v>
      </c>
      <c r="G40" s="152">
        <v>215</v>
      </c>
      <c r="H40" s="152">
        <v>261</v>
      </c>
      <c r="I40" s="152">
        <v>300</v>
      </c>
      <c r="J40" s="152">
        <v>318</v>
      </c>
      <c r="K40" s="152">
        <v>354</v>
      </c>
      <c r="L40" s="152">
        <v>399</v>
      </c>
      <c r="M40" s="152">
        <v>348</v>
      </c>
      <c r="N40" s="152">
        <v>275</v>
      </c>
      <c r="O40" s="152">
        <v>227</v>
      </c>
      <c r="P40" s="152">
        <v>199</v>
      </c>
      <c r="Q40" s="577"/>
      <c r="R40" s="576"/>
      <c r="S40" s="576"/>
      <c r="T40" s="576"/>
      <c r="U40" s="576"/>
      <c r="V40" s="576"/>
      <c r="W40" s="576"/>
      <c r="X40" s="576"/>
      <c r="Y40" s="576"/>
      <c r="Z40" s="576"/>
      <c r="AA40" s="576"/>
      <c r="AB40" s="576"/>
      <c r="AC40" s="573"/>
      <c r="AD40" s="576"/>
      <c r="AE40" s="576"/>
      <c r="AF40" s="576"/>
      <c r="AG40" s="576"/>
      <c r="AH40" s="576"/>
    </row>
    <row r="41" spans="1:34" s="373" customFormat="1" ht="15" customHeight="1">
      <c r="A41" s="114"/>
      <c r="B41" s="180"/>
      <c r="C41" s="1497" t="s">
        <v>1113</v>
      </c>
      <c r="D41" s="333" t="s">
        <v>1035</v>
      </c>
      <c r="E41" s="153">
        <v>189</v>
      </c>
      <c r="F41" s="152">
        <v>2</v>
      </c>
      <c r="G41" s="152">
        <v>6</v>
      </c>
      <c r="H41" s="152">
        <v>14</v>
      </c>
      <c r="I41" s="152">
        <v>13</v>
      </c>
      <c r="J41" s="152">
        <v>21</v>
      </c>
      <c r="K41" s="152">
        <v>32</v>
      </c>
      <c r="L41" s="152">
        <v>51</v>
      </c>
      <c r="M41" s="152">
        <v>20</v>
      </c>
      <c r="N41" s="152">
        <v>15</v>
      </c>
      <c r="O41" s="152">
        <v>11</v>
      </c>
      <c r="P41" s="152">
        <v>4</v>
      </c>
      <c r="Q41" s="577"/>
      <c r="R41" s="576"/>
      <c r="S41" s="576"/>
      <c r="T41" s="576"/>
      <c r="U41" s="576"/>
      <c r="V41" s="576"/>
      <c r="W41" s="576"/>
      <c r="X41" s="576"/>
      <c r="Y41" s="576"/>
      <c r="Z41" s="576"/>
      <c r="AA41" s="576"/>
      <c r="AB41" s="576"/>
      <c r="AC41" s="573"/>
      <c r="AD41" s="576"/>
      <c r="AE41" s="576"/>
      <c r="AF41" s="576"/>
      <c r="AG41" s="578"/>
      <c r="AH41" s="578"/>
    </row>
    <row r="42" spans="1:34" s="373" customFormat="1" ht="15" customHeight="1">
      <c r="A42" s="114"/>
      <c r="B42" s="180"/>
      <c r="C42" s="1498"/>
      <c r="D42" s="333" t="s">
        <v>637</v>
      </c>
      <c r="E42" s="153">
        <v>145</v>
      </c>
      <c r="F42" s="152">
        <v>3</v>
      </c>
      <c r="G42" s="152">
        <v>6</v>
      </c>
      <c r="H42" s="152">
        <v>10</v>
      </c>
      <c r="I42" s="152">
        <v>20</v>
      </c>
      <c r="J42" s="152">
        <v>17</v>
      </c>
      <c r="K42" s="152">
        <v>21</v>
      </c>
      <c r="L42" s="152">
        <v>20</v>
      </c>
      <c r="M42" s="152">
        <v>22</v>
      </c>
      <c r="N42" s="152">
        <v>12</v>
      </c>
      <c r="O42" s="152">
        <v>11</v>
      </c>
      <c r="P42" s="152">
        <v>3</v>
      </c>
      <c r="Q42" s="577"/>
      <c r="R42" s="576"/>
      <c r="S42" s="576"/>
      <c r="T42" s="576"/>
      <c r="U42" s="576"/>
      <c r="V42" s="576"/>
      <c r="W42" s="576"/>
      <c r="X42" s="576"/>
      <c r="Y42" s="576"/>
      <c r="Z42" s="576"/>
      <c r="AA42" s="576"/>
      <c r="AB42" s="576"/>
      <c r="AC42" s="573"/>
      <c r="AD42" s="576"/>
      <c r="AE42" s="576"/>
      <c r="AF42" s="576"/>
      <c r="AG42" s="578"/>
      <c r="AH42" s="578"/>
    </row>
    <row r="43" spans="1:34" s="373" customFormat="1" ht="15" customHeight="1">
      <c r="A43" s="114"/>
      <c r="B43" s="180"/>
      <c r="C43" s="1497" t="s">
        <v>1112</v>
      </c>
      <c r="D43" s="333" t="s">
        <v>1035</v>
      </c>
      <c r="E43" s="153">
        <v>8068</v>
      </c>
      <c r="F43" s="152">
        <v>35</v>
      </c>
      <c r="G43" s="152">
        <v>286</v>
      </c>
      <c r="H43" s="152">
        <v>580</v>
      </c>
      <c r="I43" s="152">
        <v>784</v>
      </c>
      <c r="J43" s="152">
        <v>982</v>
      </c>
      <c r="K43" s="152">
        <v>978</v>
      </c>
      <c r="L43" s="152">
        <v>1006</v>
      </c>
      <c r="M43" s="152">
        <v>734</v>
      </c>
      <c r="N43" s="152">
        <v>589</v>
      </c>
      <c r="O43" s="152">
        <v>573</v>
      </c>
      <c r="P43" s="152">
        <v>1521</v>
      </c>
      <c r="Q43" s="577"/>
      <c r="R43" s="576"/>
      <c r="S43" s="576"/>
      <c r="T43" s="576"/>
      <c r="U43" s="576"/>
      <c r="V43" s="576"/>
      <c r="W43" s="576"/>
      <c r="X43" s="576"/>
      <c r="Y43" s="576"/>
      <c r="Z43" s="576"/>
      <c r="AA43" s="576"/>
      <c r="AB43" s="576"/>
      <c r="AC43" s="573"/>
      <c r="AD43" s="576"/>
      <c r="AE43" s="576"/>
      <c r="AF43" s="576"/>
      <c r="AG43" s="576"/>
      <c r="AH43" s="576"/>
    </row>
    <row r="44" spans="1:34" s="373" customFormat="1" ht="15" customHeight="1">
      <c r="A44" s="114"/>
      <c r="B44" s="180"/>
      <c r="C44" s="1498"/>
      <c r="D44" s="333" t="s">
        <v>637</v>
      </c>
      <c r="E44" s="153">
        <v>5850</v>
      </c>
      <c r="F44" s="152">
        <v>29</v>
      </c>
      <c r="G44" s="152">
        <v>356</v>
      </c>
      <c r="H44" s="152">
        <v>589</v>
      </c>
      <c r="I44" s="152">
        <v>728</v>
      </c>
      <c r="J44" s="152">
        <v>746</v>
      </c>
      <c r="K44" s="152">
        <v>748</v>
      </c>
      <c r="L44" s="152">
        <v>693</v>
      </c>
      <c r="M44" s="152">
        <v>473</v>
      </c>
      <c r="N44" s="152">
        <v>427</v>
      </c>
      <c r="O44" s="152">
        <v>317</v>
      </c>
      <c r="P44" s="152">
        <v>744</v>
      </c>
      <c r="Q44" s="380"/>
      <c r="R44" s="576"/>
      <c r="S44" s="576"/>
      <c r="T44" s="576"/>
      <c r="U44" s="576"/>
      <c r="V44" s="576"/>
      <c r="W44" s="576"/>
      <c r="X44" s="576"/>
      <c r="Y44" s="576"/>
      <c r="Z44" s="576"/>
      <c r="AA44" s="576"/>
      <c r="AB44" s="576"/>
      <c r="AC44" s="573"/>
      <c r="AD44" s="576"/>
      <c r="AE44" s="576"/>
      <c r="AF44" s="576"/>
      <c r="AG44" s="576"/>
      <c r="AH44" s="576"/>
    </row>
    <row r="45" spans="1:34" s="373" customFormat="1" ht="15" customHeight="1">
      <c r="A45" s="114"/>
      <c r="B45" s="180"/>
      <c r="C45" s="1497" t="s">
        <v>1111</v>
      </c>
      <c r="D45" s="333" t="s">
        <v>1035</v>
      </c>
      <c r="E45" s="153">
        <v>2078</v>
      </c>
      <c r="F45" s="152">
        <v>4</v>
      </c>
      <c r="G45" s="152">
        <v>70</v>
      </c>
      <c r="H45" s="152">
        <v>189</v>
      </c>
      <c r="I45" s="152">
        <v>286</v>
      </c>
      <c r="J45" s="152">
        <v>313</v>
      </c>
      <c r="K45" s="152">
        <v>318</v>
      </c>
      <c r="L45" s="152">
        <v>270</v>
      </c>
      <c r="M45" s="152">
        <v>197</v>
      </c>
      <c r="N45" s="152">
        <v>194</v>
      </c>
      <c r="O45" s="152">
        <v>136</v>
      </c>
      <c r="P45" s="152">
        <v>101</v>
      </c>
      <c r="Q45" s="380"/>
      <c r="R45" s="572"/>
      <c r="S45" s="575"/>
      <c r="T45" s="572"/>
      <c r="U45" s="572"/>
      <c r="V45" s="572"/>
      <c r="W45" s="572"/>
      <c r="X45" s="572"/>
      <c r="Y45" s="572"/>
      <c r="Z45" s="572"/>
      <c r="AA45" s="572"/>
      <c r="AB45" s="572"/>
      <c r="AC45" s="573"/>
      <c r="AD45" s="572"/>
      <c r="AE45" s="572"/>
      <c r="AF45" s="572"/>
      <c r="AG45" s="572"/>
      <c r="AH45" s="572"/>
    </row>
    <row r="46" spans="1:34" s="373" customFormat="1" ht="15" customHeight="1">
      <c r="A46" s="114"/>
      <c r="B46" s="180"/>
      <c r="C46" s="1498"/>
      <c r="D46" s="333" t="s">
        <v>637</v>
      </c>
      <c r="E46" s="153">
        <v>876</v>
      </c>
      <c r="F46" s="152">
        <v>3</v>
      </c>
      <c r="G46" s="152">
        <v>28</v>
      </c>
      <c r="H46" s="152">
        <v>101</v>
      </c>
      <c r="I46" s="152">
        <v>136</v>
      </c>
      <c r="J46" s="152">
        <v>113</v>
      </c>
      <c r="K46" s="152">
        <v>94</v>
      </c>
      <c r="L46" s="152">
        <v>126</v>
      </c>
      <c r="M46" s="152">
        <v>104</v>
      </c>
      <c r="N46" s="152">
        <v>74</v>
      </c>
      <c r="O46" s="152">
        <v>62</v>
      </c>
      <c r="P46" s="152">
        <v>35</v>
      </c>
      <c r="Q46" s="380"/>
      <c r="R46" s="572"/>
      <c r="S46" s="575"/>
      <c r="T46" s="572"/>
      <c r="U46" s="572"/>
      <c r="V46" s="572"/>
      <c r="W46" s="572"/>
      <c r="X46" s="572"/>
      <c r="Y46" s="572"/>
      <c r="Z46" s="572"/>
      <c r="AA46" s="572"/>
      <c r="AB46" s="572"/>
      <c r="AC46" s="573"/>
      <c r="AD46" s="572"/>
      <c r="AE46" s="572"/>
      <c r="AF46" s="572"/>
      <c r="AG46" s="572"/>
      <c r="AH46" s="572"/>
    </row>
    <row r="47" spans="1:34" s="373" customFormat="1" ht="15" customHeight="1">
      <c r="A47" s="114"/>
      <c r="B47" s="180"/>
      <c r="C47" s="1497" t="s">
        <v>1044</v>
      </c>
      <c r="D47" s="333" t="s">
        <v>1035</v>
      </c>
      <c r="E47" s="153">
        <v>1227</v>
      </c>
      <c r="F47" s="152">
        <v>36</v>
      </c>
      <c r="G47" s="152">
        <v>117</v>
      </c>
      <c r="H47" s="152">
        <v>129</v>
      </c>
      <c r="I47" s="152">
        <v>85</v>
      </c>
      <c r="J47" s="152">
        <v>102</v>
      </c>
      <c r="K47" s="152">
        <v>103</v>
      </c>
      <c r="L47" s="152">
        <v>116</v>
      </c>
      <c r="M47" s="152">
        <v>93</v>
      </c>
      <c r="N47" s="152">
        <v>75</v>
      </c>
      <c r="O47" s="152">
        <v>48</v>
      </c>
      <c r="P47" s="152">
        <v>323</v>
      </c>
      <c r="Q47" s="380"/>
      <c r="R47" s="572"/>
      <c r="S47" s="572"/>
      <c r="T47" s="572"/>
      <c r="U47" s="572"/>
      <c r="V47" s="572"/>
      <c r="W47" s="572"/>
      <c r="X47" s="572"/>
      <c r="Y47" s="572"/>
      <c r="Z47" s="572"/>
      <c r="AA47" s="572"/>
      <c r="AB47" s="572"/>
      <c r="AC47" s="573"/>
      <c r="AD47" s="572"/>
      <c r="AE47" s="572"/>
      <c r="AF47" s="572"/>
      <c r="AG47" s="572"/>
      <c r="AH47" s="572"/>
    </row>
    <row r="48" spans="1:34" s="373" customFormat="1" ht="15" customHeight="1">
      <c r="A48" s="488"/>
      <c r="B48" s="172"/>
      <c r="C48" s="1498"/>
      <c r="D48" s="333" t="s">
        <v>637</v>
      </c>
      <c r="E48" s="574">
        <v>1205</v>
      </c>
      <c r="F48" s="188">
        <v>36</v>
      </c>
      <c r="G48" s="188">
        <v>86</v>
      </c>
      <c r="H48" s="188">
        <v>73</v>
      </c>
      <c r="I48" s="188">
        <v>93</v>
      </c>
      <c r="J48" s="188">
        <v>93</v>
      </c>
      <c r="K48" s="188">
        <v>125</v>
      </c>
      <c r="L48" s="188">
        <v>112</v>
      </c>
      <c r="M48" s="188">
        <v>92</v>
      </c>
      <c r="N48" s="188">
        <v>63</v>
      </c>
      <c r="O48" s="188">
        <v>56</v>
      </c>
      <c r="P48" s="188">
        <v>376</v>
      </c>
      <c r="Q48" s="380"/>
      <c r="R48" s="572"/>
      <c r="S48" s="572"/>
      <c r="T48" s="572"/>
      <c r="U48" s="572"/>
      <c r="V48" s="572"/>
      <c r="W48" s="572"/>
      <c r="X48" s="572"/>
      <c r="Y48" s="572"/>
      <c r="Z48" s="572"/>
      <c r="AA48" s="572"/>
      <c r="AB48" s="572"/>
      <c r="AC48" s="573"/>
      <c r="AD48" s="572"/>
      <c r="AE48" s="572"/>
      <c r="AF48" s="572"/>
      <c r="AG48" s="572"/>
      <c r="AH48" s="572"/>
    </row>
    <row r="49" spans="3:34" s="373" customFormat="1" ht="15" customHeight="1">
      <c r="D49" s="569"/>
      <c r="E49" s="571"/>
      <c r="F49" s="570"/>
      <c r="G49" s="570"/>
      <c r="H49" s="570"/>
      <c r="I49" s="570"/>
      <c r="J49" s="570"/>
      <c r="K49" s="570"/>
      <c r="L49" s="570"/>
      <c r="M49" s="570"/>
      <c r="N49" s="1496"/>
      <c r="O49" s="1496"/>
      <c r="P49" s="1496"/>
      <c r="Q49" s="380"/>
      <c r="R49" s="380"/>
      <c r="S49" s="380"/>
      <c r="T49" s="380"/>
      <c r="U49" s="380"/>
      <c r="V49" s="380"/>
      <c r="W49" s="380"/>
      <c r="X49" s="380"/>
      <c r="Y49" s="380"/>
      <c r="Z49" s="380"/>
      <c r="AA49" s="380"/>
      <c r="AB49" s="380"/>
      <c r="AC49" s="380"/>
      <c r="AD49" s="380"/>
      <c r="AE49" s="380"/>
      <c r="AF49" s="380"/>
      <c r="AG49" s="380"/>
      <c r="AH49" s="380"/>
    </row>
    <row r="50" spans="3:34" s="96" customFormat="1" ht="10.5" customHeight="1">
      <c r="D50" s="569"/>
      <c r="E50" s="105"/>
      <c r="N50" s="105"/>
      <c r="O50" s="105"/>
      <c r="P50" s="105"/>
      <c r="Q50" s="168"/>
      <c r="R50" s="168"/>
      <c r="S50" s="168"/>
      <c r="T50" s="168"/>
      <c r="U50" s="168"/>
      <c r="V50" s="168"/>
      <c r="W50" s="168"/>
      <c r="X50" s="168"/>
      <c r="Y50" s="168"/>
      <c r="Z50" s="168"/>
      <c r="AA50" s="168"/>
      <c r="AB50" s="168"/>
      <c r="AC50" s="168"/>
      <c r="AD50" s="168"/>
      <c r="AE50" s="168"/>
      <c r="AF50" s="168"/>
      <c r="AG50" s="168"/>
      <c r="AH50" s="168"/>
    </row>
    <row r="51" spans="3:34" s="96" customFormat="1" ht="10.5" customHeight="1">
      <c r="C51" s="105"/>
      <c r="D51" s="568"/>
      <c r="E51" s="105"/>
      <c r="F51" s="105"/>
      <c r="G51" s="105"/>
      <c r="H51" s="105"/>
      <c r="I51" s="105"/>
      <c r="J51" s="105"/>
      <c r="K51" s="105"/>
      <c r="L51" s="105"/>
      <c r="M51" s="105"/>
      <c r="N51" s="105"/>
      <c r="O51" s="105"/>
      <c r="P51" s="105"/>
      <c r="Q51" s="168"/>
      <c r="R51" s="168"/>
      <c r="S51" s="168"/>
      <c r="T51" s="168"/>
      <c r="U51" s="168"/>
      <c r="V51" s="168"/>
      <c r="W51" s="168"/>
      <c r="X51" s="168"/>
      <c r="Y51" s="168"/>
      <c r="Z51" s="168"/>
      <c r="AA51" s="168"/>
      <c r="AB51" s="168"/>
      <c r="AC51" s="168"/>
      <c r="AD51" s="168"/>
      <c r="AE51" s="168"/>
      <c r="AF51" s="168"/>
      <c r="AG51" s="168"/>
      <c r="AH51" s="168"/>
    </row>
    <row r="52" spans="3:34" s="96" customFormat="1" ht="10.5" customHeight="1">
      <c r="C52" s="105"/>
      <c r="D52" s="568"/>
      <c r="E52" s="105"/>
      <c r="F52" s="105"/>
      <c r="G52" s="105"/>
      <c r="H52" s="105"/>
      <c r="I52" s="105"/>
      <c r="J52" s="105"/>
      <c r="K52" s="105"/>
      <c r="L52" s="105"/>
      <c r="M52" s="105"/>
      <c r="N52" s="105"/>
      <c r="O52" s="105"/>
      <c r="P52" s="105"/>
      <c r="Q52" s="168"/>
      <c r="R52" s="168"/>
      <c r="S52" s="168"/>
      <c r="T52" s="168"/>
      <c r="U52" s="168"/>
      <c r="V52" s="168"/>
      <c r="W52" s="168"/>
      <c r="X52" s="168"/>
      <c r="Y52" s="168"/>
      <c r="Z52" s="168"/>
      <c r="AA52" s="168"/>
      <c r="AB52" s="168"/>
      <c r="AC52" s="168"/>
      <c r="AD52" s="168"/>
      <c r="AE52" s="168"/>
      <c r="AF52" s="168"/>
      <c r="AG52" s="168"/>
      <c r="AH52" s="168"/>
    </row>
    <row r="53" spans="3:34" s="96" customFormat="1" ht="15.95" customHeight="1">
      <c r="C53" s="105"/>
      <c r="D53" s="568"/>
      <c r="E53" s="105"/>
      <c r="F53" s="105"/>
      <c r="G53" s="105"/>
      <c r="H53" s="105"/>
      <c r="I53" s="105"/>
      <c r="J53" s="105"/>
      <c r="K53" s="105"/>
      <c r="L53" s="105"/>
      <c r="M53" s="105"/>
      <c r="N53" s="105"/>
      <c r="O53" s="105"/>
      <c r="P53" s="105"/>
      <c r="Q53" s="168"/>
      <c r="R53" s="168"/>
      <c r="S53" s="168"/>
      <c r="T53" s="168"/>
      <c r="U53" s="168"/>
      <c r="V53" s="168"/>
      <c r="W53" s="168"/>
      <c r="X53" s="168"/>
      <c r="Y53" s="168"/>
      <c r="Z53" s="168"/>
      <c r="AA53" s="168"/>
      <c r="AB53" s="168"/>
      <c r="AC53" s="168"/>
      <c r="AD53" s="168"/>
      <c r="AE53" s="168"/>
      <c r="AF53" s="168"/>
      <c r="AG53" s="168"/>
      <c r="AH53" s="168"/>
    </row>
    <row r="54" spans="3:34" s="96" customFormat="1" ht="15.95" customHeight="1">
      <c r="C54" s="105"/>
      <c r="D54" s="568"/>
      <c r="E54" s="105"/>
      <c r="F54" s="105"/>
      <c r="G54" s="105"/>
      <c r="H54" s="105"/>
      <c r="I54" s="105"/>
      <c r="J54" s="105"/>
      <c r="K54" s="105"/>
      <c r="L54" s="105"/>
      <c r="M54" s="105"/>
      <c r="N54" s="105"/>
      <c r="O54" s="105"/>
      <c r="P54" s="105"/>
      <c r="Q54" s="168"/>
      <c r="R54" s="168"/>
      <c r="S54" s="168"/>
      <c r="T54" s="168"/>
      <c r="U54" s="168"/>
      <c r="V54" s="168"/>
      <c r="W54" s="168"/>
      <c r="X54" s="168"/>
      <c r="Y54" s="168"/>
      <c r="Z54" s="168"/>
      <c r="AA54" s="168"/>
      <c r="AB54" s="168"/>
      <c r="AC54" s="168"/>
      <c r="AD54" s="168"/>
      <c r="AE54" s="168"/>
      <c r="AF54" s="168"/>
      <c r="AG54" s="168"/>
      <c r="AH54" s="168"/>
    </row>
    <row r="55" spans="3:34" s="96" customFormat="1" ht="15.95" customHeight="1">
      <c r="C55" s="105"/>
      <c r="D55" s="568"/>
      <c r="E55" s="105"/>
      <c r="F55" s="105"/>
      <c r="G55" s="105"/>
      <c r="H55" s="105"/>
      <c r="I55" s="105"/>
      <c r="J55" s="105"/>
      <c r="K55" s="105"/>
      <c r="L55" s="105"/>
      <c r="M55" s="105"/>
      <c r="N55" s="105"/>
      <c r="O55" s="105"/>
      <c r="P55" s="105"/>
      <c r="Q55" s="168"/>
      <c r="R55" s="168"/>
      <c r="S55" s="168"/>
      <c r="T55" s="168"/>
      <c r="U55" s="168"/>
      <c r="V55" s="168"/>
      <c r="W55" s="168"/>
      <c r="X55" s="168"/>
      <c r="Y55" s="168"/>
      <c r="Z55" s="168"/>
      <c r="AA55" s="168"/>
      <c r="AB55" s="168"/>
      <c r="AC55" s="168"/>
      <c r="AD55" s="168"/>
      <c r="AE55" s="168"/>
      <c r="AF55" s="168"/>
      <c r="AG55" s="168"/>
      <c r="AH55" s="168"/>
    </row>
    <row r="56" spans="3:34" s="96" customFormat="1" ht="15.95" customHeight="1">
      <c r="C56" s="105"/>
      <c r="D56" s="568"/>
      <c r="E56" s="105"/>
      <c r="F56" s="105"/>
      <c r="G56" s="105"/>
      <c r="H56" s="105"/>
      <c r="I56" s="105"/>
      <c r="J56" s="105"/>
      <c r="K56" s="105"/>
      <c r="L56" s="105"/>
      <c r="M56" s="105"/>
      <c r="N56" s="105"/>
      <c r="O56" s="105"/>
      <c r="P56" s="105"/>
      <c r="Q56" s="168"/>
      <c r="R56" s="168"/>
      <c r="S56" s="168"/>
      <c r="T56" s="168"/>
      <c r="U56" s="168"/>
      <c r="V56" s="168"/>
      <c r="W56" s="168"/>
      <c r="X56" s="168"/>
      <c r="Y56" s="168"/>
      <c r="Z56" s="168"/>
      <c r="AA56" s="168"/>
      <c r="AB56" s="168"/>
      <c r="AC56" s="168"/>
      <c r="AD56" s="168"/>
      <c r="AE56" s="168"/>
      <c r="AF56" s="168"/>
      <c r="AG56" s="168"/>
      <c r="AH56" s="168"/>
    </row>
    <row r="57" spans="3:34" s="96" customFormat="1" ht="15.95" customHeight="1">
      <c r="C57" s="105"/>
      <c r="D57" s="568"/>
      <c r="E57" s="105"/>
      <c r="F57" s="105"/>
      <c r="G57" s="105"/>
      <c r="H57" s="105"/>
      <c r="I57" s="105"/>
      <c r="J57" s="105"/>
      <c r="K57" s="105"/>
      <c r="L57" s="105"/>
      <c r="M57" s="105"/>
      <c r="N57" s="105"/>
      <c r="O57" s="105"/>
      <c r="P57" s="105"/>
      <c r="Q57" s="168"/>
      <c r="R57" s="168"/>
      <c r="S57" s="168"/>
      <c r="T57" s="168"/>
      <c r="U57" s="168"/>
      <c r="V57" s="168"/>
      <c r="W57" s="168"/>
      <c r="X57" s="168"/>
      <c r="Y57" s="168"/>
      <c r="Z57" s="168"/>
      <c r="AA57" s="168"/>
      <c r="AB57" s="168"/>
      <c r="AC57" s="168"/>
      <c r="AD57" s="168"/>
      <c r="AE57" s="168"/>
      <c r="AF57" s="168"/>
      <c r="AG57" s="168"/>
      <c r="AH57" s="168"/>
    </row>
    <row r="58" spans="3:34" s="96" customFormat="1" ht="15.95" customHeight="1">
      <c r="C58" s="105"/>
      <c r="D58" s="568"/>
      <c r="E58" s="105"/>
      <c r="F58" s="105"/>
      <c r="G58" s="105"/>
      <c r="H58" s="105"/>
      <c r="I58" s="105"/>
      <c r="J58" s="105"/>
      <c r="K58" s="105"/>
      <c r="L58" s="105"/>
      <c r="M58" s="105"/>
      <c r="N58" s="105"/>
      <c r="O58" s="105"/>
      <c r="P58" s="105"/>
      <c r="Q58" s="168"/>
      <c r="R58" s="168"/>
      <c r="S58" s="168"/>
      <c r="T58" s="168"/>
      <c r="U58" s="168"/>
      <c r="V58" s="168"/>
      <c r="W58" s="168"/>
      <c r="X58" s="168"/>
      <c r="Y58" s="168"/>
      <c r="Z58" s="168"/>
      <c r="AA58" s="168"/>
      <c r="AB58" s="168"/>
      <c r="AC58" s="168"/>
      <c r="AD58" s="168"/>
      <c r="AE58" s="168"/>
      <c r="AF58" s="168"/>
      <c r="AG58" s="168"/>
      <c r="AH58" s="168"/>
    </row>
    <row r="59" spans="3:34" s="96" customFormat="1" ht="15.95" customHeight="1">
      <c r="C59" s="105"/>
      <c r="D59" s="568"/>
      <c r="E59" s="105"/>
      <c r="F59" s="105"/>
      <c r="G59" s="105"/>
      <c r="H59" s="105"/>
      <c r="I59" s="105"/>
      <c r="J59" s="105"/>
      <c r="K59" s="105"/>
      <c r="L59" s="105"/>
      <c r="M59" s="105"/>
      <c r="N59" s="105"/>
      <c r="O59" s="105"/>
      <c r="P59" s="105"/>
      <c r="Q59" s="168"/>
      <c r="R59" s="168"/>
      <c r="S59" s="168"/>
      <c r="T59" s="168"/>
      <c r="U59" s="168"/>
      <c r="V59" s="168"/>
      <c r="W59" s="168"/>
      <c r="X59" s="168"/>
      <c r="Y59" s="168"/>
      <c r="Z59" s="168"/>
      <c r="AA59" s="168"/>
      <c r="AB59" s="168"/>
      <c r="AC59" s="168"/>
      <c r="AD59" s="168"/>
      <c r="AE59" s="168"/>
      <c r="AF59" s="168"/>
      <c r="AG59" s="168"/>
      <c r="AH59" s="168"/>
    </row>
    <row r="60" spans="3:34" s="96" customFormat="1" ht="15.95" customHeight="1">
      <c r="C60" s="105"/>
      <c r="D60" s="568"/>
      <c r="E60" s="105"/>
      <c r="F60" s="105"/>
      <c r="G60" s="105"/>
      <c r="H60" s="105"/>
      <c r="I60" s="105"/>
      <c r="J60" s="105"/>
      <c r="K60" s="105"/>
      <c r="L60" s="105"/>
      <c r="M60" s="105"/>
      <c r="N60" s="105"/>
      <c r="O60" s="105"/>
      <c r="P60" s="105"/>
      <c r="Q60" s="168"/>
      <c r="R60" s="168"/>
      <c r="S60" s="168"/>
      <c r="T60" s="168"/>
      <c r="U60" s="168"/>
      <c r="V60" s="168"/>
      <c r="W60" s="168"/>
      <c r="X60" s="168"/>
      <c r="Y60" s="168"/>
      <c r="Z60" s="168"/>
      <c r="AA60" s="168"/>
      <c r="AB60" s="168"/>
      <c r="AC60" s="168"/>
      <c r="AD60" s="168"/>
      <c r="AE60" s="168"/>
      <c r="AF60" s="168"/>
      <c r="AG60" s="168"/>
      <c r="AH60" s="168"/>
    </row>
    <row r="61" spans="3:34" s="96" customFormat="1" ht="15.95" customHeight="1">
      <c r="C61" s="105"/>
      <c r="D61" s="568"/>
      <c r="E61" s="105"/>
      <c r="F61" s="105"/>
      <c r="G61" s="105"/>
      <c r="H61" s="105"/>
      <c r="I61" s="105"/>
      <c r="J61" s="105"/>
      <c r="K61" s="105"/>
      <c r="L61" s="105"/>
      <c r="M61" s="105"/>
      <c r="N61" s="105"/>
      <c r="O61" s="105"/>
      <c r="P61" s="105"/>
      <c r="Q61" s="168"/>
      <c r="R61" s="168"/>
      <c r="S61" s="168"/>
      <c r="T61" s="168"/>
      <c r="U61" s="168"/>
      <c r="V61" s="168"/>
      <c r="W61" s="168"/>
      <c r="X61" s="168"/>
      <c r="Y61" s="168"/>
      <c r="Z61" s="168"/>
      <c r="AA61" s="168"/>
      <c r="AB61" s="168"/>
      <c r="AC61" s="168"/>
      <c r="AD61" s="168"/>
      <c r="AE61" s="168"/>
      <c r="AF61" s="168"/>
      <c r="AG61" s="168"/>
      <c r="AH61" s="168"/>
    </row>
    <row r="62" spans="3:34" s="96" customFormat="1" ht="15.95" customHeight="1">
      <c r="C62" s="105"/>
      <c r="D62" s="568"/>
      <c r="E62" s="105"/>
      <c r="F62" s="105"/>
      <c r="G62" s="105"/>
      <c r="H62" s="105"/>
      <c r="I62" s="105"/>
      <c r="J62" s="105"/>
      <c r="K62" s="105"/>
      <c r="L62" s="105"/>
      <c r="M62" s="105"/>
      <c r="N62" s="105"/>
      <c r="O62" s="105"/>
      <c r="P62" s="105"/>
      <c r="Q62" s="168"/>
      <c r="R62" s="168"/>
      <c r="S62" s="168"/>
      <c r="T62" s="168"/>
      <c r="U62" s="168"/>
      <c r="V62" s="168"/>
      <c r="W62" s="168"/>
      <c r="X62" s="168"/>
      <c r="Y62" s="168"/>
      <c r="Z62" s="168"/>
      <c r="AA62" s="168"/>
      <c r="AB62" s="168"/>
      <c r="AC62" s="168"/>
      <c r="AD62" s="168"/>
      <c r="AE62" s="168"/>
      <c r="AF62" s="168"/>
      <c r="AG62" s="168"/>
      <c r="AH62" s="168"/>
    </row>
    <row r="63" spans="3:34" s="96" customFormat="1" ht="15.95" customHeight="1">
      <c r="C63" s="105"/>
      <c r="D63" s="568"/>
      <c r="E63" s="105"/>
      <c r="F63" s="105"/>
      <c r="G63" s="105"/>
      <c r="H63" s="105"/>
      <c r="I63" s="105"/>
      <c r="J63" s="105"/>
      <c r="K63" s="105"/>
      <c r="L63" s="105"/>
      <c r="M63" s="105"/>
      <c r="N63" s="105"/>
      <c r="O63" s="105"/>
      <c r="P63" s="105"/>
      <c r="Q63" s="168"/>
      <c r="R63" s="168"/>
      <c r="S63" s="168"/>
      <c r="T63" s="168"/>
      <c r="U63" s="168"/>
      <c r="V63" s="168"/>
      <c r="W63" s="168"/>
      <c r="X63" s="168"/>
      <c r="Y63" s="168"/>
      <c r="Z63" s="168"/>
      <c r="AA63" s="168"/>
      <c r="AB63" s="168"/>
      <c r="AC63" s="168"/>
      <c r="AD63" s="168"/>
      <c r="AE63" s="168"/>
      <c r="AF63" s="168"/>
      <c r="AG63" s="168"/>
      <c r="AH63" s="168"/>
    </row>
    <row r="64" spans="3:34" s="96" customFormat="1" ht="15.95" customHeight="1">
      <c r="C64" s="105"/>
      <c r="D64" s="568"/>
      <c r="E64" s="105"/>
      <c r="F64" s="105"/>
      <c r="G64" s="105"/>
      <c r="H64" s="105"/>
      <c r="I64" s="105"/>
      <c r="J64" s="105"/>
      <c r="K64" s="105"/>
      <c r="L64" s="105"/>
      <c r="M64" s="105"/>
      <c r="N64" s="105"/>
      <c r="O64" s="105"/>
      <c r="P64" s="105"/>
    </row>
    <row r="65" spans="3:16" s="96" customFormat="1" ht="15.95" customHeight="1">
      <c r="C65" s="105"/>
      <c r="D65" s="568"/>
      <c r="E65" s="105"/>
      <c r="F65" s="105"/>
      <c r="G65" s="105"/>
      <c r="H65" s="105"/>
      <c r="I65" s="105"/>
      <c r="J65" s="105"/>
      <c r="K65" s="105"/>
      <c r="L65" s="105"/>
      <c r="M65" s="105"/>
      <c r="N65" s="105"/>
      <c r="O65" s="105"/>
      <c r="P65" s="105"/>
    </row>
    <row r="66" spans="3:16" s="96" customFormat="1" ht="15.95" customHeight="1">
      <c r="C66" s="105"/>
      <c r="D66" s="568"/>
      <c r="E66" s="105"/>
      <c r="F66" s="105"/>
      <c r="G66" s="105"/>
      <c r="H66" s="105"/>
      <c r="I66" s="105"/>
      <c r="J66" s="105"/>
      <c r="K66" s="105"/>
      <c r="L66" s="105"/>
      <c r="M66" s="105"/>
      <c r="N66" s="105"/>
      <c r="O66" s="105"/>
      <c r="P66" s="105"/>
    </row>
  </sheetData>
  <mergeCells count="27">
    <mergeCell ref="A1:P1"/>
    <mergeCell ref="A4:P4"/>
    <mergeCell ref="C5:P5"/>
    <mergeCell ref="A6:D7"/>
    <mergeCell ref="E6:E7"/>
    <mergeCell ref="A8:D8"/>
    <mergeCell ref="B9:C10"/>
    <mergeCell ref="C11:C12"/>
    <mergeCell ref="C13:C14"/>
    <mergeCell ref="C15:C16"/>
    <mergeCell ref="C17:C18"/>
    <mergeCell ref="C19:C20"/>
    <mergeCell ref="C21:C22"/>
    <mergeCell ref="C23:C24"/>
    <mergeCell ref="C25:C26"/>
    <mergeCell ref="C27:C28"/>
    <mergeCell ref="C29:C30"/>
    <mergeCell ref="C31:C32"/>
    <mergeCell ref="C45:C46"/>
    <mergeCell ref="C47:C48"/>
    <mergeCell ref="N49:P49"/>
    <mergeCell ref="C33:C34"/>
    <mergeCell ref="C35:C36"/>
    <mergeCell ref="C37:C38"/>
    <mergeCell ref="C39:C40"/>
    <mergeCell ref="C41:C42"/>
    <mergeCell ref="C43:C44"/>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28F2B-2465-4C0C-9FD0-CDC98FFE0005}">
  <sheetPr>
    <pageSetUpPr fitToPage="1"/>
  </sheetPr>
  <dimension ref="A1:P54"/>
  <sheetViews>
    <sheetView view="pageBreakPreview" topLeftCell="A28" zoomScaleNormal="120" zoomScaleSheetLayoutView="100" workbookViewId="0">
      <selection activeCell="M56" sqref="M56"/>
    </sheetView>
  </sheetViews>
  <sheetFormatPr defaultRowHeight="11.25"/>
  <cols>
    <col min="1" max="10" width="8.125" style="373" customWidth="1"/>
    <col min="11" max="11" width="8.25" style="373" customWidth="1"/>
    <col min="12" max="12" width="6.625" style="373" customWidth="1"/>
    <col min="13" max="16384" width="9" style="373"/>
  </cols>
  <sheetData>
    <row r="1" spans="1:16" ht="15" customHeight="1">
      <c r="A1" s="1282" t="s">
        <v>1197</v>
      </c>
      <c r="B1" s="1282"/>
      <c r="C1" s="1282"/>
      <c r="D1" s="1282"/>
      <c r="E1" s="1282"/>
      <c r="F1" s="1282"/>
      <c r="G1" s="1282"/>
      <c r="H1" s="1282"/>
      <c r="I1" s="1282"/>
      <c r="J1" s="1282"/>
      <c r="K1" s="1282"/>
    </row>
    <row r="2" spans="1:16" ht="15" customHeight="1">
      <c r="A2" s="167"/>
      <c r="B2" s="167"/>
      <c r="C2" s="167"/>
      <c r="D2" s="167"/>
      <c r="E2" s="167"/>
      <c r="F2" s="167"/>
      <c r="G2" s="167"/>
      <c r="H2" s="167"/>
      <c r="I2" s="167"/>
      <c r="J2" s="167"/>
      <c r="K2" s="167"/>
    </row>
    <row r="3" spans="1:16" s="96" customFormat="1" ht="24.95" customHeight="1">
      <c r="A3" s="1301" t="s">
        <v>1196</v>
      </c>
      <c r="B3" s="1301"/>
      <c r="C3" s="1301"/>
      <c r="D3" s="1301"/>
      <c r="E3" s="1301"/>
      <c r="F3" s="1301"/>
      <c r="G3" s="1301"/>
      <c r="H3" s="1301"/>
      <c r="I3" s="1301"/>
      <c r="J3" s="1301"/>
      <c r="K3" s="1301"/>
    </row>
    <row r="4" spans="1:16" s="96" customFormat="1" ht="15" customHeight="1" thickBot="1">
      <c r="A4" s="1309" t="s">
        <v>1187</v>
      </c>
      <c r="B4" s="1309"/>
      <c r="C4" s="1309"/>
      <c r="D4" s="1309"/>
      <c r="E4" s="1309"/>
      <c r="F4" s="1309"/>
      <c r="G4" s="1309"/>
      <c r="H4" s="1309"/>
      <c r="I4" s="1309"/>
      <c r="J4" s="1309"/>
      <c r="K4" s="1309"/>
      <c r="L4" s="168"/>
      <c r="M4" s="168"/>
      <c r="N4" s="168"/>
      <c r="O4" s="168"/>
      <c r="P4" s="168"/>
    </row>
    <row r="5" spans="1:16" s="97" customFormat="1" ht="15" customHeight="1" thickTop="1">
      <c r="A5" s="1465" t="s">
        <v>1168</v>
      </c>
      <c r="B5" s="1364"/>
      <c r="C5" s="1306" t="s">
        <v>1067</v>
      </c>
      <c r="D5" s="1307"/>
      <c r="E5" s="1307"/>
      <c r="F5" s="1306" t="s">
        <v>485</v>
      </c>
      <c r="G5" s="1307"/>
      <c r="H5" s="1307"/>
      <c r="I5" s="1306" t="s">
        <v>365</v>
      </c>
      <c r="J5" s="1307"/>
      <c r="K5" s="1307"/>
      <c r="L5" s="274"/>
      <c r="M5" s="274"/>
      <c r="N5" s="274"/>
      <c r="O5" s="274"/>
      <c r="P5" s="274"/>
    </row>
    <row r="6" spans="1:16" s="97" customFormat="1" ht="15" customHeight="1">
      <c r="A6" s="1379"/>
      <c r="B6" s="1365"/>
      <c r="C6" s="595" t="s">
        <v>1195</v>
      </c>
      <c r="D6" s="333" t="s">
        <v>800</v>
      </c>
      <c r="E6" s="595" t="s">
        <v>799</v>
      </c>
      <c r="F6" s="595" t="s">
        <v>1195</v>
      </c>
      <c r="G6" s="333" t="s">
        <v>800</v>
      </c>
      <c r="H6" s="595" t="s">
        <v>799</v>
      </c>
      <c r="I6" s="595" t="s">
        <v>1195</v>
      </c>
      <c r="J6" s="333" t="s">
        <v>800</v>
      </c>
      <c r="K6" s="595" t="s">
        <v>799</v>
      </c>
      <c r="L6" s="274"/>
      <c r="M6" s="274"/>
      <c r="N6" s="274"/>
      <c r="O6" s="274"/>
      <c r="P6" s="274"/>
    </row>
    <row r="7" spans="1:16" s="96" customFormat="1" ht="15" customHeight="1">
      <c r="A7" s="1499" t="s">
        <v>1194</v>
      </c>
      <c r="B7" s="1370"/>
      <c r="C7" s="612">
        <v>1</v>
      </c>
      <c r="D7" s="309">
        <v>0.59808686459797089</v>
      </c>
      <c r="E7" s="613">
        <v>0.40191313540202911</v>
      </c>
      <c r="F7" s="612">
        <v>1</v>
      </c>
      <c r="G7" s="605">
        <v>0.57930000000000004</v>
      </c>
      <c r="H7" s="605">
        <v>0.42070000000000002</v>
      </c>
      <c r="I7" s="612">
        <f>SUM(I8:I11)</f>
        <v>0.99999999999999989</v>
      </c>
      <c r="J7" s="605">
        <f>SUM(J8:J11)</f>
        <v>0.55830000000000002</v>
      </c>
      <c r="K7" s="605">
        <f>SUM(K8:K11)</f>
        <v>0.44169999999999998</v>
      </c>
      <c r="L7" s="168"/>
      <c r="M7" s="604"/>
      <c r="N7" s="168"/>
      <c r="O7" s="168"/>
      <c r="P7" s="168"/>
    </row>
    <row r="8" spans="1:16" s="96" customFormat="1" ht="15" customHeight="1">
      <c r="A8" s="1379" t="s">
        <v>1193</v>
      </c>
      <c r="B8" s="1365"/>
      <c r="C8" s="611">
        <v>9.2047080663667184E-3</v>
      </c>
      <c r="D8" s="309">
        <v>4.9246477329861153E-3</v>
      </c>
      <c r="E8" s="610">
        <v>4.2800603333806031E-3</v>
      </c>
      <c r="F8" s="609">
        <v>8.6E-3</v>
      </c>
      <c r="G8" s="605">
        <v>4.7999999999999996E-3</v>
      </c>
      <c r="H8" s="605">
        <v>3.7000000000000002E-3</v>
      </c>
      <c r="I8" s="609">
        <v>7.1999999999999998E-3</v>
      </c>
      <c r="J8" s="605">
        <v>4.1000000000000003E-3</v>
      </c>
      <c r="K8" s="605">
        <v>3.0999999999999999E-3</v>
      </c>
      <c r="L8" s="168"/>
      <c r="M8" s="604"/>
      <c r="N8" s="168"/>
      <c r="O8" s="168"/>
      <c r="P8" s="168"/>
    </row>
    <row r="9" spans="1:16" s="96" customFormat="1" ht="15" customHeight="1">
      <c r="A9" s="1379" t="s">
        <v>1192</v>
      </c>
      <c r="B9" s="1365"/>
      <c r="C9" s="611">
        <v>0.18511260941871108</v>
      </c>
      <c r="D9" s="309">
        <v>0.14289213474455001</v>
      </c>
      <c r="E9" s="610">
        <v>4.2220474674161068E-2</v>
      </c>
      <c r="F9" s="609">
        <v>0.18709999999999999</v>
      </c>
      <c r="G9" s="605">
        <v>0.1416</v>
      </c>
      <c r="H9" s="605">
        <v>4.5400000000000003E-2</v>
      </c>
      <c r="I9" s="609">
        <v>0.17169999999999999</v>
      </c>
      <c r="J9" s="605">
        <v>0.127</v>
      </c>
      <c r="K9" s="605">
        <v>4.4699999999999997E-2</v>
      </c>
      <c r="L9" s="168"/>
      <c r="M9" s="604"/>
      <c r="N9" s="168"/>
      <c r="O9" s="168"/>
      <c r="P9" s="168"/>
    </row>
    <row r="10" spans="1:16" s="96" customFormat="1" ht="15" customHeight="1">
      <c r="A10" s="1379" t="s">
        <v>1191</v>
      </c>
      <c r="B10" s="1365"/>
      <c r="C10" s="611">
        <v>0.75038997537676133</v>
      </c>
      <c r="D10" s="309">
        <v>0.41838878933594609</v>
      </c>
      <c r="E10" s="610">
        <v>0.3320011860408153</v>
      </c>
      <c r="F10" s="609">
        <v>0.75529999999999997</v>
      </c>
      <c r="G10" s="605">
        <v>0.40510000000000002</v>
      </c>
      <c r="H10" s="605">
        <v>0.35010000000000002</v>
      </c>
      <c r="I10" s="609">
        <v>0.79339999999999999</v>
      </c>
      <c r="J10" s="605">
        <v>0.41320000000000001</v>
      </c>
      <c r="K10" s="605">
        <v>0.38019999999999998</v>
      </c>
      <c r="L10" s="168"/>
      <c r="M10" s="604"/>
      <c r="N10" s="168"/>
      <c r="O10" s="168"/>
      <c r="P10" s="168"/>
    </row>
    <row r="11" spans="1:16" s="96" customFormat="1" ht="15" customHeight="1">
      <c r="A11" s="1380" t="s">
        <v>1190</v>
      </c>
      <c r="B11" s="1366"/>
      <c r="C11" s="608">
        <v>5.5292707138160861E-2</v>
      </c>
      <c r="D11" s="309">
        <v>3.1881292784488646E-2</v>
      </c>
      <c r="E11" s="607">
        <v>2.3411414353672215E-2</v>
      </c>
      <c r="F11" s="606">
        <v>4.9099999999999998E-2</v>
      </c>
      <c r="G11" s="605">
        <v>2.7699999999999999E-2</v>
      </c>
      <c r="H11" s="605">
        <v>2.1399999999999999E-2</v>
      </c>
      <c r="I11" s="606">
        <v>2.7699999999999999E-2</v>
      </c>
      <c r="J11" s="605">
        <v>1.4E-2</v>
      </c>
      <c r="K11" s="605">
        <v>1.37E-2</v>
      </c>
      <c r="L11" s="168"/>
      <c r="M11" s="604"/>
      <c r="N11" s="168"/>
      <c r="O11" s="168"/>
      <c r="P11" s="168"/>
    </row>
    <row r="12" spans="1:16" s="96" customFormat="1" ht="15" customHeight="1">
      <c r="A12" s="1516" t="s">
        <v>1189</v>
      </c>
      <c r="B12" s="1516"/>
      <c r="C12" s="1516"/>
      <c r="D12" s="1516"/>
      <c r="E12" s="1516"/>
      <c r="F12" s="1516"/>
      <c r="G12" s="1516"/>
      <c r="H12" s="169"/>
      <c r="I12" s="1517"/>
      <c r="J12" s="1517"/>
      <c r="K12" s="1517"/>
      <c r="L12" s="168"/>
      <c r="M12" s="168"/>
      <c r="N12" s="168"/>
      <c r="O12" s="168"/>
      <c r="P12" s="168"/>
    </row>
    <row r="13" spans="1:16" s="96" customFormat="1" ht="15" customHeight="1">
      <c r="A13" s="603"/>
      <c r="B13" s="603"/>
      <c r="C13" s="603"/>
      <c r="D13" s="603"/>
      <c r="E13" s="603"/>
      <c r="F13" s="603"/>
      <c r="G13" s="603"/>
      <c r="H13" s="380"/>
      <c r="I13" s="602"/>
      <c r="J13" s="602"/>
      <c r="K13" s="602"/>
      <c r="L13" s="168"/>
      <c r="M13" s="168"/>
      <c r="N13" s="168"/>
      <c r="O13" s="168"/>
      <c r="P13" s="168"/>
    </row>
    <row r="14" spans="1:16" ht="15" customHeight="1">
      <c r="A14" s="167"/>
      <c r="B14" s="167"/>
      <c r="C14" s="167"/>
      <c r="D14" s="167"/>
      <c r="E14" s="167"/>
      <c r="F14" s="167"/>
      <c r="G14" s="167"/>
      <c r="H14" s="167"/>
      <c r="I14" s="167"/>
      <c r="J14" s="167"/>
      <c r="K14" s="96"/>
    </row>
    <row r="15" spans="1:16" ht="24.95" customHeight="1">
      <c r="A15" s="1301" t="s">
        <v>1188</v>
      </c>
      <c r="B15" s="1301"/>
      <c r="C15" s="1301"/>
      <c r="D15" s="1301"/>
      <c r="E15" s="1301"/>
      <c r="F15" s="1301"/>
      <c r="G15" s="1301"/>
      <c r="H15" s="1301"/>
      <c r="I15" s="1301"/>
      <c r="J15" s="1518"/>
    </row>
    <row r="16" spans="1:16" ht="15" customHeight="1" thickBot="1">
      <c r="A16" s="1313" t="s">
        <v>1187</v>
      </c>
      <c r="B16" s="1313"/>
      <c r="C16" s="1313"/>
      <c r="D16" s="1313"/>
      <c r="E16" s="1313"/>
      <c r="F16" s="1313"/>
      <c r="G16" s="1313"/>
      <c r="H16" s="1313"/>
      <c r="I16" s="1313"/>
      <c r="J16" s="1313"/>
    </row>
    <row r="17" spans="1:11" ht="15" customHeight="1" thickTop="1">
      <c r="A17" s="1465" t="s">
        <v>1168</v>
      </c>
      <c r="B17" s="1364"/>
      <c r="C17" s="1338" t="s">
        <v>880</v>
      </c>
      <c r="D17" s="1338" t="s">
        <v>1186</v>
      </c>
      <c r="E17" s="1338"/>
      <c r="F17" s="1338"/>
      <c r="G17" s="1338"/>
      <c r="H17" s="1519" t="s">
        <v>1185</v>
      </c>
      <c r="I17" s="1519"/>
      <c r="J17" s="1423" t="s">
        <v>1184</v>
      </c>
    </row>
    <row r="18" spans="1:11" ht="15" customHeight="1">
      <c r="A18" s="1379"/>
      <c r="B18" s="1365"/>
      <c r="C18" s="1333"/>
      <c r="D18" s="1371" t="s">
        <v>639</v>
      </c>
      <c r="E18" s="1371" t="s">
        <v>800</v>
      </c>
      <c r="F18" s="1371" t="s">
        <v>799</v>
      </c>
      <c r="G18" s="1400" t="s">
        <v>1183</v>
      </c>
      <c r="H18" s="1400" t="s">
        <v>1182</v>
      </c>
      <c r="I18" s="1400" t="s">
        <v>1181</v>
      </c>
      <c r="J18" s="1362"/>
    </row>
    <row r="19" spans="1:11" ht="15" customHeight="1">
      <c r="A19" s="1380"/>
      <c r="B19" s="1366"/>
      <c r="C19" s="1334"/>
      <c r="D19" s="1333"/>
      <c r="E19" s="1333"/>
      <c r="F19" s="1333"/>
      <c r="G19" s="1401"/>
      <c r="H19" s="1401"/>
      <c r="I19" s="1401"/>
      <c r="J19" s="1363"/>
    </row>
    <row r="20" spans="1:11" ht="15" customHeight="1">
      <c r="A20" s="1317" t="s">
        <v>1180</v>
      </c>
      <c r="B20" s="1515"/>
      <c r="C20" s="321">
        <v>19617</v>
      </c>
      <c r="D20" s="321">
        <v>68807</v>
      </c>
      <c r="E20" s="155">
        <v>34280</v>
      </c>
      <c r="F20" s="155">
        <v>34527</v>
      </c>
      <c r="G20" s="601">
        <v>64.5</v>
      </c>
      <c r="H20" s="253">
        <v>9.4</v>
      </c>
      <c r="I20" s="601">
        <v>26.6</v>
      </c>
      <c r="J20" s="155">
        <v>7319.9</v>
      </c>
    </row>
    <row r="21" spans="1:11" ht="15" customHeight="1">
      <c r="A21" s="1313" t="s">
        <v>620</v>
      </c>
      <c r="B21" s="1511"/>
      <c r="C21" s="156">
        <v>29428</v>
      </c>
      <c r="D21" s="156">
        <v>97006</v>
      </c>
      <c r="E21" s="155">
        <v>48422</v>
      </c>
      <c r="F21" s="155">
        <v>48584</v>
      </c>
      <c r="G21" s="254">
        <v>77.8</v>
      </c>
      <c r="H21" s="253">
        <v>13.1</v>
      </c>
      <c r="I21" s="254">
        <v>37.1</v>
      </c>
      <c r="J21" s="155">
        <v>7405</v>
      </c>
    </row>
    <row r="22" spans="1:11" ht="15" customHeight="1">
      <c r="A22" s="1313" t="s">
        <v>1179</v>
      </c>
      <c r="B22" s="1511"/>
      <c r="C22" s="156">
        <v>37943</v>
      </c>
      <c r="D22" s="156">
        <v>116938</v>
      </c>
      <c r="E22" s="155">
        <v>58577</v>
      </c>
      <c r="F22" s="155">
        <v>58361</v>
      </c>
      <c r="G22" s="254">
        <v>83.5</v>
      </c>
      <c r="H22" s="253">
        <v>14.2</v>
      </c>
      <c r="I22" s="254">
        <v>40.299999999999997</v>
      </c>
      <c r="J22" s="155">
        <v>8235.1</v>
      </c>
    </row>
    <row r="23" spans="1:11" ht="15" customHeight="1">
      <c r="A23" s="1313" t="s">
        <v>612</v>
      </c>
      <c r="B23" s="1511"/>
      <c r="C23" s="156">
        <v>42547</v>
      </c>
      <c r="D23" s="156">
        <v>124776</v>
      </c>
      <c r="E23" s="155">
        <v>62339</v>
      </c>
      <c r="F23" s="155">
        <v>62437</v>
      </c>
      <c r="G23" s="254">
        <v>85.3</v>
      </c>
      <c r="H23" s="253">
        <v>14.8</v>
      </c>
      <c r="I23" s="254">
        <v>42</v>
      </c>
      <c r="J23" s="155">
        <v>8413.7999999999993</v>
      </c>
    </row>
    <row r="24" spans="1:11" ht="15" customHeight="1">
      <c r="A24" s="1313" t="s">
        <v>607</v>
      </c>
      <c r="B24" s="1511"/>
      <c r="C24" s="156">
        <v>46652</v>
      </c>
      <c r="D24" s="156">
        <v>129700</v>
      </c>
      <c r="E24" s="151" t="s">
        <v>1178</v>
      </c>
      <c r="F24" s="151" t="s">
        <v>364</v>
      </c>
      <c r="G24" s="254">
        <v>86.3</v>
      </c>
      <c r="H24" s="253">
        <v>14.62</v>
      </c>
      <c r="I24" s="254">
        <v>41.439909297052154</v>
      </c>
      <c r="J24" s="155">
        <v>8871.4</v>
      </c>
    </row>
    <row r="25" spans="1:11" ht="15" customHeight="1">
      <c r="A25" s="1313" t="s">
        <v>602</v>
      </c>
      <c r="B25" s="1511"/>
      <c r="C25" s="156">
        <v>50500</v>
      </c>
      <c r="D25" s="156">
        <v>131518</v>
      </c>
      <c r="E25" s="152">
        <v>65269</v>
      </c>
      <c r="F25" s="152">
        <v>66249</v>
      </c>
      <c r="G25" s="254">
        <v>86.3</v>
      </c>
      <c r="H25" s="253">
        <v>14.62</v>
      </c>
      <c r="I25" s="254">
        <v>41.439909297052154</v>
      </c>
      <c r="J25" s="155">
        <v>8995.7592339261282</v>
      </c>
    </row>
    <row r="26" spans="1:11" ht="15" customHeight="1">
      <c r="A26" s="1313" t="s">
        <v>597</v>
      </c>
      <c r="B26" s="1511"/>
      <c r="C26" s="156">
        <v>56149</v>
      </c>
      <c r="D26" s="156">
        <v>139597</v>
      </c>
      <c r="E26" s="155">
        <v>69709</v>
      </c>
      <c r="F26" s="155">
        <v>69888</v>
      </c>
      <c r="G26" s="254">
        <v>85.128427163625716</v>
      </c>
      <c r="H26" s="253">
        <v>15</v>
      </c>
      <c r="I26" s="254">
        <v>42.517006802721085</v>
      </c>
      <c r="J26" s="155">
        <v>9325.1</v>
      </c>
    </row>
    <row r="27" spans="1:11" ht="15" customHeight="1">
      <c r="A27" s="1313" t="s">
        <v>371</v>
      </c>
      <c r="B27" s="1511"/>
      <c r="C27" s="156">
        <v>63238</v>
      </c>
      <c r="D27" s="156">
        <v>153779</v>
      </c>
      <c r="E27" s="591">
        <v>76209</v>
      </c>
      <c r="F27" s="155">
        <v>77570</v>
      </c>
      <c r="G27" s="254">
        <v>88.2</v>
      </c>
      <c r="H27" s="256">
        <v>16.3</v>
      </c>
      <c r="I27" s="254">
        <v>46.1</v>
      </c>
      <c r="J27" s="591">
        <v>9451.7000000000007</v>
      </c>
    </row>
    <row r="28" spans="1:11" ht="15" customHeight="1">
      <c r="A28" s="1512" t="s">
        <v>365</v>
      </c>
      <c r="B28" s="1513"/>
      <c r="C28" s="415">
        <v>76689</v>
      </c>
      <c r="D28" s="415">
        <v>182632</v>
      </c>
      <c r="E28" s="189">
        <v>90170</v>
      </c>
      <c r="F28" s="189">
        <v>92462</v>
      </c>
      <c r="G28" s="600">
        <v>91.384995671732156</v>
      </c>
      <c r="H28" s="531">
        <v>18.71</v>
      </c>
      <c r="I28" s="600">
        <v>52.972819932049831</v>
      </c>
      <c r="J28" s="189">
        <v>9761.2000000000007</v>
      </c>
    </row>
    <row r="29" spans="1:11" ht="15" customHeight="1">
      <c r="I29" s="1514"/>
      <c r="J29" s="1514"/>
    </row>
    <row r="30" spans="1:11" ht="15" customHeight="1"/>
    <row r="31" spans="1:11" s="324" customFormat="1" ht="24.95" customHeight="1">
      <c r="A31" s="1301" t="s">
        <v>1177</v>
      </c>
      <c r="B31" s="1301"/>
      <c r="C31" s="1301"/>
      <c r="D31" s="1301"/>
      <c r="E31" s="1301"/>
      <c r="F31" s="1301"/>
      <c r="G31" s="1301"/>
      <c r="H31" s="1301"/>
      <c r="I31" s="1301"/>
      <c r="J31" s="1301"/>
      <c r="K31" s="1301"/>
    </row>
    <row r="32" spans="1:11" ht="15" customHeight="1" thickBot="1">
      <c r="A32" s="1310" t="s">
        <v>1176</v>
      </c>
      <c r="B32" s="1310"/>
      <c r="C32" s="1310"/>
      <c r="D32" s="1310"/>
      <c r="E32" s="1310"/>
      <c r="F32" s="1310"/>
      <c r="G32" s="1310"/>
      <c r="H32" s="1310"/>
      <c r="I32" s="1310"/>
      <c r="J32" s="1310"/>
    </row>
    <row r="33" spans="1:13" ht="15" customHeight="1" thickTop="1">
      <c r="A33" s="1364" t="s">
        <v>1168</v>
      </c>
      <c r="B33" s="1338" t="s">
        <v>701</v>
      </c>
      <c r="C33" s="1338"/>
      <c r="D33" s="1306" t="s">
        <v>1167</v>
      </c>
      <c r="E33" s="1307"/>
      <c r="F33" s="1307"/>
      <c r="G33" s="1307"/>
      <c r="H33" s="1307"/>
      <c r="I33" s="1307"/>
      <c r="J33" s="1307"/>
      <c r="K33" s="1307"/>
    </row>
    <row r="34" spans="1:13" ht="15" customHeight="1">
      <c r="A34" s="1365"/>
      <c r="B34" s="1334" t="s">
        <v>880</v>
      </c>
      <c r="C34" s="1334" t="s">
        <v>1175</v>
      </c>
      <c r="D34" s="1334" t="s">
        <v>1129</v>
      </c>
      <c r="E34" s="1334"/>
      <c r="F34" s="1334"/>
      <c r="G34" s="1334" t="s">
        <v>1174</v>
      </c>
      <c r="H34" s="1334" t="s">
        <v>1173</v>
      </c>
      <c r="I34" s="1334" t="s">
        <v>1172</v>
      </c>
      <c r="J34" s="1398" t="s">
        <v>1171</v>
      </c>
      <c r="K34" s="1383" t="s">
        <v>1170</v>
      </c>
    </row>
    <row r="35" spans="1:13" ht="15" customHeight="1">
      <c r="A35" s="1366"/>
      <c r="B35" s="1510"/>
      <c r="C35" s="1510"/>
      <c r="D35" s="333" t="s">
        <v>1158</v>
      </c>
      <c r="E35" s="333" t="s">
        <v>1157</v>
      </c>
      <c r="F35" s="332" t="s">
        <v>1169</v>
      </c>
      <c r="G35" s="1334"/>
      <c r="H35" s="1334"/>
      <c r="I35" s="1334"/>
      <c r="J35" s="1398"/>
      <c r="K35" s="1382"/>
      <c r="L35" s="590"/>
    </row>
    <row r="36" spans="1:13" ht="15" customHeight="1">
      <c r="A36" s="316" t="s">
        <v>1067</v>
      </c>
      <c r="B36" s="594">
        <v>64921</v>
      </c>
      <c r="C36" s="593">
        <v>163984</v>
      </c>
      <c r="D36" s="185">
        <v>64861</v>
      </c>
      <c r="E36" s="185">
        <v>162176</v>
      </c>
      <c r="F36" s="601">
        <v>2.5</v>
      </c>
      <c r="G36" s="185">
        <v>16775</v>
      </c>
      <c r="H36" s="185">
        <v>19283</v>
      </c>
      <c r="I36" s="185">
        <v>13886</v>
      </c>
      <c r="J36" s="185">
        <v>10850</v>
      </c>
      <c r="K36" s="185">
        <v>2979</v>
      </c>
      <c r="L36" s="590"/>
    </row>
    <row r="37" spans="1:13" ht="15" customHeight="1">
      <c r="A37" s="316" t="s">
        <v>371</v>
      </c>
      <c r="B37" s="591">
        <v>70802</v>
      </c>
      <c r="C37" s="319">
        <v>174373</v>
      </c>
      <c r="D37" s="155">
        <v>70733</v>
      </c>
      <c r="E37" s="155">
        <v>171970</v>
      </c>
      <c r="F37" s="254">
        <v>2.4312555667086087</v>
      </c>
      <c r="G37" s="155">
        <v>19273</v>
      </c>
      <c r="H37" s="155">
        <v>21779</v>
      </c>
      <c r="I37" s="155">
        <v>14521</v>
      </c>
      <c r="J37" s="155">
        <v>11363</v>
      </c>
      <c r="K37" s="155">
        <v>2952</v>
      </c>
      <c r="L37" s="590"/>
    </row>
    <row r="38" spans="1:13" s="590" customFormat="1" ht="15" customHeight="1">
      <c r="A38" s="589" t="s">
        <v>365</v>
      </c>
      <c r="B38" s="471">
        <v>83115</v>
      </c>
      <c r="C38" s="532">
        <v>199849</v>
      </c>
      <c r="D38" s="189">
        <v>83001</v>
      </c>
      <c r="E38" s="189">
        <v>196623</v>
      </c>
      <c r="F38" s="600">
        <v>2.3689200000000001</v>
      </c>
      <c r="G38" s="189">
        <v>24552</v>
      </c>
      <c r="H38" s="189">
        <v>24878</v>
      </c>
      <c r="I38" s="189">
        <v>16677</v>
      </c>
      <c r="J38" s="189">
        <v>13103</v>
      </c>
      <c r="K38" s="189">
        <v>3082</v>
      </c>
      <c r="L38" s="596"/>
      <c r="M38" s="596"/>
    </row>
    <row r="39" spans="1:13" s="590" customFormat="1" ht="15" customHeight="1" thickBot="1">
      <c r="A39" s="599"/>
      <c r="B39" s="597"/>
      <c r="C39" s="597"/>
      <c r="D39" s="597"/>
      <c r="E39" s="597"/>
      <c r="F39" s="598"/>
      <c r="G39" s="597"/>
      <c r="H39" s="597"/>
      <c r="I39" s="597"/>
      <c r="J39" s="597"/>
      <c r="K39" s="596"/>
      <c r="L39" s="596"/>
      <c r="M39" s="596"/>
    </row>
    <row r="40" spans="1:13" ht="15" customHeight="1" thickTop="1">
      <c r="A40" s="1364" t="s">
        <v>1168</v>
      </c>
      <c r="B40" s="1306" t="s">
        <v>1167</v>
      </c>
      <c r="C40" s="1307"/>
      <c r="D40" s="1307"/>
      <c r="E40" s="1307"/>
      <c r="F40" s="1308"/>
      <c r="G40" s="1338" t="s">
        <v>1166</v>
      </c>
      <c r="H40" s="1338"/>
      <c r="I40" s="1308" t="s">
        <v>1165</v>
      </c>
      <c r="J40" s="1306"/>
    </row>
    <row r="41" spans="1:13" ht="15" customHeight="1">
      <c r="A41" s="1365"/>
      <c r="B41" s="1371" t="s">
        <v>1164</v>
      </c>
      <c r="C41" s="1371" t="s">
        <v>1163</v>
      </c>
      <c r="D41" s="1371" t="s">
        <v>1162</v>
      </c>
      <c r="E41" s="1371" t="s">
        <v>1161</v>
      </c>
      <c r="F41" s="1383" t="s">
        <v>1160</v>
      </c>
      <c r="G41" s="1334" t="s">
        <v>1159</v>
      </c>
      <c r="H41" s="1334"/>
      <c r="I41" s="1399" t="s">
        <v>1159</v>
      </c>
      <c r="J41" s="1398"/>
    </row>
    <row r="42" spans="1:13" ht="15" customHeight="1">
      <c r="A42" s="1366"/>
      <c r="B42" s="1333"/>
      <c r="C42" s="1333"/>
      <c r="D42" s="1333"/>
      <c r="E42" s="1333"/>
      <c r="F42" s="1382"/>
      <c r="G42" s="333" t="s">
        <v>1158</v>
      </c>
      <c r="H42" s="333" t="s">
        <v>1157</v>
      </c>
      <c r="I42" s="139" t="s">
        <v>1158</v>
      </c>
      <c r="J42" s="595" t="s">
        <v>1157</v>
      </c>
    </row>
    <row r="43" spans="1:13" ht="15" customHeight="1">
      <c r="A43" s="166" t="s">
        <v>1067</v>
      </c>
      <c r="B43" s="594">
        <v>813</v>
      </c>
      <c r="C43" s="185">
        <v>218</v>
      </c>
      <c r="D43" s="185">
        <v>42</v>
      </c>
      <c r="E43" s="185">
        <v>10</v>
      </c>
      <c r="F43" s="593">
        <v>5</v>
      </c>
      <c r="G43" s="185">
        <v>60</v>
      </c>
      <c r="H43" s="593">
        <v>1808</v>
      </c>
      <c r="I43" s="592" t="s">
        <v>368</v>
      </c>
      <c r="J43" s="592" t="s">
        <v>368</v>
      </c>
    </row>
    <row r="44" spans="1:13" ht="15" customHeight="1">
      <c r="A44" s="166" t="s">
        <v>371</v>
      </c>
      <c r="B44" s="591">
        <v>625</v>
      </c>
      <c r="C44" s="155">
        <v>169</v>
      </c>
      <c r="D44" s="155">
        <v>38</v>
      </c>
      <c r="E44" s="155">
        <v>7</v>
      </c>
      <c r="F44" s="319">
        <v>6</v>
      </c>
      <c r="G44" s="155">
        <v>69</v>
      </c>
      <c r="H44" s="319">
        <v>2403</v>
      </c>
      <c r="I44" s="151" t="s">
        <v>368</v>
      </c>
      <c r="J44" s="151" t="s">
        <v>368</v>
      </c>
      <c r="K44" s="590"/>
      <c r="L44" s="590"/>
    </row>
    <row r="45" spans="1:13" s="518" customFormat="1" ht="15" customHeight="1">
      <c r="A45" s="589" t="s">
        <v>365</v>
      </c>
      <c r="B45" s="471">
        <v>553</v>
      </c>
      <c r="C45" s="189">
        <v>116</v>
      </c>
      <c r="D45" s="189">
        <v>32</v>
      </c>
      <c r="E45" s="189">
        <v>5</v>
      </c>
      <c r="F45" s="532">
        <v>3</v>
      </c>
      <c r="G45" s="189">
        <v>114</v>
      </c>
      <c r="H45" s="532">
        <v>3226</v>
      </c>
      <c r="I45" s="170" t="s">
        <v>368</v>
      </c>
      <c r="J45" s="170" t="s">
        <v>368</v>
      </c>
    </row>
    <row r="46" spans="1:13" ht="15.95" customHeight="1">
      <c r="A46" s="1507"/>
      <c r="B46" s="1508"/>
      <c r="C46" s="1508"/>
      <c r="D46" s="1508"/>
      <c r="E46" s="1508"/>
      <c r="F46" s="1508"/>
      <c r="G46" s="1507"/>
      <c r="H46" s="1414"/>
      <c r="I46" s="1509"/>
      <c r="J46" s="1509"/>
    </row>
    <row r="47" spans="1:13" ht="15.95" customHeight="1"/>
    <row r="48" spans="1:13" ht="15.95" customHeight="1"/>
    <row r="49" ht="15.95" customHeight="1"/>
    <row r="50" ht="15.95" customHeight="1"/>
    <row r="51" ht="15.95" customHeight="1"/>
    <row r="52" ht="15.95" customHeight="1"/>
    <row r="53" ht="15.95" customHeight="1"/>
    <row r="54" ht="15.95" customHeight="1"/>
  </sheetData>
  <mergeCells count="63">
    <mergeCell ref="A1:K1"/>
    <mergeCell ref="A3:K3"/>
    <mergeCell ref="A4:K4"/>
    <mergeCell ref="A5:B6"/>
    <mergeCell ref="C5:E5"/>
    <mergeCell ref="F5:H5"/>
    <mergeCell ref="I5:K5"/>
    <mergeCell ref="A7:B7"/>
    <mergeCell ref="A8:B8"/>
    <mergeCell ref="A9:B9"/>
    <mergeCell ref="A10:B10"/>
    <mergeCell ref="A11:B11"/>
    <mergeCell ref="A12:G12"/>
    <mergeCell ref="I12:K12"/>
    <mergeCell ref="A15:J15"/>
    <mergeCell ref="A16:J16"/>
    <mergeCell ref="A17:B19"/>
    <mergeCell ref="C17:C19"/>
    <mergeCell ref="D17:G17"/>
    <mergeCell ref="H17:I17"/>
    <mergeCell ref="J17:J19"/>
    <mergeCell ref="D18:D19"/>
    <mergeCell ref="E18:E19"/>
    <mergeCell ref="F18:F19"/>
    <mergeCell ref="G18:G19"/>
    <mergeCell ref="H18:H19"/>
    <mergeCell ref="I18:I19"/>
    <mergeCell ref="A20:B20"/>
    <mergeCell ref="A21:B21"/>
    <mergeCell ref="A22:B22"/>
    <mergeCell ref="A23:B23"/>
    <mergeCell ref="A24:B24"/>
    <mergeCell ref="A25:B25"/>
    <mergeCell ref="A26:B26"/>
    <mergeCell ref="A27:B27"/>
    <mergeCell ref="A28:B28"/>
    <mergeCell ref="I29:J29"/>
    <mergeCell ref="A31:K31"/>
    <mergeCell ref="A32:J32"/>
    <mergeCell ref="A33:A35"/>
    <mergeCell ref="B33:C33"/>
    <mergeCell ref="D33:K33"/>
    <mergeCell ref="B34:B35"/>
    <mergeCell ref="C34:C35"/>
    <mergeCell ref="D34:F34"/>
    <mergeCell ref="G34:G35"/>
    <mergeCell ref="H34:H35"/>
    <mergeCell ref="I34:I35"/>
    <mergeCell ref="J34:J35"/>
    <mergeCell ref="K34:K35"/>
    <mergeCell ref="A46:G46"/>
    <mergeCell ref="H46:J46"/>
    <mergeCell ref="C41:C42"/>
    <mergeCell ref="D41:D42"/>
    <mergeCell ref="E41:E42"/>
    <mergeCell ref="F41:F42"/>
    <mergeCell ref="G41:H41"/>
    <mergeCell ref="I41:J41"/>
    <mergeCell ref="A40:A42"/>
    <mergeCell ref="B40:F40"/>
    <mergeCell ref="G40:H40"/>
    <mergeCell ref="I40:J40"/>
    <mergeCell ref="B41:B42"/>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743277-8D89-42B6-8296-525B8CFB27EC}">
  <sheetPr>
    <pageSetUpPr fitToPage="1"/>
  </sheetPr>
  <dimension ref="A1:E38"/>
  <sheetViews>
    <sheetView view="pageBreakPreview" topLeftCell="A13" zoomScaleNormal="100" zoomScaleSheetLayoutView="100" workbookViewId="0">
      <selection activeCell="M56" sqref="M56"/>
    </sheetView>
  </sheetViews>
  <sheetFormatPr defaultRowHeight="13.5"/>
  <cols>
    <col min="1" max="5" width="15.625" style="96" customWidth="1"/>
    <col min="6" max="7" width="4.625" style="96" customWidth="1"/>
    <col min="8" max="16384" width="9" style="96"/>
  </cols>
  <sheetData>
    <row r="1" spans="1:5" ht="15.95" customHeight="1">
      <c r="A1" s="96" t="s">
        <v>1213</v>
      </c>
    </row>
    <row r="2" spans="1:5" ht="15" customHeight="1"/>
    <row r="3" spans="1:5" ht="15" customHeight="1"/>
    <row r="4" spans="1:5" s="95" customFormat="1" ht="24.95" customHeight="1">
      <c r="A4" s="1301" t="s">
        <v>1212</v>
      </c>
      <c r="B4" s="1301"/>
      <c r="C4" s="1301"/>
      <c r="D4" s="1301"/>
      <c r="E4" s="1301"/>
    </row>
    <row r="5" spans="1:5" ht="15" customHeight="1" thickBot="1">
      <c r="A5" s="1309" t="s">
        <v>1187</v>
      </c>
      <c r="B5" s="1309"/>
      <c r="C5" s="1309"/>
      <c r="D5" s="1309"/>
      <c r="E5" s="1309"/>
    </row>
    <row r="6" spans="1:5" s="97" customFormat="1" ht="15" customHeight="1" thickTop="1">
      <c r="A6" s="1364" t="s">
        <v>1068</v>
      </c>
      <c r="B6" s="619" t="s">
        <v>1211</v>
      </c>
      <c r="C6" s="1338" t="s">
        <v>1210</v>
      </c>
      <c r="D6" s="1338" t="s">
        <v>1209</v>
      </c>
      <c r="E6" s="1307" t="s">
        <v>1208</v>
      </c>
    </row>
    <row r="7" spans="1:5" s="97" customFormat="1" ht="15" customHeight="1">
      <c r="A7" s="1366"/>
      <c r="B7" s="322" t="s">
        <v>1207</v>
      </c>
      <c r="C7" s="1334"/>
      <c r="D7" s="1334"/>
      <c r="E7" s="1468"/>
    </row>
    <row r="8" spans="1:5" ht="15" customHeight="1">
      <c r="A8" s="157" t="s">
        <v>1179</v>
      </c>
      <c r="B8" s="591">
        <v>139652</v>
      </c>
      <c r="C8" s="155">
        <v>95274</v>
      </c>
      <c r="D8" s="155">
        <v>59079</v>
      </c>
      <c r="E8" s="179">
        <v>14701</v>
      </c>
    </row>
    <row r="9" spans="1:5" ht="15" customHeight="1">
      <c r="A9" s="157" t="s">
        <v>612</v>
      </c>
      <c r="B9" s="591">
        <v>146206</v>
      </c>
      <c r="C9" s="155">
        <v>100840</v>
      </c>
      <c r="D9" s="155">
        <v>62896</v>
      </c>
      <c r="E9" s="179">
        <v>17732</v>
      </c>
    </row>
    <row r="10" spans="1:5" ht="15" customHeight="1">
      <c r="A10" s="157" t="s">
        <v>607</v>
      </c>
      <c r="B10" s="591">
        <v>150222</v>
      </c>
      <c r="C10" s="155">
        <v>105644</v>
      </c>
      <c r="D10" s="155">
        <v>61772</v>
      </c>
      <c r="E10" s="155">
        <v>17194</v>
      </c>
    </row>
    <row r="11" spans="1:5" ht="15" customHeight="1">
      <c r="A11" s="157" t="s">
        <v>602</v>
      </c>
      <c r="B11" s="591">
        <v>152284</v>
      </c>
      <c r="C11" s="155">
        <v>109697</v>
      </c>
      <c r="D11" s="155">
        <v>59461</v>
      </c>
      <c r="E11" s="155">
        <v>16874</v>
      </c>
    </row>
    <row r="12" spans="1:5" ht="15" customHeight="1">
      <c r="A12" s="157" t="s">
        <v>597</v>
      </c>
      <c r="B12" s="591">
        <v>163984</v>
      </c>
      <c r="C12" s="155">
        <v>122308</v>
      </c>
      <c r="D12" s="155">
        <v>60608</v>
      </c>
      <c r="E12" s="155">
        <v>18932</v>
      </c>
    </row>
    <row r="13" spans="1:5" ht="15" customHeight="1">
      <c r="A13" s="157" t="s">
        <v>371</v>
      </c>
      <c r="B13" s="591">
        <v>174437</v>
      </c>
      <c r="C13" s="155">
        <v>130524</v>
      </c>
      <c r="D13" s="155">
        <v>64348</v>
      </c>
      <c r="E13" s="155">
        <v>20499</v>
      </c>
    </row>
    <row r="14" spans="1:5" ht="15" customHeight="1">
      <c r="A14" s="615" t="s">
        <v>365</v>
      </c>
      <c r="B14" s="618">
        <v>199849</v>
      </c>
      <c r="C14" s="614">
        <v>157255</v>
      </c>
      <c r="D14" s="614">
        <v>66043</v>
      </c>
      <c r="E14" s="614">
        <v>23449</v>
      </c>
    </row>
    <row r="15" spans="1:5" s="97" customFormat="1" ht="15" customHeight="1">
      <c r="A15" s="1508" t="s">
        <v>1198</v>
      </c>
      <c r="B15" s="1508"/>
      <c r="C15" s="1508"/>
      <c r="D15" s="271"/>
      <c r="E15" s="617"/>
    </row>
    <row r="16" spans="1:5" ht="15" customHeight="1">
      <c r="A16" s="168"/>
      <c r="B16" s="168"/>
      <c r="C16" s="168"/>
      <c r="E16" s="167"/>
    </row>
    <row r="17" spans="1:5" ht="15" customHeight="1"/>
    <row r="18" spans="1:5" ht="24.95" customHeight="1">
      <c r="A18" s="1301" t="s">
        <v>1206</v>
      </c>
      <c r="B18" s="1301"/>
      <c r="C18" s="1301"/>
      <c r="D18" s="1301"/>
      <c r="E18" s="1301"/>
    </row>
    <row r="19" spans="1:5" s="167" customFormat="1" ht="15" customHeight="1" thickBot="1">
      <c r="A19" s="1309" t="s">
        <v>1187</v>
      </c>
      <c r="B19" s="1309"/>
      <c r="C19" s="1309"/>
      <c r="D19" s="1309"/>
      <c r="E19" s="1309"/>
    </row>
    <row r="20" spans="1:5" s="97" customFormat="1" ht="15" customHeight="1" thickTop="1">
      <c r="A20" s="1364" t="s">
        <v>1068</v>
      </c>
      <c r="B20" s="616" t="s">
        <v>1205</v>
      </c>
      <c r="C20" s="616" t="s">
        <v>1204</v>
      </c>
      <c r="D20" s="616" t="s">
        <v>1203</v>
      </c>
      <c r="E20" s="1520" t="s">
        <v>1202</v>
      </c>
    </row>
    <row r="21" spans="1:5" s="97" customFormat="1" ht="15" customHeight="1">
      <c r="A21" s="1366"/>
      <c r="B21" s="460" t="s">
        <v>1201</v>
      </c>
      <c r="C21" s="460" t="s">
        <v>1200</v>
      </c>
      <c r="D21" s="460" t="s">
        <v>1199</v>
      </c>
      <c r="E21" s="1521"/>
    </row>
    <row r="22" spans="1:5" s="97" customFormat="1" ht="15" customHeight="1">
      <c r="A22" s="157" t="s">
        <v>1179</v>
      </c>
      <c r="B22" s="591">
        <v>21062</v>
      </c>
      <c r="C22" s="155">
        <v>11258</v>
      </c>
      <c r="D22" s="155">
        <v>9804</v>
      </c>
      <c r="E22" s="253">
        <v>46.54828601272434</v>
      </c>
    </row>
    <row r="23" spans="1:5" s="97" customFormat="1" ht="15" customHeight="1">
      <c r="A23" s="157" t="s">
        <v>612</v>
      </c>
      <c r="B23" s="591">
        <v>33479</v>
      </c>
      <c r="C23" s="155">
        <v>21227</v>
      </c>
      <c r="D23" s="155">
        <v>12252</v>
      </c>
      <c r="E23" s="253">
        <v>36.596075151587563</v>
      </c>
    </row>
    <row r="24" spans="1:5" s="97" customFormat="1" ht="15" customHeight="1">
      <c r="A24" s="157" t="s">
        <v>607</v>
      </c>
      <c r="B24" s="591">
        <v>34260</v>
      </c>
      <c r="C24" s="155">
        <v>21509</v>
      </c>
      <c r="D24" s="155">
        <v>12751</v>
      </c>
      <c r="E24" s="253">
        <v>37.218330414477521</v>
      </c>
    </row>
    <row r="25" spans="1:5" s="97" customFormat="1" ht="15" customHeight="1">
      <c r="A25" s="157" t="s">
        <v>602</v>
      </c>
      <c r="B25" s="591">
        <v>39078</v>
      </c>
      <c r="C25" s="155">
        <v>26404</v>
      </c>
      <c r="D25" s="155">
        <v>12674</v>
      </c>
      <c r="E25" s="253">
        <v>32.4</v>
      </c>
    </row>
    <row r="26" spans="1:5" s="97" customFormat="1" ht="15" customHeight="1">
      <c r="A26" s="157" t="s">
        <v>597</v>
      </c>
      <c r="B26" s="591">
        <v>39631</v>
      </c>
      <c r="C26" s="155">
        <v>24251</v>
      </c>
      <c r="D26" s="155">
        <v>15380</v>
      </c>
      <c r="E26" s="253">
        <v>38.808003835381392</v>
      </c>
    </row>
    <row r="27" spans="1:5" s="97" customFormat="1" ht="15" customHeight="1">
      <c r="A27" s="157" t="s">
        <v>371</v>
      </c>
      <c r="B27" s="591">
        <v>41914</v>
      </c>
      <c r="C27" s="155">
        <v>24779</v>
      </c>
      <c r="D27" s="155">
        <v>17135</v>
      </c>
      <c r="E27" s="253">
        <v>40.799999999999997</v>
      </c>
    </row>
    <row r="28" spans="1:5" s="97" customFormat="1" ht="15" customHeight="1">
      <c r="A28" s="615" t="s">
        <v>365</v>
      </c>
      <c r="B28" s="471">
        <v>48259</v>
      </c>
      <c r="C28" s="189">
        <v>27921</v>
      </c>
      <c r="D28" s="614">
        <v>20338</v>
      </c>
      <c r="E28" s="531">
        <v>42.1</v>
      </c>
    </row>
    <row r="29" spans="1:5" s="97" customFormat="1" ht="15" customHeight="1">
      <c r="A29" s="1322" t="s">
        <v>1198</v>
      </c>
      <c r="B29" s="1322"/>
      <c r="C29" s="1322"/>
      <c r="D29" s="114"/>
      <c r="E29" s="169"/>
    </row>
    <row r="30" spans="1:5" ht="15.95" customHeight="1"/>
    <row r="31" spans="1:5" ht="15.95" customHeight="1"/>
    <row r="32" spans="1:5" ht="15.95" customHeight="1"/>
    <row r="33" ht="15.95" customHeight="1"/>
    <row r="34" ht="15.95" customHeight="1"/>
    <row r="35" ht="15.95" customHeight="1"/>
    <row r="36" ht="15.95" customHeight="1"/>
    <row r="37" ht="15.95" customHeight="1"/>
    <row r="38" ht="15.95" customHeight="1"/>
  </sheetData>
  <mergeCells count="12">
    <mergeCell ref="A4:E4"/>
    <mergeCell ref="A5:E5"/>
    <mergeCell ref="A6:A7"/>
    <mergeCell ref="C6:C7"/>
    <mergeCell ref="D6:D7"/>
    <mergeCell ref="E6:E7"/>
    <mergeCell ref="A29:C29"/>
    <mergeCell ref="A15:C15"/>
    <mergeCell ref="A18:E18"/>
    <mergeCell ref="A19:E19"/>
    <mergeCell ref="A20:A21"/>
    <mergeCell ref="E20:E21"/>
  </mergeCells>
  <phoneticPr fontId="2"/>
  <pageMargins left="1.3779527559055118" right="0.59055118110236227" top="0.98425196850393704" bottom="0.98425196850393704" header="0.31496062992125984" footer="0.31496062992125984"/>
  <pageSetup paperSize="9" scale="94" orientation="portrait" r:id="rId1"/>
  <headerFooter>
    <oddHeader>&amp;C&amp;G</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C8ACD-B6F4-4592-A85B-C85C2F44CA9D}">
  <sheetPr>
    <pageSetUpPr fitToPage="1"/>
  </sheetPr>
  <dimension ref="A1:J51"/>
  <sheetViews>
    <sheetView view="pageBreakPreview" topLeftCell="A40" zoomScale="130" zoomScaleNormal="100" zoomScaleSheetLayoutView="130" workbookViewId="0">
      <selection activeCell="M56" sqref="M56"/>
    </sheetView>
  </sheetViews>
  <sheetFormatPr defaultRowHeight="13.5"/>
  <cols>
    <col min="1" max="1" width="23.625" style="96" customWidth="1"/>
    <col min="2" max="8" width="9.375" style="96" customWidth="1"/>
    <col min="9" max="9" width="7.625" style="96" customWidth="1"/>
    <col min="10" max="16384" width="9" style="96"/>
  </cols>
  <sheetData>
    <row r="1" spans="1:10" ht="15" customHeight="1">
      <c r="A1" s="1282" t="s">
        <v>1247</v>
      </c>
      <c r="B1" s="1282"/>
      <c r="C1" s="1282"/>
      <c r="D1" s="1282"/>
      <c r="E1" s="1282"/>
      <c r="F1" s="1282"/>
      <c r="G1" s="1282"/>
      <c r="H1" s="1282"/>
      <c r="I1" s="167"/>
    </row>
    <row r="2" spans="1:10" ht="15" customHeight="1">
      <c r="A2" s="167"/>
      <c r="B2" s="167"/>
      <c r="C2" s="167"/>
      <c r="D2" s="167"/>
      <c r="E2" s="167"/>
      <c r="F2" s="167"/>
      <c r="G2" s="167"/>
      <c r="H2" s="167"/>
      <c r="I2" s="167"/>
    </row>
    <row r="3" spans="1:10" ht="15" customHeight="1">
      <c r="A3" s="167"/>
      <c r="B3" s="167"/>
      <c r="C3" s="167"/>
      <c r="D3" s="167"/>
      <c r="E3" s="167"/>
      <c r="F3" s="167"/>
      <c r="G3" s="167"/>
      <c r="H3" s="167"/>
      <c r="I3" s="167"/>
    </row>
    <row r="4" spans="1:10" ht="24.95" customHeight="1">
      <c r="A4" s="1301" t="s">
        <v>1246</v>
      </c>
      <c r="B4" s="1301"/>
      <c r="C4" s="1301"/>
      <c r="D4" s="1301"/>
      <c r="E4" s="1301"/>
      <c r="F4" s="1301"/>
      <c r="G4" s="1301"/>
      <c r="H4" s="1301"/>
    </row>
    <row r="5" spans="1:10" s="97" customFormat="1" ht="15" customHeight="1" thickBot="1">
      <c r="A5" s="1313" t="s">
        <v>1245</v>
      </c>
      <c r="B5" s="1313"/>
      <c r="C5" s="1313"/>
      <c r="D5" s="1313"/>
      <c r="E5" s="1313"/>
      <c r="F5" s="1313"/>
      <c r="G5" s="1313"/>
      <c r="H5" s="1313"/>
    </row>
    <row r="6" spans="1:10" s="97" customFormat="1" ht="15" customHeight="1" thickTop="1">
      <c r="A6" s="1364" t="s">
        <v>1232</v>
      </c>
      <c r="B6" s="1367" t="s">
        <v>1244</v>
      </c>
      <c r="C6" s="1522" t="s">
        <v>1243</v>
      </c>
      <c r="D6" s="1367" t="s">
        <v>1242</v>
      </c>
      <c r="E6" s="1367" t="s">
        <v>1241</v>
      </c>
      <c r="F6" s="1367" t="s">
        <v>1124</v>
      </c>
      <c r="G6" s="1367" t="s">
        <v>1123</v>
      </c>
      <c r="H6" s="1423" t="s">
        <v>1240</v>
      </c>
    </row>
    <row r="7" spans="1:10" s="97" customFormat="1" ht="15" customHeight="1">
      <c r="A7" s="1365"/>
      <c r="B7" s="1368"/>
      <c r="C7" s="1360"/>
      <c r="D7" s="1368"/>
      <c r="E7" s="1368"/>
      <c r="F7" s="1368"/>
      <c r="G7" s="1368"/>
      <c r="H7" s="1362"/>
    </row>
    <row r="8" spans="1:10" s="97" customFormat="1" ht="15" customHeight="1">
      <c r="A8" s="1366"/>
      <c r="B8" s="1333"/>
      <c r="C8" s="1401"/>
      <c r="D8" s="1333"/>
      <c r="E8" s="1333"/>
      <c r="F8" s="1333"/>
      <c r="G8" s="1333"/>
      <c r="H8" s="1363"/>
    </row>
    <row r="9" spans="1:10" ht="15" customHeight="1">
      <c r="A9" s="136" t="s">
        <v>1226</v>
      </c>
      <c r="B9" s="629">
        <v>87860</v>
      </c>
      <c r="C9" s="184">
        <v>624</v>
      </c>
      <c r="D9" s="184">
        <v>7</v>
      </c>
      <c r="E9" s="184">
        <v>13</v>
      </c>
      <c r="F9" s="184">
        <v>5087</v>
      </c>
      <c r="G9" s="184">
        <v>9984</v>
      </c>
      <c r="H9" s="184">
        <v>427</v>
      </c>
    </row>
    <row r="10" spans="1:10" ht="15" customHeight="1">
      <c r="A10" s="134" t="s">
        <v>1225</v>
      </c>
      <c r="B10" s="627">
        <v>25095</v>
      </c>
      <c r="C10" s="152">
        <v>529</v>
      </c>
      <c r="D10" s="151" t="s">
        <v>361</v>
      </c>
      <c r="E10" s="151" t="s">
        <v>361</v>
      </c>
      <c r="F10" s="152">
        <v>1460</v>
      </c>
      <c r="G10" s="152">
        <v>1867</v>
      </c>
      <c r="H10" s="152">
        <v>105</v>
      </c>
    </row>
    <row r="11" spans="1:10" ht="15" customHeight="1">
      <c r="A11" s="134" t="s">
        <v>1224</v>
      </c>
      <c r="B11" s="627">
        <v>7172</v>
      </c>
      <c r="C11" s="184">
        <v>422</v>
      </c>
      <c r="D11" s="176" t="s">
        <v>361</v>
      </c>
      <c r="E11" s="176" t="s">
        <v>361</v>
      </c>
      <c r="F11" s="184">
        <v>614</v>
      </c>
      <c r="G11" s="184">
        <v>622</v>
      </c>
      <c r="H11" s="184">
        <v>11</v>
      </c>
    </row>
    <row r="12" spans="1:10" ht="15" customHeight="1">
      <c r="A12" s="134" t="s">
        <v>1223</v>
      </c>
      <c r="B12" s="627">
        <v>17923</v>
      </c>
      <c r="C12" s="184">
        <v>107</v>
      </c>
      <c r="D12" s="176" t="s">
        <v>361</v>
      </c>
      <c r="E12" s="176" t="s">
        <v>361</v>
      </c>
      <c r="F12" s="184">
        <v>846</v>
      </c>
      <c r="G12" s="184">
        <v>1245</v>
      </c>
      <c r="H12" s="184">
        <v>94</v>
      </c>
    </row>
    <row r="13" spans="1:10" ht="15" customHeight="1">
      <c r="A13" s="134" t="s">
        <v>1222</v>
      </c>
      <c r="B13" s="627">
        <v>60832</v>
      </c>
      <c r="C13" s="184">
        <v>93</v>
      </c>
      <c r="D13" s="184">
        <v>6</v>
      </c>
      <c r="E13" s="184">
        <v>13</v>
      </c>
      <c r="F13" s="184">
        <v>3529</v>
      </c>
      <c r="G13" s="184">
        <v>8030</v>
      </c>
      <c r="H13" s="184">
        <v>320</v>
      </c>
    </row>
    <row r="14" spans="1:10" ht="15" customHeight="1">
      <c r="A14" s="134" t="s">
        <v>1221</v>
      </c>
      <c r="B14" s="627">
        <v>21814</v>
      </c>
      <c r="C14" s="184">
        <v>64</v>
      </c>
      <c r="D14" s="176" t="s">
        <v>361</v>
      </c>
      <c r="E14" s="176" t="s">
        <v>361</v>
      </c>
      <c r="F14" s="184">
        <v>1130</v>
      </c>
      <c r="G14" s="184">
        <v>2535</v>
      </c>
      <c r="H14" s="184">
        <v>88</v>
      </c>
    </row>
    <row r="15" spans="1:10" ht="15" customHeight="1">
      <c r="A15" s="134" t="s">
        <v>1220</v>
      </c>
      <c r="B15" s="627">
        <v>38125</v>
      </c>
      <c r="C15" s="184">
        <v>26</v>
      </c>
      <c r="D15" s="184">
        <v>6</v>
      </c>
      <c r="E15" s="184">
        <v>13</v>
      </c>
      <c r="F15" s="184">
        <v>2293</v>
      </c>
      <c r="G15" s="184">
        <v>5415</v>
      </c>
      <c r="H15" s="184">
        <v>228</v>
      </c>
      <c r="J15" s="628"/>
    </row>
    <row r="16" spans="1:10" ht="15" customHeight="1">
      <c r="A16" s="134" t="s">
        <v>1219</v>
      </c>
      <c r="B16" s="627">
        <v>1933</v>
      </c>
      <c r="C16" s="184">
        <v>2</v>
      </c>
      <c r="D16" s="152">
        <v>1</v>
      </c>
      <c r="E16" s="151" t="s">
        <v>361</v>
      </c>
      <c r="F16" s="152">
        <v>98</v>
      </c>
      <c r="G16" s="152">
        <v>87</v>
      </c>
      <c r="H16" s="152">
        <v>2</v>
      </c>
      <c r="J16" s="628"/>
    </row>
    <row r="17" spans="1:8" ht="15" customHeight="1">
      <c r="A17" s="134" t="s">
        <v>1218</v>
      </c>
      <c r="B17" s="627">
        <v>48259</v>
      </c>
      <c r="C17" s="184">
        <v>590</v>
      </c>
      <c r="D17" s="184">
        <v>1</v>
      </c>
      <c r="E17" s="184">
        <v>1</v>
      </c>
      <c r="F17" s="184">
        <v>3259</v>
      </c>
      <c r="G17" s="184">
        <v>3462</v>
      </c>
      <c r="H17" s="184">
        <v>268</v>
      </c>
    </row>
    <row r="18" spans="1:8" ht="15" customHeight="1">
      <c r="A18" s="134" t="s">
        <v>1217</v>
      </c>
      <c r="B18" s="627">
        <v>15081</v>
      </c>
      <c r="C18" s="184">
        <v>43</v>
      </c>
      <c r="D18" s="176" t="s">
        <v>361</v>
      </c>
      <c r="E18" s="184">
        <v>1</v>
      </c>
      <c r="F18" s="184">
        <v>942</v>
      </c>
      <c r="G18" s="184">
        <v>1030</v>
      </c>
      <c r="H18" s="184">
        <v>115</v>
      </c>
    </row>
    <row r="19" spans="1:8" ht="15" customHeight="1">
      <c r="A19" s="622" t="s">
        <v>1216</v>
      </c>
      <c r="B19" s="626">
        <v>5257</v>
      </c>
      <c r="C19" s="188">
        <v>13</v>
      </c>
      <c r="D19" s="170" t="s">
        <v>361</v>
      </c>
      <c r="E19" s="170" t="s">
        <v>361</v>
      </c>
      <c r="F19" s="188">
        <v>653</v>
      </c>
      <c r="G19" s="188">
        <v>398</v>
      </c>
      <c r="H19" s="188">
        <v>42</v>
      </c>
    </row>
    <row r="20" spans="1:8" ht="15" customHeight="1" thickBot="1">
      <c r="A20" s="134"/>
      <c r="B20" s="621"/>
      <c r="C20" s="621"/>
      <c r="D20" s="260"/>
      <c r="E20" s="260"/>
      <c r="F20" s="621"/>
      <c r="G20" s="621"/>
      <c r="H20" s="621"/>
    </row>
    <row r="21" spans="1:8" s="97" customFormat="1" ht="15" customHeight="1" thickTop="1">
      <c r="A21" s="1364" t="s">
        <v>1232</v>
      </c>
      <c r="B21" s="1522" t="s">
        <v>1239</v>
      </c>
      <c r="C21" s="1367" t="s">
        <v>1238</v>
      </c>
      <c r="D21" s="1522" t="s">
        <v>1237</v>
      </c>
      <c r="E21" s="1522" t="s">
        <v>1236</v>
      </c>
      <c r="F21" s="1367" t="s">
        <v>1235</v>
      </c>
      <c r="G21" s="1522" t="s">
        <v>1234</v>
      </c>
      <c r="H21" s="1423" t="s">
        <v>1233</v>
      </c>
    </row>
    <row r="22" spans="1:8" s="97" customFormat="1" ht="15" customHeight="1">
      <c r="A22" s="1365"/>
      <c r="B22" s="1368"/>
      <c r="C22" s="1368"/>
      <c r="D22" s="1368"/>
      <c r="E22" s="1368"/>
      <c r="F22" s="1368"/>
      <c r="G22" s="1368"/>
      <c r="H22" s="1381"/>
    </row>
    <row r="23" spans="1:8" s="97" customFormat="1" ht="15" customHeight="1">
      <c r="A23" s="1366"/>
      <c r="B23" s="1333"/>
      <c r="C23" s="1333"/>
      <c r="D23" s="1333"/>
      <c r="E23" s="1333"/>
      <c r="F23" s="1333"/>
      <c r="G23" s="1333"/>
      <c r="H23" s="1382"/>
    </row>
    <row r="24" spans="1:8" ht="15" customHeight="1">
      <c r="A24" s="136" t="s">
        <v>1226</v>
      </c>
      <c r="B24" s="624">
        <v>7027</v>
      </c>
      <c r="C24" s="184">
        <v>5605</v>
      </c>
      <c r="D24" s="184">
        <v>14186</v>
      </c>
      <c r="E24" s="184">
        <v>3357</v>
      </c>
      <c r="F24" s="184">
        <v>2604</v>
      </c>
      <c r="G24" s="184">
        <v>3986</v>
      </c>
      <c r="H24" s="625">
        <v>10186</v>
      </c>
    </row>
    <row r="25" spans="1:8" ht="15" customHeight="1">
      <c r="A25" s="134" t="s">
        <v>1225</v>
      </c>
      <c r="B25" s="624">
        <v>1435</v>
      </c>
      <c r="C25" s="152">
        <v>1564</v>
      </c>
      <c r="D25" s="152">
        <v>4232</v>
      </c>
      <c r="E25" s="152">
        <v>276</v>
      </c>
      <c r="F25" s="152">
        <v>763</v>
      </c>
      <c r="G25" s="152">
        <v>1600</v>
      </c>
      <c r="H25" s="152">
        <v>4324</v>
      </c>
    </row>
    <row r="26" spans="1:8" ht="15" customHeight="1">
      <c r="A26" s="134" t="s">
        <v>1224</v>
      </c>
      <c r="B26" s="624">
        <v>1334</v>
      </c>
      <c r="C26" s="184">
        <v>118</v>
      </c>
      <c r="D26" s="184">
        <v>734</v>
      </c>
      <c r="E26" s="184">
        <v>137</v>
      </c>
      <c r="F26" s="184">
        <v>375</v>
      </c>
      <c r="G26" s="184">
        <v>175</v>
      </c>
      <c r="H26" s="152">
        <v>262</v>
      </c>
    </row>
    <row r="27" spans="1:8" ht="15" customHeight="1">
      <c r="A27" s="134" t="s">
        <v>1223</v>
      </c>
      <c r="B27" s="624">
        <v>101</v>
      </c>
      <c r="C27" s="184">
        <v>1446</v>
      </c>
      <c r="D27" s="184">
        <v>3498</v>
      </c>
      <c r="E27" s="184">
        <v>139</v>
      </c>
      <c r="F27" s="184">
        <v>388</v>
      </c>
      <c r="G27" s="184">
        <v>1425</v>
      </c>
      <c r="H27" s="152">
        <v>4062</v>
      </c>
    </row>
    <row r="28" spans="1:8" ht="15" customHeight="1">
      <c r="A28" s="134" t="s">
        <v>1222</v>
      </c>
      <c r="B28" s="624">
        <v>5560</v>
      </c>
      <c r="C28" s="184">
        <v>3965</v>
      </c>
      <c r="D28" s="184">
        <v>9765</v>
      </c>
      <c r="E28" s="184">
        <v>3061</v>
      </c>
      <c r="F28" s="184">
        <v>1821</v>
      </c>
      <c r="G28" s="184">
        <v>2287</v>
      </c>
      <c r="H28" s="152">
        <v>5765</v>
      </c>
    </row>
    <row r="29" spans="1:8" ht="15" customHeight="1">
      <c r="A29" s="134" t="s">
        <v>1221</v>
      </c>
      <c r="B29" s="624">
        <v>393</v>
      </c>
      <c r="C29" s="184">
        <v>2046</v>
      </c>
      <c r="D29" s="184">
        <v>3592</v>
      </c>
      <c r="E29" s="184">
        <v>645</v>
      </c>
      <c r="F29" s="184">
        <v>570</v>
      </c>
      <c r="G29" s="184">
        <v>1136</v>
      </c>
      <c r="H29" s="152">
        <v>3594</v>
      </c>
    </row>
    <row r="30" spans="1:8" ht="15" customHeight="1">
      <c r="A30" s="134" t="s">
        <v>1220</v>
      </c>
      <c r="B30" s="624">
        <v>5124</v>
      </c>
      <c r="C30" s="184">
        <v>1845</v>
      </c>
      <c r="D30" s="184">
        <v>6066</v>
      </c>
      <c r="E30" s="184">
        <v>2391</v>
      </c>
      <c r="F30" s="184">
        <v>1225</v>
      </c>
      <c r="G30" s="184">
        <v>1117</v>
      </c>
      <c r="H30" s="152">
        <v>2104</v>
      </c>
    </row>
    <row r="31" spans="1:8" ht="15" customHeight="1">
      <c r="A31" s="134" t="s">
        <v>1219</v>
      </c>
      <c r="B31" s="624">
        <v>32</v>
      </c>
      <c r="C31" s="184">
        <v>76</v>
      </c>
      <c r="D31" s="152">
        <v>189</v>
      </c>
      <c r="E31" s="152">
        <v>20</v>
      </c>
      <c r="F31" s="152">
        <v>20</v>
      </c>
      <c r="G31" s="152">
        <v>99</v>
      </c>
      <c r="H31" s="152">
        <v>97</v>
      </c>
    </row>
    <row r="32" spans="1:8" ht="15" customHeight="1">
      <c r="A32" s="134" t="s">
        <v>1218</v>
      </c>
      <c r="B32" s="624">
        <v>1663</v>
      </c>
      <c r="C32" s="184">
        <v>3677</v>
      </c>
      <c r="D32" s="184">
        <v>8156</v>
      </c>
      <c r="E32" s="184">
        <v>687</v>
      </c>
      <c r="F32" s="184">
        <v>1302</v>
      </c>
      <c r="G32" s="184">
        <v>2801</v>
      </c>
      <c r="H32" s="152">
        <v>9046</v>
      </c>
    </row>
    <row r="33" spans="1:8" ht="15" customHeight="1">
      <c r="A33" s="134" t="s">
        <v>1217</v>
      </c>
      <c r="B33" s="624">
        <v>90</v>
      </c>
      <c r="C33" s="184">
        <v>1400</v>
      </c>
      <c r="D33" s="184">
        <v>2729</v>
      </c>
      <c r="E33" s="184">
        <v>288</v>
      </c>
      <c r="F33" s="184">
        <v>346</v>
      </c>
      <c r="G33" s="184">
        <v>853</v>
      </c>
      <c r="H33" s="152">
        <v>3469</v>
      </c>
    </row>
    <row r="34" spans="1:8" ht="15" customHeight="1">
      <c r="A34" s="622" t="s">
        <v>1216</v>
      </c>
      <c r="B34" s="623">
        <v>63</v>
      </c>
      <c r="C34" s="188">
        <v>563</v>
      </c>
      <c r="D34" s="188">
        <v>899</v>
      </c>
      <c r="E34" s="188">
        <v>78</v>
      </c>
      <c r="F34" s="188">
        <v>147</v>
      </c>
      <c r="G34" s="188">
        <v>215</v>
      </c>
      <c r="H34" s="188">
        <v>1089</v>
      </c>
    </row>
    <row r="35" spans="1:8" ht="15" customHeight="1" thickBot="1">
      <c r="A35" s="134"/>
      <c r="B35" s="621"/>
      <c r="C35" s="621"/>
      <c r="D35" s="154"/>
      <c r="E35" s="154"/>
      <c r="F35" s="154"/>
      <c r="G35" s="154"/>
      <c r="H35" s="154"/>
    </row>
    <row r="36" spans="1:8" ht="15" customHeight="1" thickTop="1">
      <c r="A36" s="1364" t="s">
        <v>1232</v>
      </c>
      <c r="B36" s="1522" t="s">
        <v>1231</v>
      </c>
      <c r="C36" s="1522" t="s">
        <v>1230</v>
      </c>
      <c r="D36" s="1522" t="s">
        <v>1229</v>
      </c>
      <c r="E36" s="1522" t="s">
        <v>1228</v>
      </c>
      <c r="F36" s="1423" t="s">
        <v>1227</v>
      </c>
      <c r="G36" s="182"/>
      <c r="H36" s="175"/>
    </row>
    <row r="37" spans="1:8" ht="15" customHeight="1">
      <c r="A37" s="1365"/>
      <c r="B37" s="1360"/>
      <c r="C37" s="1360"/>
      <c r="D37" s="1360"/>
      <c r="E37" s="1360"/>
      <c r="F37" s="1362"/>
      <c r="G37" s="182"/>
      <c r="H37" s="175"/>
    </row>
    <row r="38" spans="1:8" ht="15" customHeight="1">
      <c r="A38" s="1366"/>
      <c r="B38" s="1401"/>
      <c r="C38" s="1401"/>
      <c r="D38" s="1401"/>
      <c r="E38" s="1401"/>
      <c r="F38" s="1363"/>
      <c r="G38" s="182"/>
      <c r="H38" s="175"/>
    </row>
    <row r="39" spans="1:8" ht="15" customHeight="1">
      <c r="A39" s="136" t="s">
        <v>1226</v>
      </c>
      <c r="B39" s="594">
        <v>5129</v>
      </c>
      <c r="C39" s="179">
        <v>334</v>
      </c>
      <c r="D39" s="184">
        <v>13918</v>
      </c>
      <c r="E39" s="184">
        <v>2954</v>
      </c>
      <c r="F39" s="184">
        <v>2432</v>
      </c>
      <c r="G39" s="621"/>
      <c r="H39" s="621"/>
    </row>
    <row r="40" spans="1:8" ht="15" customHeight="1">
      <c r="A40" s="134" t="s">
        <v>1225</v>
      </c>
      <c r="B40" s="591">
        <v>1610</v>
      </c>
      <c r="C40" s="155">
        <v>85</v>
      </c>
      <c r="D40" s="152">
        <v>3828</v>
      </c>
      <c r="E40" s="152">
        <v>692</v>
      </c>
      <c r="F40" s="152">
        <v>725</v>
      </c>
      <c r="G40" s="621"/>
      <c r="H40" s="621"/>
    </row>
    <row r="41" spans="1:8" ht="15" customHeight="1">
      <c r="A41" s="134" t="s">
        <v>1224</v>
      </c>
      <c r="B41" s="591">
        <v>319</v>
      </c>
      <c r="C41" s="179">
        <v>2</v>
      </c>
      <c r="D41" s="184">
        <v>1651</v>
      </c>
      <c r="E41" s="184">
        <v>27</v>
      </c>
      <c r="F41" s="152">
        <v>369</v>
      </c>
      <c r="G41" s="621"/>
      <c r="H41" s="621"/>
    </row>
    <row r="42" spans="1:8" ht="15" customHeight="1">
      <c r="A42" s="134" t="s">
        <v>1223</v>
      </c>
      <c r="B42" s="591">
        <v>1291</v>
      </c>
      <c r="C42" s="179">
        <v>83</v>
      </c>
      <c r="D42" s="184">
        <v>2177</v>
      </c>
      <c r="E42" s="184">
        <v>665</v>
      </c>
      <c r="F42" s="152">
        <v>356</v>
      </c>
      <c r="G42" s="621"/>
      <c r="H42" s="621"/>
    </row>
    <row r="43" spans="1:8" ht="15" customHeight="1">
      <c r="A43" s="134" t="s">
        <v>1222</v>
      </c>
      <c r="B43" s="591">
        <v>3492</v>
      </c>
      <c r="C43" s="179">
        <v>247</v>
      </c>
      <c r="D43" s="184">
        <v>9894</v>
      </c>
      <c r="E43" s="184">
        <v>2255</v>
      </c>
      <c r="F43" s="184">
        <v>729</v>
      </c>
      <c r="G43" s="621"/>
      <c r="H43" s="621"/>
    </row>
    <row r="44" spans="1:8" ht="15" customHeight="1">
      <c r="A44" s="134" t="s">
        <v>1221</v>
      </c>
      <c r="B44" s="591">
        <v>1906</v>
      </c>
      <c r="C44" s="179">
        <v>149</v>
      </c>
      <c r="D44" s="184">
        <v>2951</v>
      </c>
      <c r="E44" s="184">
        <v>777</v>
      </c>
      <c r="F44" s="152">
        <v>238</v>
      </c>
      <c r="G44" s="621"/>
      <c r="H44" s="621"/>
    </row>
    <row r="45" spans="1:8" ht="15" customHeight="1">
      <c r="A45" s="134" t="s">
        <v>1220</v>
      </c>
      <c r="B45" s="591">
        <v>1560</v>
      </c>
      <c r="C45" s="179">
        <v>95</v>
      </c>
      <c r="D45" s="184">
        <v>6809</v>
      </c>
      <c r="E45" s="184">
        <v>1464</v>
      </c>
      <c r="F45" s="152">
        <v>344</v>
      </c>
      <c r="G45" s="621"/>
      <c r="H45" s="621"/>
    </row>
    <row r="46" spans="1:8" ht="15" customHeight="1">
      <c r="A46" s="134" t="s">
        <v>1219</v>
      </c>
      <c r="B46" s="591">
        <v>27</v>
      </c>
      <c r="C46" s="179">
        <v>2</v>
      </c>
      <c r="D46" s="152">
        <v>196</v>
      </c>
      <c r="E46" s="152">
        <v>7</v>
      </c>
      <c r="F46" s="152">
        <v>978</v>
      </c>
      <c r="G46" s="621"/>
      <c r="H46" s="621"/>
    </row>
    <row r="47" spans="1:8" ht="15" customHeight="1">
      <c r="A47" s="134" t="s">
        <v>1218</v>
      </c>
      <c r="B47" s="591">
        <v>3316</v>
      </c>
      <c r="C47" s="179">
        <v>197</v>
      </c>
      <c r="D47" s="184">
        <v>6372</v>
      </c>
      <c r="E47" s="184">
        <v>1366</v>
      </c>
      <c r="F47" s="152">
        <v>2095</v>
      </c>
      <c r="G47" s="621"/>
      <c r="H47" s="621"/>
    </row>
    <row r="48" spans="1:8" ht="15" customHeight="1">
      <c r="A48" s="134" t="s">
        <v>1217</v>
      </c>
      <c r="B48" s="591">
        <v>1297</v>
      </c>
      <c r="C48" s="179">
        <v>87</v>
      </c>
      <c r="D48" s="184">
        <v>1683</v>
      </c>
      <c r="E48" s="184">
        <v>526</v>
      </c>
      <c r="F48" s="152">
        <v>182</v>
      </c>
      <c r="G48" s="621"/>
      <c r="H48" s="621"/>
    </row>
    <row r="49" spans="1:8" ht="15" customHeight="1">
      <c r="A49" s="622" t="s">
        <v>1216</v>
      </c>
      <c r="B49" s="471">
        <v>356</v>
      </c>
      <c r="C49" s="189">
        <v>20</v>
      </c>
      <c r="D49" s="188">
        <v>531</v>
      </c>
      <c r="E49" s="188">
        <v>127</v>
      </c>
      <c r="F49" s="188">
        <v>63</v>
      </c>
      <c r="G49" s="621"/>
      <c r="H49" s="621"/>
    </row>
    <row r="50" spans="1:8" ht="15" customHeight="1">
      <c r="A50" s="620" t="s">
        <v>1215</v>
      </c>
      <c r="B50" s="114"/>
      <c r="C50" s="114"/>
      <c r="D50" s="114"/>
      <c r="E50" s="114"/>
      <c r="F50" s="114"/>
      <c r="G50" s="114"/>
      <c r="H50" s="114"/>
    </row>
    <row r="51" spans="1:8" ht="15" customHeight="1">
      <c r="A51" s="620" t="s">
        <v>1214</v>
      </c>
      <c r="B51" s="114"/>
      <c r="C51" s="114"/>
      <c r="D51" s="114"/>
      <c r="E51" s="114"/>
      <c r="F51" s="114"/>
      <c r="G51" s="114"/>
      <c r="H51" s="114"/>
    </row>
  </sheetData>
  <mergeCells count="25">
    <mergeCell ref="A1:H1"/>
    <mergeCell ref="A4:H4"/>
    <mergeCell ref="A5:H5"/>
    <mergeCell ref="A6:A8"/>
    <mergeCell ref="B6:B8"/>
    <mergeCell ref="C6:C8"/>
    <mergeCell ref="D6:D8"/>
    <mergeCell ref="E6:E8"/>
    <mergeCell ref="F6:F8"/>
    <mergeCell ref="G6:G8"/>
    <mergeCell ref="H6:H8"/>
    <mergeCell ref="F21:F23"/>
    <mergeCell ref="G21:G23"/>
    <mergeCell ref="H21:H23"/>
    <mergeCell ref="A36:A38"/>
    <mergeCell ref="B36:B38"/>
    <mergeCell ref="C36:C38"/>
    <mergeCell ref="D36:D38"/>
    <mergeCell ref="E36:E38"/>
    <mergeCell ref="F36:F38"/>
    <mergeCell ref="A21:A23"/>
    <mergeCell ref="B21:B23"/>
    <mergeCell ref="C21:C23"/>
    <mergeCell ref="D21:D23"/>
    <mergeCell ref="E21:E23"/>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84A4D-E90F-46C3-B4F4-1251E3696DC4}">
  <sheetPr>
    <pageSetUpPr fitToPage="1"/>
  </sheetPr>
  <dimension ref="A1:P4374"/>
  <sheetViews>
    <sheetView view="pageBreakPreview" topLeftCell="A37" zoomScaleNormal="100" zoomScaleSheetLayoutView="100" workbookViewId="0">
      <selection activeCell="M56" sqref="M56"/>
    </sheetView>
  </sheetViews>
  <sheetFormatPr defaultRowHeight="13.5"/>
  <cols>
    <col min="1" max="3" width="2.625" style="278" customWidth="1"/>
    <col min="4" max="4" width="11.625" style="631" customWidth="1"/>
    <col min="5" max="5" width="0.875" style="96" customWidth="1"/>
    <col min="6" max="6" width="11.125" style="96" customWidth="1"/>
    <col min="7" max="7" width="8.625" style="96" customWidth="1"/>
    <col min="8" max="8" width="6.625" style="96" customWidth="1"/>
    <col min="9" max="9" width="7.625" style="630" customWidth="1"/>
    <col min="10" max="10" width="11.125" style="96" customWidth="1"/>
    <col min="11" max="12" width="8.625" style="96" customWidth="1"/>
    <col min="13" max="13" width="6.625" style="630" customWidth="1"/>
    <col min="14" max="16384" width="9" style="96"/>
  </cols>
  <sheetData>
    <row r="1" spans="1:16" s="97" customFormat="1" ht="15.95" customHeight="1">
      <c r="A1" s="1528" t="s">
        <v>1299</v>
      </c>
      <c r="B1" s="1528"/>
      <c r="C1" s="1528"/>
      <c r="D1" s="1528"/>
      <c r="I1" s="659"/>
      <c r="M1" s="659"/>
    </row>
    <row r="2" spans="1:16" ht="15" customHeight="1">
      <c r="D2" s="278"/>
    </row>
    <row r="3" spans="1:16" s="95" customFormat="1" ht="24.95" customHeight="1">
      <c r="A3" s="1301" t="s">
        <v>1298</v>
      </c>
      <c r="B3" s="1301"/>
      <c r="C3" s="1301"/>
      <c r="D3" s="1327"/>
      <c r="E3" s="1327"/>
      <c r="F3" s="1327"/>
      <c r="G3" s="1327"/>
      <c r="H3" s="1327"/>
      <c r="I3" s="1327"/>
      <c r="J3" s="1327"/>
      <c r="K3" s="1327"/>
      <c r="L3" s="1327"/>
      <c r="M3" s="1327"/>
    </row>
    <row r="4" spans="1:16" s="97" customFormat="1" ht="15.95" customHeight="1" thickBot="1">
      <c r="A4" s="485"/>
      <c r="B4" s="485"/>
      <c r="C4" s="485"/>
      <c r="D4" s="1309" t="s">
        <v>1297</v>
      </c>
      <c r="E4" s="1309"/>
      <c r="F4" s="1309"/>
      <c r="G4" s="1309"/>
      <c r="H4" s="1309"/>
      <c r="I4" s="1309"/>
      <c r="J4" s="1309"/>
      <c r="K4" s="1309"/>
      <c r="L4" s="1309"/>
      <c r="M4" s="1529"/>
    </row>
    <row r="5" spans="1:16" s="97" customFormat="1" ht="15" customHeight="1" thickTop="1">
      <c r="A5" s="1364" t="s">
        <v>1296</v>
      </c>
      <c r="B5" s="1364"/>
      <c r="C5" s="1364"/>
      <c r="D5" s="1530"/>
      <c r="E5" s="1530"/>
      <c r="F5" s="1306" t="s">
        <v>1295</v>
      </c>
      <c r="G5" s="1307"/>
      <c r="H5" s="1307"/>
      <c r="I5" s="1308"/>
      <c r="J5" s="1306" t="s">
        <v>1294</v>
      </c>
      <c r="K5" s="1307"/>
      <c r="L5" s="1307"/>
      <c r="M5" s="1533"/>
    </row>
    <row r="6" spans="1:16" s="97" customFormat="1" ht="15" customHeight="1">
      <c r="A6" s="1365"/>
      <c r="B6" s="1365"/>
      <c r="C6" s="1365"/>
      <c r="D6" s="1531"/>
      <c r="E6" s="1531"/>
      <c r="F6" s="1383" t="s">
        <v>639</v>
      </c>
      <c r="G6" s="322"/>
      <c r="H6" s="322"/>
      <c r="I6" s="1534" t="s">
        <v>1293</v>
      </c>
      <c r="J6" s="1383" t="s">
        <v>639</v>
      </c>
      <c r="K6" s="322"/>
      <c r="L6" s="322"/>
      <c r="M6" s="1535" t="s">
        <v>1293</v>
      </c>
    </row>
    <row r="7" spans="1:16" s="97" customFormat="1" ht="15" customHeight="1">
      <c r="A7" s="1506"/>
      <c r="B7" s="1506"/>
      <c r="C7" s="1506"/>
      <c r="D7" s="1532"/>
      <c r="E7" s="1532"/>
      <c r="F7" s="1382"/>
      <c r="G7" s="333" t="s">
        <v>1292</v>
      </c>
      <c r="H7" s="595" t="s">
        <v>1291</v>
      </c>
      <c r="I7" s="1334"/>
      <c r="J7" s="1382"/>
      <c r="K7" s="333" t="s">
        <v>1292</v>
      </c>
      <c r="L7" s="595" t="s">
        <v>1291</v>
      </c>
      <c r="M7" s="1298"/>
    </row>
    <row r="8" spans="1:16" s="97" customFormat="1" ht="15" customHeight="1">
      <c r="A8" s="1527" t="s">
        <v>639</v>
      </c>
      <c r="B8" s="1527"/>
      <c r="C8" s="1527"/>
      <c r="D8" s="1527"/>
      <c r="E8" s="658"/>
      <c r="F8" s="656">
        <v>65440</v>
      </c>
      <c r="G8" s="655">
        <v>59939</v>
      </c>
      <c r="H8" s="654">
        <v>5501</v>
      </c>
      <c r="I8" s="657">
        <v>100</v>
      </c>
      <c r="J8" s="656">
        <v>23159</v>
      </c>
      <c r="K8" s="655">
        <v>20338</v>
      </c>
      <c r="L8" s="654">
        <v>2821</v>
      </c>
      <c r="M8" s="653">
        <v>100</v>
      </c>
    </row>
    <row r="9" spans="1:16" s="97" customFormat="1" ht="15" customHeight="1">
      <c r="A9" s="652"/>
      <c r="B9" s="652"/>
      <c r="C9" s="652"/>
      <c r="D9" s="652"/>
      <c r="E9" s="651"/>
      <c r="F9" s="649"/>
      <c r="G9" s="648"/>
      <c r="H9" s="647"/>
      <c r="I9" s="650"/>
      <c r="J9" s="649"/>
      <c r="K9" s="648"/>
      <c r="L9" s="647"/>
      <c r="M9" s="646"/>
    </row>
    <row r="10" spans="1:16" s="97" customFormat="1" ht="15" customHeight="1">
      <c r="A10" s="134"/>
      <c r="B10" s="1523" t="s">
        <v>1290</v>
      </c>
      <c r="C10" s="1523"/>
      <c r="D10" s="1523"/>
      <c r="E10" s="644"/>
      <c r="F10" s="638">
        <v>25066</v>
      </c>
      <c r="G10" s="637">
        <v>21814</v>
      </c>
      <c r="H10" s="636">
        <v>3252</v>
      </c>
      <c r="I10" s="639">
        <f t="shared" ref="I10:I32" si="0">F10/F$8:F$8*100</f>
        <v>38.303789731051346</v>
      </c>
      <c r="J10" s="638">
        <v>17317</v>
      </c>
      <c r="K10" s="637">
        <v>15081</v>
      </c>
      <c r="L10" s="636">
        <v>2236</v>
      </c>
      <c r="M10" s="635">
        <f t="shared" ref="M10:M32" si="1">J10/J$8*100</f>
        <v>74.774385767951983</v>
      </c>
      <c r="P10" s="645"/>
    </row>
    <row r="11" spans="1:16" s="97" customFormat="1" ht="15" customHeight="1">
      <c r="A11" s="134"/>
      <c r="B11" s="134"/>
      <c r="C11" s="1525" t="s">
        <v>1289</v>
      </c>
      <c r="D11" s="1526"/>
      <c r="E11" s="640"/>
      <c r="F11" s="638">
        <v>1034</v>
      </c>
      <c r="G11" s="637">
        <v>922</v>
      </c>
      <c r="H11" s="636">
        <v>112</v>
      </c>
      <c r="I11" s="639">
        <f t="shared" si="0"/>
        <v>1.5800733496332517</v>
      </c>
      <c r="J11" s="638">
        <v>261</v>
      </c>
      <c r="K11" s="637">
        <v>235</v>
      </c>
      <c r="L11" s="636">
        <v>26</v>
      </c>
      <c r="M11" s="635">
        <f t="shared" si="1"/>
        <v>1.1269916663068353</v>
      </c>
    </row>
    <row r="12" spans="1:16" s="97" customFormat="1" ht="15" customHeight="1">
      <c r="A12" s="134"/>
      <c r="B12" s="134"/>
      <c r="C12" s="1525" t="s">
        <v>1288</v>
      </c>
      <c r="D12" s="1525"/>
      <c r="E12" s="640"/>
      <c r="F12" s="638">
        <v>676</v>
      </c>
      <c r="G12" s="637">
        <v>574</v>
      </c>
      <c r="H12" s="636">
        <v>102</v>
      </c>
      <c r="I12" s="639">
        <f t="shared" si="0"/>
        <v>1.0330073349633251</v>
      </c>
      <c r="J12" s="638">
        <v>313</v>
      </c>
      <c r="K12" s="637">
        <v>274</v>
      </c>
      <c r="L12" s="636">
        <v>39</v>
      </c>
      <c r="M12" s="635">
        <f t="shared" si="1"/>
        <v>1.3515264044216071</v>
      </c>
    </row>
    <row r="13" spans="1:16" s="97" customFormat="1" ht="15" customHeight="1">
      <c r="A13" s="134"/>
      <c r="B13" s="134"/>
      <c r="C13" s="1525" t="s">
        <v>1287</v>
      </c>
      <c r="D13" s="1525"/>
      <c r="E13" s="640"/>
      <c r="F13" s="638">
        <v>972</v>
      </c>
      <c r="G13" s="637">
        <v>831</v>
      </c>
      <c r="H13" s="636">
        <v>141</v>
      </c>
      <c r="I13" s="639">
        <f t="shared" si="0"/>
        <v>1.4853300733496333</v>
      </c>
      <c r="J13" s="638">
        <v>523</v>
      </c>
      <c r="K13" s="637">
        <v>441</v>
      </c>
      <c r="L13" s="636">
        <v>82</v>
      </c>
      <c r="M13" s="635">
        <f t="shared" si="1"/>
        <v>2.2583013083466472</v>
      </c>
    </row>
    <row r="14" spans="1:16" s="97" customFormat="1" ht="15" customHeight="1">
      <c r="A14" s="134"/>
      <c r="B14" s="134"/>
      <c r="C14" s="1525" t="s">
        <v>1286</v>
      </c>
      <c r="D14" s="1525"/>
      <c r="E14" s="640"/>
      <c r="F14" s="638">
        <v>4810</v>
      </c>
      <c r="G14" s="637">
        <v>4320</v>
      </c>
      <c r="H14" s="636">
        <v>490</v>
      </c>
      <c r="I14" s="639">
        <f t="shared" si="0"/>
        <v>7.3502444987775055</v>
      </c>
      <c r="J14" s="638">
        <v>4324</v>
      </c>
      <c r="K14" s="637">
        <v>3817</v>
      </c>
      <c r="L14" s="636">
        <v>507</v>
      </c>
      <c r="M14" s="635">
        <f t="shared" si="1"/>
        <v>18.670927069389869</v>
      </c>
    </row>
    <row r="15" spans="1:16" s="97" customFormat="1" ht="15" customHeight="1">
      <c r="A15" s="134"/>
      <c r="B15" s="134"/>
      <c r="C15" s="1525" t="s">
        <v>1285</v>
      </c>
      <c r="D15" s="1525"/>
      <c r="E15" s="640"/>
      <c r="F15" s="638">
        <v>3322</v>
      </c>
      <c r="G15" s="637">
        <v>2804</v>
      </c>
      <c r="H15" s="636">
        <v>518</v>
      </c>
      <c r="I15" s="639">
        <f t="shared" si="0"/>
        <v>5.0764058679706601</v>
      </c>
      <c r="J15" s="638">
        <v>3398</v>
      </c>
      <c r="K15" s="637">
        <v>2900</v>
      </c>
      <c r="L15" s="636">
        <v>498</v>
      </c>
      <c r="M15" s="635">
        <f t="shared" si="1"/>
        <v>14.672481540653742</v>
      </c>
    </row>
    <row r="16" spans="1:16" s="97" customFormat="1" ht="15" customHeight="1">
      <c r="A16" s="134"/>
      <c r="B16" s="134"/>
      <c r="C16" s="1525" t="s">
        <v>1284</v>
      </c>
      <c r="D16" s="1525"/>
      <c r="E16" s="640"/>
      <c r="F16" s="638">
        <v>101</v>
      </c>
      <c r="G16" s="637">
        <v>93</v>
      </c>
      <c r="H16" s="636">
        <v>8</v>
      </c>
      <c r="I16" s="639">
        <f t="shared" si="0"/>
        <v>0.15433985330073349</v>
      </c>
      <c r="J16" s="638">
        <v>26</v>
      </c>
      <c r="K16" s="637">
        <v>21</v>
      </c>
      <c r="L16" s="636">
        <v>5</v>
      </c>
      <c r="M16" s="635">
        <f t="shared" si="1"/>
        <v>0.11226736905738589</v>
      </c>
    </row>
    <row r="17" spans="1:13" s="97" customFormat="1" ht="15" customHeight="1">
      <c r="A17" s="134"/>
      <c r="B17" s="134"/>
      <c r="C17" s="1525" t="s">
        <v>1283</v>
      </c>
      <c r="D17" s="1525"/>
      <c r="E17" s="640"/>
      <c r="F17" s="638">
        <v>42</v>
      </c>
      <c r="G17" s="637">
        <v>42</v>
      </c>
      <c r="H17" s="642" t="s">
        <v>361</v>
      </c>
      <c r="I17" s="639">
        <f t="shared" si="0"/>
        <v>6.4180929095354528E-2</v>
      </c>
      <c r="J17" s="638">
        <v>48</v>
      </c>
      <c r="K17" s="637">
        <v>41</v>
      </c>
      <c r="L17" s="636">
        <v>7</v>
      </c>
      <c r="M17" s="635">
        <f t="shared" si="1"/>
        <v>0.20726283518286626</v>
      </c>
    </row>
    <row r="18" spans="1:13" s="97" customFormat="1" ht="15" customHeight="1">
      <c r="A18" s="134"/>
      <c r="B18" s="134"/>
      <c r="C18" s="1525" t="s">
        <v>1282</v>
      </c>
      <c r="D18" s="1525"/>
      <c r="E18" s="640"/>
      <c r="F18" s="638">
        <v>11</v>
      </c>
      <c r="G18" s="637">
        <v>8</v>
      </c>
      <c r="H18" s="636">
        <v>3</v>
      </c>
      <c r="I18" s="639">
        <f t="shared" si="0"/>
        <v>1.6809290953545233E-2</v>
      </c>
      <c r="J18" s="638">
        <v>8</v>
      </c>
      <c r="K18" s="637">
        <v>5</v>
      </c>
      <c r="L18" s="636">
        <v>3</v>
      </c>
      <c r="M18" s="635">
        <f t="shared" si="1"/>
        <v>3.4543805863811047E-2</v>
      </c>
    </row>
    <row r="19" spans="1:13" s="97" customFormat="1" ht="15" customHeight="1">
      <c r="A19" s="134"/>
      <c r="B19" s="134"/>
      <c r="C19" s="1525" t="s">
        <v>1281</v>
      </c>
      <c r="D19" s="1525"/>
      <c r="E19" s="640"/>
      <c r="F19" s="638">
        <v>241</v>
      </c>
      <c r="G19" s="637">
        <v>162</v>
      </c>
      <c r="H19" s="636">
        <v>79</v>
      </c>
      <c r="I19" s="639">
        <f t="shared" si="0"/>
        <v>0.36827628361858189</v>
      </c>
      <c r="J19" s="638">
        <v>93</v>
      </c>
      <c r="K19" s="637">
        <v>59</v>
      </c>
      <c r="L19" s="636">
        <v>34</v>
      </c>
      <c r="M19" s="635">
        <f t="shared" si="1"/>
        <v>0.40157174316680339</v>
      </c>
    </row>
    <row r="20" spans="1:13" s="97" customFormat="1" ht="15" customHeight="1">
      <c r="A20" s="134"/>
      <c r="B20" s="134"/>
      <c r="C20" s="1525" t="s">
        <v>1280</v>
      </c>
      <c r="D20" s="1525"/>
      <c r="E20" s="640"/>
      <c r="F20" s="638">
        <v>11687</v>
      </c>
      <c r="G20" s="637">
        <v>10251</v>
      </c>
      <c r="H20" s="636">
        <v>1436</v>
      </c>
      <c r="I20" s="639">
        <f t="shared" si="0"/>
        <v>17.859107579462101</v>
      </c>
      <c r="J20" s="638">
        <v>6610</v>
      </c>
      <c r="K20" s="637">
        <v>5871</v>
      </c>
      <c r="L20" s="636">
        <v>739</v>
      </c>
      <c r="M20" s="635">
        <f t="shared" si="1"/>
        <v>28.541819594973877</v>
      </c>
    </row>
    <row r="21" spans="1:13" s="97" customFormat="1" ht="15" customHeight="1">
      <c r="A21" s="134"/>
      <c r="B21" s="134"/>
      <c r="C21" s="1525" t="s">
        <v>1279</v>
      </c>
      <c r="D21" s="1525"/>
      <c r="E21" s="640"/>
      <c r="F21" s="638">
        <v>37</v>
      </c>
      <c r="G21" s="637">
        <v>33</v>
      </c>
      <c r="H21" s="636">
        <v>4</v>
      </c>
      <c r="I21" s="639">
        <f t="shared" si="0"/>
        <v>5.6540342298288505E-2</v>
      </c>
      <c r="J21" s="638">
        <v>35</v>
      </c>
      <c r="K21" s="637">
        <v>25</v>
      </c>
      <c r="L21" s="636">
        <v>10</v>
      </c>
      <c r="M21" s="635">
        <f t="shared" si="1"/>
        <v>0.15112915065417332</v>
      </c>
    </row>
    <row r="22" spans="1:13" s="97" customFormat="1" ht="15" customHeight="1">
      <c r="A22" s="134"/>
      <c r="B22" s="134"/>
      <c r="C22" s="1525" t="s">
        <v>1278</v>
      </c>
      <c r="D22" s="1525"/>
      <c r="E22" s="640"/>
      <c r="F22" s="638">
        <v>113</v>
      </c>
      <c r="G22" s="637">
        <v>84</v>
      </c>
      <c r="H22" s="636">
        <v>29</v>
      </c>
      <c r="I22" s="639">
        <f t="shared" si="0"/>
        <v>0.17267726161369193</v>
      </c>
      <c r="J22" s="638">
        <v>93</v>
      </c>
      <c r="K22" s="637">
        <v>79</v>
      </c>
      <c r="L22" s="636">
        <v>14</v>
      </c>
      <c r="M22" s="635">
        <f t="shared" si="1"/>
        <v>0.40157174316680339</v>
      </c>
    </row>
    <row r="23" spans="1:13" s="97" customFormat="1" ht="15" customHeight="1">
      <c r="A23" s="134"/>
      <c r="B23" s="134"/>
      <c r="C23" s="1525" t="s">
        <v>1277</v>
      </c>
      <c r="D23" s="1525"/>
      <c r="E23" s="640"/>
      <c r="F23" s="638">
        <v>803</v>
      </c>
      <c r="G23" s="637">
        <v>574</v>
      </c>
      <c r="H23" s="636">
        <v>229</v>
      </c>
      <c r="I23" s="639">
        <f t="shared" si="0"/>
        <v>1.227078239608802</v>
      </c>
      <c r="J23" s="638">
        <v>817</v>
      </c>
      <c r="K23" s="637">
        <v>685</v>
      </c>
      <c r="L23" s="636">
        <v>132</v>
      </c>
      <c r="M23" s="635">
        <f t="shared" si="1"/>
        <v>3.5277861738417031</v>
      </c>
    </row>
    <row r="24" spans="1:13" s="97" customFormat="1" ht="15" customHeight="1">
      <c r="A24" s="134"/>
      <c r="B24" s="134"/>
      <c r="C24" s="1525" t="s">
        <v>1276</v>
      </c>
      <c r="D24" s="1525"/>
      <c r="E24" s="640"/>
      <c r="F24" s="638">
        <v>251</v>
      </c>
      <c r="G24" s="637">
        <v>206</v>
      </c>
      <c r="H24" s="636">
        <v>45</v>
      </c>
      <c r="I24" s="639">
        <f t="shared" si="0"/>
        <v>0.38355745721271395</v>
      </c>
      <c r="J24" s="638">
        <v>271</v>
      </c>
      <c r="K24" s="637">
        <v>221</v>
      </c>
      <c r="L24" s="636">
        <v>50</v>
      </c>
      <c r="M24" s="635">
        <f t="shared" si="1"/>
        <v>1.1701714236365992</v>
      </c>
    </row>
    <row r="25" spans="1:13" s="97" customFormat="1" ht="15" customHeight="1">
      <c r="A25" s="134"/>
      <c r="B25" s="134"/>
      <c r="C25" s="1525" t="s">
        <v>1275</v>
      </c>
      <c r="D25" s="1525"/>
      <c r="E25" s="640"/>
      <c r="F25" s="638">
        <v>514</v>
      </c>
      <c r="G25" s="637">
        <v>477</v>
      </c>
      <c r="H25" s="636">
        <v>37</v>
      </c>
      <c r="I25" s="639">
        <f t="shared" si="0"/>
        <v>0.78545232273838639</v>
      </c>
      <c r="J25" s="638">
        <v>71</v>
      </c>
      <c r="K25" s="637">
        <v>58</v>
      </c>
      <c r="L25" s="636">
        <v>13</v>
      </c>
      <c r="M25" s="635">
        <f t="shared" si="1"/>
        <v>0.30657627704132301</v>
      </c>
    </row>
    <row r="26" spans="1:13" s="97" customFormat="1" ht="15" customHeight="1">
      <c r="A26" s="134"/>
      <c r="B26" s="134"/>
      <c r="C26" s="1525" t="s">
        <v>1274</v>
      </c>
      <c r="D26" s="1525"/>
      <c r="E26" s="640"/>
      <c r="F26" s="638">
        <v>14</v>
      </c>
      <c r="G26" s="637">
        <v>14</v>
      </c>
      <c r="H26" s="642" t="s">
        <v>361</v>
      </c>
      <c r="I26" s="639">
        <f t="shared" si="0"/>
        <v>2.1393643031784839E-2</v>
      </c>
      <c r="J26" s="638">
        <v>20</v>
      </c>
      <c r="K26" s="637">
        <v>19</v>
      </c>
      <c r="L26" s="636">
        <v>1</v>
      </c>
      <c r="M26" s="635">
        <f t="shared" si="1"/>
        <v>8.6359514659527611E-2</v>
      </c>
    </row>
    <row r="27" spans="1:13" s="97" customFormat="1" ht="15" customHeight="1">
      <c r="A27" s="134"/>
      <c r="B27" s="134"/>
      <c r="C27" s="1525" t="s">
        <v>1273</v>
      </c>
      <c r="D27" s="1525"/>
      <c r="E27" s="640"/>
      <c r="F27" s="638">
        <v>4</v>
      </c>
      <c r="G27" s="637">
        <v>4</v>
      </c>
      <c r="H27" s="642" t="s">
        <v>361</v>
      </c>
      <c r="I27" s="639">
        <f t="shared" si="0"/>
        <v>6.1124694376528113E-3</v>
      </c>
      <c r="J27" s="638">
        <v>14</v>
      </c>
      <c r="K27" s="637">
        <v>11</v>
      </c>
      <c r="L27" s="636">
        <v>3</v>
      </c>
      <c r="M27" s="635">
        <f t="shared" si="1"/>
        <v>6.0451660261669336E-2</v>
      </c>
    </row>
    <row r="28" spans="1:13" s="97" customFormat="1" ht="15" customHeight="1">
      <c r="A28" s="134"/>
      <c r="B28" s="134"/>
      <c r="C28" s="1525" t="s">
        <v>1272</v>
      </c>
      <c r="D28" s="1525"/>
      <c r="E28" s="640"/>
      <c r="F28" s="638">
        <v>190</v>
      </c>
      <c r="G28" s="637">
        <v>186</v>
      </c>
      <c r="H28" s="636">
        <v>4</v>
      </c>
      <c r="I28" s="639">
        <f t="shared" si="0"/>
        <v>0.29034229828850855</v>
      </c>
      <c r="J28" s="638">
        <v>171</v>
      </c>
      <c r="K28" s="637">
        <v>151</v>
      </c>
      <c r="L28" s="636">
        <v>20</v>
      </c>
      <c r="M28" s="635">
        <f t="shared" si="1"/>
        <v>0.73837385033896108</v>
      </c>
    </row>
    <row r="29" spans="1:13" s="97" customFormat="1" ht="15" customHeight="1">
      <c r="A29" s="134"/>
      <c r="B29" s="134"/>
      <c r="C29" s="1525" t="s">
        <v>1271</v>
      </c>
      <c r="D29" s="1525"/>
      <c r="E29" s="640"/>
      <c r="F29" s="638">
        <v>146</v>
      </c>
      <c r="G29" s="637">
        <v>142</v>
      </c>
      <c r="H29" s="636">
        <v>4</v>
      </c>
      <c r="I29" s="639">
        <f t="shared" si="0"/>
        <v>0.22310513447432764</v>
      </c>
      <c r="J29" s="638">
        <v>128</v>
      </c>
      <c r="K29" s="637">
        <v>98</v>
      </c>
      <c r="L29" s="636">
        <v>30</v>
      </c>
      <c r="M29" s="635">
        <f t="shared" si="1"/>
        <v>0.55270089382097676</v>
      </c>
    </row>
    <row r="30" spans="1:13" s="97" customFormat="1" ht="15" customHeight="1">
      <c r="A30" s="134"/>
      <c r="B30" s="134"/>
      <c r="C30" s="1525" t="s">
        <v>1270</v>
      </c>
      <c r="D30" s="1525"/>
      <c r="E30" s="640"/>
      <c r="F30" s="638">
        <v>4</v>
      </c>
      <c r="G30" s="637">
        <v>2</v>
      </c>
      <c r="H30" s="636">
        <v>2</v>
      </c>
      <c r="I30" s="639">
        <f t="shared" si="0"/>
        <v>6.1124694376528113E-3</v>
      </c>
      <c r="J30" s="638">
        <v>5</v>
      </c>
      <c r="K30" s="637">
        <v>5</v>
      </c>
      <c r="L30" s="642" t="s">
        <v>361</v>
      </c>
      <c r="M30" s="635">
        <f t="shared" si="1"/>
        <v>2.1589878664881903E-2</v>
      </c>
    </row>
    <row r="31" spans="1:13" s="97" customFormat="1" ht="15" customHeight="1">
      <c r="A31" s="134"/>
      <c r="B31" s="134"/>
      <c r="C31" s="1525" t="s">
        <v>1269</v>
      </c>
      <c r="D31" s="1525"/>
      <c r="E31" s="640"/>
      <c r="F31" s="638">
        <v>14</v>
      </c>
      <c r="G31" s="637">
        <v>14</v>
      </c>
      <c r="H31" s="642" t="s">
        <v>361</v>
      </c>
      <c r="I31" s="639">
        <f t="shared" si="0"/>
        <v>2.1393643031784839E-2</v>
      </c>
      <c r="J31" s="638">
        <v>19</v>
      </c>
      <c r="K31" s="637">
        <v>17</v>
      </c>
      <c r="L31" s="636">
        <v>2</v>
      </c>
      <c r="M31" s="635">
        <f t="shared" si="1"/>
        <v>8.2041538926551236E-2</v>
      </c>
    </row>
    <row r="32" spans="1:13" s="97" customFormat="1" ht="15" customHeight="1">
      <c r="A32" s="134"/>
      <c r="B32" s="134"/>
      <c r="C32" s="1525" t="s">
        <v>374</v>
      </c>
      <c r="D32" s="1526"/>
      <c r="E32" s="640"/>
      <c r="F32" s="638">
        <v>80</v>
      </c>
      <c r="G32" s="637">
        <v>71</v>
      </c>
      <c r="H32" s="636">
        <v>9</v>
      </c>
      <c r="I32" s="639">
        <f t="shared" si="0"/>
        <v>0.12224938875305623</v>
      </c>
      <c r="J32" s="638">
        <v>69</v>
      </c>
      <c r="K32" s="637">
        <v>48</v>
      </c>
      <c r="L32" s="636">
        <v>21</v>
      </c>
      <c r="M32" s="635">
        <f t="shared" si="1"/>
        <v>0.29794032557537026</v>
      </c>
    </row>
    <row r="33" spans="1:13" s="97" customFormat="1" ht="15" customHeight="1">
      <c r="A33" s="134"/>
      <c r="B33" s="134"/>
      <c r="C33" s="641"/>
      <c r="D33" s="134"/>
      <c r="E33" s="640"/>
      <c r="F33" s="638"/>
      <c r="G33" s="637"/>
      <c r="H33" s="636"/>
      <c r="I33" s="639"/>
      <c r="J33" s="638"/>
      <c r="K33" s="637"/>
      <c r="L33" s="636"/>
      <c r="M33" s="635"/>
    </row>
    <row r="34" spans="1:13" s="97" customFormat="1" ht="15" customHeight="1">
      <c r="A34" s="134"/>
      <c r="B34" s="1523" t="s">
        <v>1268</v>
      </c>
      <c r="C34" s="1524"/>
      <c r="D34" s="1524"/>
      <c r="E34" s="640"/>
      <c r="F34" s="638">
        <v>40374</v>
      </c>
      <c r="G34" s="637">
        <v>38125</v>
      </c>
      <c r="H34" s="636">
        <v>2249</v>
      </c>
      <c r="I34" s="639">
        <f t="shared" ref="I34:I55" si="2">F34/F$8:F$8*100</f>
        <v>61.696210268948661</v>
      </c>
      <c r="J34" s="638">
        <v>5842</v>
      </c>
      <c r="K34" s="637">
        <v>5257</v>
      </c>
      <c r="L34" s="636">
        <v>585</v>
      </c>
      <c r="M34" s="635">
        <f t="shared" ref="M34:M55" si="3">J34/J$8*100</f>
        <v>25.225614232048017</v>
      </c>
    </row>
    <row r="35" spans="1:13" s="97" customFormat="1" ht="15" customHeight="1">
      <c r="A35" s="134"/>
      <c r="B35" s="134"/>
      <c r="C35" s="1523" t="s">
        <v>1267</v>
      </c>
      <c r="D35" s="1523"/>
      <c r="E35" s="644"/>
      <c r="F35" s="638">
        <v>2942</v>
      </c>
      <c r="G35" s="637">
        <v>2606</v>
      </c>
      <c r="H35" s="636">
        <v>336</v>
      </c>
      <c r="I35" s="639">
        <f t="shared" si="2"/>
        <v>4.4957212713936423</v>
      </c>
      <c r="J35" s="638">
        <v>1610</v>
      </c>
      <c r="K35" s="637">
        <v>1427</v>
      </c>
      <c r="L35" s="636">
        <v>183</v>
      </c>
      <c r="M35" s="635">
        <f t="shared" si="3"/>
        <v>6.9519409300919728</v>
      </c>
    </row>
    <row r="36" spans="1:13" s="97" customFormat="1" ht="15" customHeight="1">
      <c r="A36" s="134"/>
      <c r="B36" s="134"/>
      <c r="C36" s="422"/>
      <c r="D36" s="422" t="s">
        <v>1266</v>
      </c>
      <c r="E36" s="644"/>
      <c r="F36" s="638">
        <v>52</v>
      </c>
      <c r="G36" s="637">
        <v>46</v>
      </c>
      <c r="H36" s="636">
        <v>6</v>
      </c>
      <c r="I36" s="639">
        <f t="shared" si="2"/>
        <v>7.9462102689486544E-2</v>
      </c>
      <c r="J36" s="638">
        <v>6</v>
      </c>
      <c r="K36" s="637">
        <v>4</v>
      </c>
      <c r="L36" s="636">
        <v>2</v>
      </c>
      <c r="M36" s="635">
        <f t="shared" si="3"/>
        <v>2.5907854397858282E-2</v>
      </c>
    </row>
    <row r="37" spans="1:13" s="97" customFormat="1" ht="15" customHeight="1">
      <c r="A37" s="134"/>
      <c r="B37" s="134"/>
      <c r="C37" s="422"/>
      <c r="D37" s="422" t="s">
        <v>1265</v>
      </c>
      <c r="E37" s="644"/>
      <c r="F37" s="638">
        <v>17</v>
      </c>
      <c r="G37" s="637">
        <v>17</v>
      </c>
      <c r="H37" s="642" t="s">
        <v>361</v>
      </c>
      <c r="I37" s="639">
        <f t="shared" si="2"/>
        <v>2.5977995110024448E-2</v>
      </c>
      <c r="J37" s="638">
        <v>2</v>
      </c>
      <c r="K37" s="643" t="s">
        <v>361</v>
      </c>
      <c r="L37" s="636">
        <v>2</v>
      </c>
      <c r="M37" s="635">
        <f t="shared" si="3"/>
        <v>8.6359514659527618E-3</v>
      </c>
    </row>
    <row r="38" spans="1:13" s="97" customFormat="1" ht="15" customHeight="1">
      <c r="A38" s="134"/>
      <c r="B38" s="134"/>
      <c r="C38" s="134"/>
      <c r="D38" s="641" t="s">
        <v>1264</v>
      </c>
      <c r="E38" s="640"/>
      <c r="F38" s="638">
        <v>202</v>
      </c>
      <c r="G38" s="637">
        <v>125</v>
      </c>
      <c r="H38" s="636">
        <v>77</v>
      </c>
      <c r="I38" s="639">
        <f t="shared" si="2"/>
        <v>0.30867970660146699</v>
      </c>
      <c r="J38" s="638">
        <v>52</v>
      </c>
      <c r="K38" s="637">
        <v>42</v>
      </c>
      <c r="L38" s="636">
        <v>10</v>
      </c>
      <c r="M38" s="635">
        <f t="shared" si="3"/>
        <v>0.22453473811477179</v>
      </c>
    </row>
    <row r="39" spans="1:13" s="97" customFormat="1" ht="15" customHeight="1">
      <c r="A39" s="134"/>
      <c r="B39" s="134"/>
      <c r="C39" s="134"/>
      <c r="D39" s="641" t="s">
        <v>1263</v>
      </c>
      <c r="E39" s="640"/>
      <c r="F39" s="638">
        <v>21</v>
      </c>
      <c r="G39" s="637">
        <v>21</v>
      </c>
      <c r="H39" s="642" t="s">
        <v>361</v>
      </c>
      <c r="I39" s="639">
        <f t="shared" si="2"/>
        <v>3.2090464547677264E-2</v>
      </c>
      <c r="J39" s="638">
        <v>19</v>
      </c>
      <c r="K39" s="637">
        <v>18</v>
      </c>
      <c r="L39" s="636">
        <v>1</v>
      </c>
      <c r="M39" s="635">
        <f t="shared" si="3"/>
        <v>8.2041538926551236E-2</v>
      </c>
    </row>
    <row r="40" spans="1:13" s="97" customFormat="1" ht="15" customHeight="1">
      <c r="A40" s="134"/>
      <c r="B40" s="134"/>
      <c r="C40" s="134"/>
      <c r="D40" s="641" t="s">
        <v>1262</v>
      </c>
      <c r="E40" s="640"/>
      <c r="F40" s="638">
        <v>5</v>
      </c>
      <c r="G40" s="637">
        <v>5</v>
      </c>
      <c r="H40" s="642" t="s">
        <v>361</v>
      </c>
      <c r="I40" s="639">
        <f t="shared" si="2"/>
        <v>7.6405867970660143E-3</v>
      </c>
      <c r="J40" s="638">
        <v>4</v>
      </c>
      <c r="K40" s="637">
        <v>3</v>
      </c>
      <c r="L40" s="636">
        <v>1</v>
      </c>
      <c r="M40" s="635">
        <f t="shared" si="3"/>
        <v>1.7271902931905524E-2</v>
      </c>
    </row>
    <row r="41" spans="1:13" s="97" customFormat="1" ht="15" customHeight="1">
      <c r="A41" s="134"/>
      <c r="B41" s="134"/>
      <c r="C41" s="134"/>
      <c r="D41" s="641" t="s">
        <v>1261</v>
      </c>
      <c r="E41" s="640"/>
      <c r="F41" s="638">
        <v>3</v>
      </c>
      <c r="G41" s="637">
        <v>3</v>
      </c>
      <c r="H41" s="642" t="s">
        <v>361</v>
      </c>
      <c r="I41" s="639">
        <f t="shared" si="2"/>
        <v>4.5843520782396091E-3</v>
      </c>
      <c r="J41" s="638">
        <v>2</v>
      </c>
      <c r="K41" s="637">
        <v>2</v>
      </c>
      <c r="L41" s="642" t="s">
        <v>361</v>
      </c>
      <c r="M41" s="635">
        <f t="shared" si="3"/>
        <v>8.6359514659527618E-3</v>
      </c>
    </row>
    <row r="42" spans="1:13" s="97" customFormat="1" ht="15" customHeight="1">
      <c r="A42" s="134"/>
      <c r="B42" s="134"/>
      <c r="C42" s="134"/>
      <c r="D42" s="641" t="s">
        <v>1260</v>
      </c>
      <c r="E42" s="640"/>
      <c r="F42" s="638">
        <v>42</v>
      </c>
      <c r="G42" s="637">
        <v>35</v>
      </c>
      <c r="H42" s="636">
        <v>7</v>
      </c>
      <c r="I42" s="639">
        <f t="shared" si="2"/>
        <v>6.4180929095354528E-2</v>
      </c>
      <c r="J42" s="638">
        <v>111</v>
      </c>
      <c r="K42" s="637">
        <v>100</v>
      </c>
      <c r="L42" s="636">
        <v>11</v>
      </c>
      <c r="M42" s="635">
        <f t="shared" si="3"/>
        <v>0.47929530636037826</v>
      </c>
    </row>
    <row r="43" spans="1:13" s="97" customFormat="1" ht="15" customHeight="1">
      <c r="A43" s="134"/>
      <c r="B43" s="134"/>
      <c r="C43" s="134"/>
      <c r="D43" s="641" t="s">
        <v>1259</v>
      </c>
      <c r="E43" s="640"/>
      <c r="F43" s="638">
        <v>69</v>
      </c>
      <c r="G43" s="637">
        <v>68</v>
      </c>
      <c r="H43" s="636">
        <v>1</v>
      </c>
      <c r="I43" s="639">
        <f t="shared" si="2"/>
        <v>0.10544009779951101</v>
      </c>
      <c r="J43" s="638">
        <v>67</v>
      </c>
      <c r="K43" s="637">
        <v>52</v>
      </c>
      <c r="L43" s="636">
        <v>15</v>
      </c>
      <c r="M43" s="635">
        <f t="shared" si="3"/>
        <v>0.28930437410941751</v>
      </c>
    </row>
    <row r="44" spans="1:13" s="97" customFormat="1" ht="15" customHeight="1">
      <c r="A44" s="134"/>
      <c r="B44" s="134"/>
      <c r="C44" s="134"/>
      <c r="D44" s="641" t="s">
        <v>1258</v>
      </c>
      <c r="E44" s="640"/>
      <c r="F44" s="638">
        <v>346</v>
      </c>
      <c r="G44" s="637">
        <v>285</v>
      </c>
      <c r="H44" s="636">
        <v>61</v>
      </c>
      <c r="I44" s="639">
        <f t="shared" si="2"/>
        <v>0.52872860635696817</v>
      </c>
      <c r="J44" s="638">
        <v>307</v>
      </c>
      <c r="K44" s="637">
        <v>289</v>
      </c>
      <c r="L44" s="636">
        <v>18</v>
      </c>
      <c r="M44" s="635">
        <f t="shared" si="3"/>
        <v>1.325618550023749</v>
      </c>
    </row>
    <row r="45" spans="1:13" s="97" customFormat="1" ht="15" customHeight="1">
      <c r="A45" s="134"/>
      <c r="B45" s="134"/>
      <c r="C45" s="134"/>
      <c r="D45" s="641" t="s">
        <v>1257</v>
      </c>
      <c r="E45" s="640"/>
      <c r="F45" s="638">
        <v>146</v>
      </c>
      <c r="G45" s="637">
        <v>44</v>
      </c>
      <c r="H45" s="636">
        <v>102</v>
      </c>
      <c r="I45" s="639">
        <f t="shared" si="2"/>
        <v>0.22310513447432764</v>
      </c>
      <c r="J45" s="638">
        <v>72</v>
      </c>
      <c r="K45" s="637">
        <v>61</v>
      </c>
      <c r="L45" s="636">
        <v>11</v>
      </c>
      <c r="M45" s="635">
        <f t="shared" si="3"/>
        <v>0.31089425277429944</v>
      </c>
    </row>
    <row r="46" spans="1:13" s="97" customFormat="1" ht="15" customHeight="1">
      <c r="A46" s="134"/>
      <c r="B46" s="134"/>
      <c r="C46" s="134"/>
      <c r="D46" s="641" t="s">
        <v>1256</v>
      </c>
      <c r="E46" s="640"/>
      <c r="F46" s="638">
        <v>1293</v>
      </c>
      <c r="G46" s="637">
        <v>1214</v>
      </c>
      <c r="H46" s="636">
        <v>79</v>
      </c>
      <c r="I46" s="639">
        <f t="shared" si="2"/>
        <v>1.9758557457212715</v>
      </c>
      <c r="J46" s="638">
        <v>243</v>
      </c>
      <c r="K46" s="637">
        <v>216</v>
      </c>
      <c r="L46" s="636">
        <v>27</v>
      </c>
      <c r="M46" s="635">
        <f t="shared" si="3"/>
        <v>1.0492681031132605</v>
      </c>
    </row>
    <row r="47" spans="1:13" s="97" customFormat="1" ht="15" customHeight="1">
      <c r="A47" s="134"/>
      <c r="B47" s="134"/>
      <c r="C47" s="134"/>
      <c r="D47" s="641" t="s">
        <v>1255</v>
      </c>
      <c r="E47" s="640"/>
      <c r="F47" s="638">
        <v>329</v>
      </c>
      <c r="G47" s="637">
        <v>329</v>
      </c>
      <c r="H47" s="642" t="s">
        <v>361</v>
      </c>
      <c r="I47" s="639">
        <f t="shared" si="2"/>
        <v>0.50275061124694376</v>
      </c>
      <c r="J47" s="638">
        <v>319</v>
      </c>
      <c r="K47" s="637">
        <v>290</v>
      </c>
      <c r="L47" s="636">
        <v>29</v>
      </c>
      <c r="M47" s="635">
        <f t="shared" si="3"/>
        <v>1.3774342588194655</v>
      </c>
    </row>
    <row r="48" spans="1:13" s="97" customFormat="1" ht="15" customHeight="1">
      <c r="A48" s="134"/>
      <c r="B48" s="134"/>
      <c r="C48" s="134"/>
      <c r="D48" s="641" t="s">
        <v>1254</v>
      </c>
      <c r="E48" s="640"/>
      <c r="F48" s="638">
        <v>80</v>
      </c>
      <c r="G48" s="637">
        <v>80</v>
      </c>
      <c r="H48" s="642" t="s">
        <v>361</v>
      </c>
      <c r="I48" s="639">
        <f t="shared" si="2"/>
        <v>0.12224938875305623</v>
      </c>
      <c r="J48" s="638">
        <v>91</v>
      </c>
      <c r="K48" s="637">
        <v>85</v>
      </c>
      <c r="L48" s="636">
        <v>6</v>
      </c>
      <c r="M48" s="635">
        <f t="shared" si="3"/>
        <v>0.39293579170085063</v>
      </c>
    </row>
    <row r="49" spans="1:13" s="97" customFormat="1" ht="15" customHeight="1">
      <c r="A49" s="134"/>
      <c r="B49" s="134"/>
      <c r="C49" s="134"/>
      <c r="D49" s="641" t="s">
        <v>1253</v>
      </c>
      <c r="E49" s="640"/>
      <c r="F49" s="638">
        <v>14</v>
      </c>
      <c r="G49" s="637">
        <v>14</v>
      </c>
      <c r="H49" s="642" t="s">
        <v>361</v>
      </c>
      <c r="I49" s="639">
        <f t="shared" si="2"/>
        <v>2.1393643031784839E-2</v>
      </c>
      <c r="J49" s="638">
        <v>16</v>
      </c>
      <c r="K49" s="637">
        <v>14</v>
      </c>
      <c r="L49" s="636">
        <v>2</v>
      </c>
      <c r="M49" s="635">
        <f t="shared" si="3"/>
        <v>6.9087611727622095E-2</v>
      </c>
    </row>
    <row r="50" spans="1:13" s="97" customFormat="1" ht="15" customHeight="1">
      <c r="A50" s="134"/>
      <c r="B50" s="134"/>
      <c r="C50" s="134"/>
      <c r="D50" s="641" t="s">
        <v>1252</v>
      </c>
      <c r="E50" s="640"/>
      <c r="F50" s="638">
        <v>36</v>
      </c>
      <c r="G50" s="637">
        <v>34</v>
      </c>
      <c r="H50" s="636">
        <v>2</v>
      </c>
      <c r="I50" s="639">
        <f t="shared" si="2"/>
        <v>5.5012224938875302E-2</v>
      </c>
      <c r="J50" s="638">
        <v>22</v>
      </c>
      <c r="K50" s="637">
        <v>14</v>
      </c>
      <c r="L50" s="636">
        <v>8</v>
      </c>
      <c r="M50" s="635">
        <f t="shared" si="3"/>
        <v>9.4995466125480377E-2</v>
      </c>
    </row>
    <row r="51" spans="1:13" s="97" customFormat="1" ht="15" customHeight="1">
      <c r="A51" s="134"/>
      <c r="B51" s="134"/>
      <c r="C51" s="134"/>
      <c r="D51" s="641" t="s">
        <v>1251</v>
      </c>
      <c r="E51" s="640"/>
      <c r="F51" s="638">
        <v>11</v>
      </c>
      <c r="G51" s="637">
        <v>11</v>
      </c>
      <c r="H51" s="642" t="s">
        <v>361</v>
      </c>
      <c r="I51" s="639">
        <f t="shared" si="2"/>
        <v>1.6809290953545233E-2</v>
      </c>
      <c r="J51" s="638">
        <v>13</v>
      </c>
      <c r="K51" s="637">
        <v>10</v>
      </c>
      <c r="L51" s="636">
        <v>3</v>
      </c>
      <c r="M51" s="635">
        <f t="shared" si="3"/>
        <v>5.6133684528692947E-2</v>
      </c>
    </row>
    <row r="52" spans="1:13" s="97" customFormat="1" ht="15" customHeight="1">
      <c r="A52" s="134"/>
      <c r="B52" s="134"/>
      <c r="C52" s="134"/>
      <c r="D52" s="641" t="s">
        <v>1250</v>
      </c>
      <c r="E52" s="640"/>
      <c r="F52" s="638">
        <v>3</v>
      </c>
      <c r="G52" s="637">
        <v>3</v>
      </c>
      <c r="H52" s="642" t="s">
        <v>361</v>
      </c>
      <c r="I52" s="639">
        <f t="shared" si="2"/>
        <v>4.5843520782396091E-3</v>
      </c>
      <c r="J52" s="638">
        <v>35</v>
      </c>
      <c r="K52" s="637">
        <v>31</v>
      </c>
      <c r="L52" s="636">
        <v>4</v>
      </c>
      <c r="M52" s="635">
        <f t="shared" si="3"/>
        <v>0.15112915065417332</v>
      </c>
    </row>
    <row r="53" spans="1:13" ht="15" customHeight="1">
      <c r="A53" s="134"/>
      <c r="B53" s="134"/>
      <c r="C53" s="134"/>
      <c r="D53" s="641" t="s">
        <v>374</v>
      </c>
      <c r="E53" s="493"/>
      <c r="F53" s="638">
        <v>273</v>
      </c>
      <c r="G53" s="637">
        <v>272</v>
      </c>
      <c r="H53" s="636">
        <v>1</v>
      </c>
      <c r="I53" s="639">
        <f t="shared" si="2"/>
        <v>0.41717603911980439</v>
      </c>
      <c r="J53" s="638">
        <v>229</v>
      </c>
      <c r="K53" s="637">
        <v>196</v>
      </c>
      <c r="L53" s="636">
        <v>33</v>
      </c>
      <c r="M53" s="635">
        <f t="shared" si="3"/>
        <v>0.9888164428515912</v>
      </c>
    </row>
    <row r="54" spans="1:13" ht="15" customHeight="1">
      <c r="A54" s="134"/>
      <c r="B54" s="485"/>
      <c r="C54" s="1523" t="s">
        <v>1249</v>
      </c>
      <c r="D54" s="1524"/>
      <c r="E54" s="640"/>
      <c r="F54" s="638">
        <v>59</v>
      </c>
      <c r="G54" s="637">
        <v>58</v>
      </c>
      <c r="H54" s="636">
        <v>1</v>
      </c>
      <c r="I54" s="639">
        <f t="shared" si="2"/>
        <v>9.0158924205378965E-2</v>
      </c>
      <c r="J54" s="638">
        <v>36</v>
      </c>
      <c r="K54" s="637">
        <v>24</v>
      </c>
      <c r="L54" s="636">
        <v>12</v>
      </c>
      <c r="M54" s="635">
        <f t="shared" si="3"/>
        <v>0.15544712638714972</v>
      </c>
    </row>
    <row r="55" spans="1:13" ht="15" customHeight="1">
      <c r="A55" s="134"/>
      <c r="B55" s="485"/>
      <c r="C55" s="1523" t="s">
        <v>1248</v>
      </c>
      <c r="D55" s="1524"/>
      <c r="E55" s="640"/>
      <c r="F55" s="638">
        <v>48</v>
      </c>
      <c r="G55" s="637">
        <v>45</v>
      </c>
      <c r="H55" s="636">
        <v>3</v>
      </c>
      <c r="I55" s="639">
        <f t="shared" si="2"/>
        <v>7.3349633251833746E-2</v>
      </c>
      <c r="J55" s="638">
        <v>26</v>
      </c>
      <c r="K55" s="637">
        <v>22</v>
      </c>
      <c r="L55" s="636">
        <v>4</v>
      </c>
      <c r="M55" s="635">
        <f t="shared" si="3"/>
        <v>0.11226736905738589</v>
      </c>
    </row>
    <row r="56" spans="1:13">
      <c r="A56" s="299"/>
      <c r="B56" s="299"/>
      <c r="C56" s="299"/>
      <c r="D56" s="633"/>
      <c r="E56" s="168"/>
      <c r="F56" s="632"/>
      <c r="G56" s="590"/>
      <c r="H56" s="590"/>
      <c r="J56" s="590"/>
      <c r="K56" s="590"/>
      <c r="L56" s="590"/>
      <c r="M56" s="634"/>
    </row>
    <row r="57" spans="1:13">
      <c r="A57" s="299"/>
      <c r="B57" s="299"/>
      <c r="C57" s="299"/>
      <c r="D57" s="633"/>
      <c r="E57" s="168"/>
      <c r="F57" s="632"/>
      <c r="G57" s="590"/>
      <c r="H57" s="590"/>
      <c r="J57" s="590"/>
      <c r="K57" s="590"/>
      <c r="L57" s="590"/>
      <c r="M57" s="634"/>
    </row>
    <row r="58" spans="1:13">
      <c r="A58" s="299"/>
      <c r="B58" s="299"/>
      <c r="C58" s="299"/>
      <c r="D58" s="633"/>
      <c r="E58" s="168"/>
      <c r="F58" s="632"/>
      <c r="G58" s="590"/>
      <c r="H58" s="590"/>
      <c r="J58" s="590"/>
      <c r="K58" s="590"/>
      <c r="L58" s="590"/>
      <c r="M58" s="634"/>
    </row>
    <row r="59" spans="1:13">
      <c r="A59" s="299"/>
      <c r="B59" s="299"/>
      <c r="C59" s="299"/>
      <c r="D59" s="633"/>
      <c r="E59" s="168"/>
      <c r="F59" s="632"/>
      <c r="G59" s="590"/>
      <c r="H59" s="590"/>
      <c r="J59" s="590"/>
      <c r="K59" s="590"/>
      <c r="L59" s="590"/>
      <c r="M59" s="634"/>
    </row>
    <row r="60" spans="1:13">
      <c r="A60" s="299"/>
      <c r="B60" s="299"/>
      <c r="C60" s="299"/>
      <c r="D60" s="633"/>
      <c r="E60" s="168"/>
      <c r="F60" s="632"/>
      <c r="G60" s="590"/>
      <c r="H60" s="590"/>
      <c r="J60" s="590"/>
      <c r="K60" s="590"/>
      <c r="L60" s="590"/>
      <c r="M60" s="634"/>
    </row>
    <row r="61" spans="1:13">
      <c r="A61" s="299"/>
      <c r="B61" s="299"/>
      <c r="C61" s="299"/>
      <c r="D61" s="633"/>
      <c r="E61" s="168"/>
      <c r="F61" s="632"/>
      <c r="G61" s="590"/>
      <c r="H61" s="590"/>
      <c r="J61" s="590"/>
      <c r="K61" s="590"/>
      <c r="L61" s="590"/>
      <c r="M61" s="634"/>
    </row>
    <row r="62" spans="1:13">
      <c r="A62" s="299"/>
      <c r="B62" s="299"/>
      <c r="C62" s="299"/>
      <c r="D62" s="633"/>
      <c r="E62" s="168"/>
      <c r="F62" s="632"/>
      <c r="G62" s="590"/>
      <c r="H62" s="590"/>
      <c r="J62" s="590"/>
      <c r="K62" s="590"/>
      <c r="L62" s="590"/>
      <c r="M62" s="634"/>
    </row>
    <row r="63" spans="1:13">
      <c r="A63" s="299"/>
      <c r="B63" s="299"/>
      <c r="C63" s="299"/>
      <c r="D63" s="633"/>
      <c r="E63" s="168"/>
      <c r="F63" s="632"/>
      <c r="G63" s="590"/>
      <c r="H63" s="590"/>
      <c r="J63" s="590"/>
      <c r="K63" s="590"/>
      <c r="L63" s="590"/>
      <c r="M63" s="634"/>
    </row>
    <row r="64" spans="1:13">
      <c r="A64" s="299"/>
      <c r="B64" s="299"/>
      <c r="C64" s="299"/>
      <c r="D64" s="633"/>
      <c r="E64" s="168"/>
      <c r="F64" s="632"/>
      <c r="G64" s="590"/>
      <c r="H64" s="590"/>
      <c r="J64" s="590"/>
      <c r="K64" s="590"/>
      <c r="L64" s="590"/>
      <c r="M64" s="634"/>
    </row>
    <row r="65" spans="1:13">
      <c r="A65" s="299"/>
      <c r="B65" s="299"/>
      <c r="C65" s="299"/>
      <c r="D65" s="633"/>
      <c r="E65" s="168"/>
      <c r="F65" s="632"/>
      <c r="G65" s="590"/>
      <c r="H65" s="590"/>
      <c r="J65" s="590"/>
      <c r="K65" s="590"/>
      <c r="L65" s="590"/>
      <c r="M65" s="634"/>
    </row>
    <row r="66" spans="1:13">
      <c r="A66" s="299"/>
      <c r="B66" s="299"/>
      <c r="C66" s="299"/>
      <c r="D66" s="633"/>
      <c r="E66" s="168"/>
      <c r="F66" s="632"/>
      <c r="G66" s="590"/>
      <c r="H66" s="590"/>
      <c r="J66" s="590"/>
      <c r="K66" s="590"/>
      <c r="L66" s="590"/>
      <c r="M66" s="634"/>
    </row>
    <row r="67" spans="1:13">
      <c r="A67" s="299"/>
      <c r="B67" s="299"/>
      <c r="C67" s="299"/>
      <c r="D67" s="633"/>
      <c r="E67" s="168"/>
      <c r="F67" s="632"/>
      <c r="G67" s="590"/>
      <c r="H67" s="590"/>
      <c r="J67" s="590"/>
      <c r="K67" s="590"/>
      <c r="L67" s="590"/>
      <c r="M67" s="634"/>
    </row>
    <row r="68" spans="1:13">
      <c r="A68" s="299"/>
      <c r="B68" s="299"/>
      <c r="C68" s="299"/>
      <c r="D68" s="633"/>
      <c r="E68" s="168"/>
      <c r="F68" s="632"/>
      <c r="G68" s="590"/>
      <c r="H68" s="590"/>
      <c r="J68" s="590"/>
      <c r="K68" s="590"/>
      <c r="L68" s="590"/>
      <c r="M68" s="634"/>
    </row>
    <row r="69" spans="1:13">
      <c r="A69" s="299"/>
      <c r="B69" s="299"/>
      <c r="C69" s="299"/>
      <c r="D69" s="633"/>
      <c r="E69" s="168"/>
      <c r="F69" s="632"/>
      <c r="G69" s="590"/>
      <c r="H69" s="590"/>
      <c r="J69" s="590"/>
      <c r="K69" s="590"/>
      <c r="L69" s="590"/>
      <c r="M69" s="634"/>
    </row>
    <row r="70" spans="1:13">
      <c r="A70" s="299"/>
      <c r="B70" s="299"/>
      <c r="C70" s="299"/>
      <c r="D70" s="633"/>
      <c r="E70" s="168"/>
      <c r="F70" s="632"/>
      <c r="G70" s="590"/>
      <c r="H70" s="590"/>
      <c r="J70" s="590"/>
      <c r="K70" s="590"/>
      <c r="L70" s="590"/>
      <c r="M70" s="634"/>
    </row>
    <row r="71" spans="1:13">
      <c r="A71" s="299"/>
      <c r="B71" s="299"/>
      <c r="C71" s="299"/>
      <c r="D71" s="633"/>
      <c r="E71" s="168"/>
      <c r="F71" s="632"/>
      <c r="G71" s="590"/>
      <c r="H71" s="590"/>
      <c r="J71" s="590"/>
      <c r="K71" s="590"/>
      <c r="L71" s="590"/>
      <c r="M71" s="634"/>
    </row>
    <row r="72" spans="1:13">
      <c r="A72" s="299"/>
      <c r="B72" s="299"/>
      <c r="C72" s="299"/>
      <c r="D72" s="633"/>
      <c r="E72" s="168"/>
      <c r="F72" s="632"/>
      <c r="G72" s="590"/>
      <c r="H72" s="590"/>
      <c r="J72" s="590"/>
      <c r="K72" s="590"/>
      <c r="L72" s="590"/>
      <c r="M72" s="634"/>
    </row>
    <row r="73" spans="1:13">
      <c r="A73" s="299"/>
      <c r="B73" s="299"/>
      <c r="C73" s="299"/>
      <c r="D73" s="633"/>
      <c r="E73" s="168"/>
      <c r="F73" s="632"/>
      <c r="G73" s="590"/>
      <c r="H73" s="590"/>
      <c r="J73" s="590"/>
      <c r="K73" s="590"/>
      <c r="L73" s="590"/>
      <c r="M73" s="634"/>
    </row>
    <row r="74" spans="1:13">
      <c r="A74" s="299"/>
      <c r="B74" s="299"/>
      <c r="C74" s="299"/>
      <c r="D74" s="633"/>
      <c r="E74" s="168"/>
      <c r="F74" s="632"/>
      <c r="G74" s="590"/>
      <c r="H74" s="590"/>
      <c r="J74" s="590"/>
      <c r="K74" s="590"/>
      <c r="L74" s="590"/>
      <c r="M74" s="634"/>
    </row>
    <row r="75" spans="1:13">
      <c r="A75" s="299"/>
      <c r="B75" s="299"/>
      <c r="C75" s="299"/>
      <c r="D75" s="633"/>
      <c r="E75" s="168"/>
      <c r="F75" s="632"/>
      <c r="G75" s="590"/>
      <c r="H75" s="590"/>
      <c r="J75" s="590"/>
      <c r="K75" s="590"/>
      <c r="L75" s="590"/>
      <c r="M75" s="634"/>
    </row>
    <row r="76" spans="1:13">
      <c r="A76" s="299"/>
      <c r="B76" s="299"/>
      <c r="C76" s="299"/>
      <c r="D76" s="633"/>
      <c r="E76" s="168"/>
      <c r="F76" s="632"/>
      <c r="G76" s="590"/>
      <c r="H76" s="590"/>
      <c r="J76" s="590"/>
      <c r="K76" s="590"/>
      <c r="L76" s="590"/>
      <c r="M76" s="634"/>
    </row>
    <row r="77" spans="1:13">
      <c r="A77" s="299"/>
      <c r="B77" s="299"/>
      <c r="C77" s="299"/>
      <c r="D77" s="633"/>
      <c r="E77" s="168"/>
      <c r="F77" s="632"/>
      <c r="G77" s="590"/>
      <c r="H77" s="590"/>
      <c r="J77" s="590"/>
      <c r="K77" s="590"/>
      <c r="L77" s="590"/>
      <c r="M77" s="634"/>
    </row>
    <row r="78" spans="1:13">
      <c r="A78" s="299"/>
      <c r="B78" s="299"/>
      <c r="C78" s="299"/>
      <c r="D78" s="633"/>
      <c r="E78" s="168"/>
      <c r="F78" s="632"/>
      <c r="G78" s="590"/>
      <c r="H78" s="590"/>
      <c r="J78" s="590"/>
      <c r="K78" s="590"/>
      <c r="L78" s="590"/>
      <c r="M78" s="634"/>
    </row>
    <row r="79" spans="1:13">
      <c r="A79" s="299"/>
      <c r="B79" s="299"/>
      <c r="C79" s="299"/>
      <c r="D79" s="633"/>
      <c r="E79" s="168"/>
      <c r="F79" s="632"/>
      <c r="G79" s="590"/>
      <c r="H79" s="590"/>
      <c r="J79" s="590"/>
      <c r="K79" s="590"/>
      <c r="L79" s="590"/>
      <c r="M79" s="634"/>
    </row>
    <row r="80" spans="1:13">
      <c r="A80" s="299"/>
      <c r="B80" s="299"/>
      <c r="C80" s="299"/>
      <c r="D80" s="633"/>
      <c r="E80" s="168"/>
      <c r="F80" s="632"/>
      <c r="G80" s="590"/>
      <c r="H80" s="590"/>
      <c r="J80" s="590"/>
      <c r="K80" s="590"/>
      <c r="L80" s="590"/>
      <c r="M80" s="634"/>
    </row>
    <row r="81" spans="1:13">
      <c r="A81" s="299"/>
      <c r="B81" s="299"/>
      <c r="C81" s="299"/>
      <c r="D81" s="633"/>
      <c r="E81" s="168"/>
      <c r="F81" s="632"/>
      <c r="G81" s="590"/>
      <c r="H81" s="590"/>
      <c r="J81" s="590"/>
      <c r="K81" s="590"/>
      <c r="L81" s="590"/>
      <c r="M81" s="634"/>
    </row>
    <row r="82" spans="1:13">
      <c r="A82" s="299"/>
      <c r="B82" s="299"/>
      <c r="C82" s="299"/>
      <c r="D82" s="633"/>
      <c r="E82" s="168"/>
      <c r="F82" s="632"/>
      <c r="G82" s="590"/>
      <c r="H82" s="590"/>
      <c r="J82" s="590"/>
      <c r="K82" s="590"/>
      <c r="L82" s="590"/>
      <c r="M82" s="634"/>
    </row>
    <row r="83" spans="1:13">
      <c r="A83" s="299"/>
      <c r="B83" s="299"/>
      <c r="C83" s="299"/>
      <c r="D83" s="633"/>
      <c r="E83" s="168"/>
      <c r="F83" s="632"/>
      <c r="G83" s="590"/>
      <c r="H83" s="590"/>
      <c r="J83" s="590"/>
      <c r="K83" s="590"/>
      <c r="L83" s="590"/>
      <c r="M83" s="634"/>
    </row>
    <row r="84" spans="1:13">
      <c r="A84" s="299"/>
      <c r="B84" s="299"/>
      <c r="C84" s="299"/>
      <c r="D84" s="633"/>
      <c r="E84" s="168"/>
      <c r="F84" s="632"/>
      <c r="G84" s="590"/>
      <c r="H84" s="590"/>
      <c r="J84" s="590"/>
      <c r="K84" s="590"/>
      <c r="L84" s="590"/>
      <c r="M84" s="634"/>
    </row>
    <row r="85" spans="1:13">
      <c r="A85" s="299"/>
      <c r="B85" s="299"/>
      <c r="C85" s="299"/>
      <c r="D85" s="633"/>
      <c r="E85" s="168"/>
      <c r="F85" s="632"/>
      <c r="G85" s="590"/>
      <c r="H85" s="590"/>
      <c r="J85" s="590"/>
      <c r="K85" s="590"/>
      <c r="L85" s="590"/>
    </row>
    <row r="86" spans="1:13">
      <c r="A86" s="299"/>
      <c r="B86" s="299"/>
      <c r="C86" s="299"/>
      <c r="D86" s="633"/>
      <c r="E86" s="168"/>
      <c r="F86" s="632"/>
      <c r="G86" s="590"/>
      <c r="H86" s="590"/>
      <c r="J86" s="590"/>
      <c r="K86" s="590"/>
      <c r="L86" s="590"/>
    </row>
    <row r="87" spans="1:13">
      <c r="A87" s="299"/>
      <c r="B87" s="299"/>
      <c r="C87" s="299"/>
      <c r="D87" s="633"/>
      <c r="E87" s="168"/>
      <c r="F87" s="632"/>
      <c r="G87" s="590"/>
      <c r="H87" s="590"/>
      <c r="J87" s="590"/>
      <c r="K87" s="590"/>
      <c r="L87" s="590"/>
    </row>
    <row r="88" spans="1:13">
      <c r="A88" s="299"/>
      <c r="B88" s="299"/>
      <c r="C88" s="299"/>
      <c r="D88" s="633"/>
      <c r="E88" s="168"/>
      <c r="F88" s="632"/>
      <c r="G88" s="590"/>
      <c r="H88" s="590"/>
      <c r="J88" s="590"/>
      <c r="K88" s="590"/>
      <c r="L88" s="590"/>
    </row>
    <row r="89" spans="1:13">
      <c r="A89" s="299"/>
      <c r="B89" s="299"/>
      <c r="C89" s="299"/>
      <c r="D89" s="633"/>
      <c r="E89" s="168"/>
      <c r="F89" s="632"/>
      <c r="G89" s="590"/>
      <c r="H89" s="590"/>
      <c r="J89" s="590"/>
      <c r="K89" s="590"/>
      <c r="L89" s="590"/>
    </row>
    <row r="90" spans="1:13">
      <c r="A90" s="299"/>
      <c r="B90" s="299"/>
      <c r="C90" s="299"/>
      <c r="D90" s="633"/>
      <c r="E90" s="168"/>
      <c r="F90" s="632"/>
      <c r="G90" s="590"/>
      <c r="H90" s="590"/>
      <c r="J90" s="590"/>
      <c r="K90" s="590"/>
      <c r="L90" s="590"/>
    </row>
    <row r="91" spans="1:13">
      <c r="A91" s="299"/>
      <c r="B91" s="299"/>
      <c r="C91" s="299"/>
      <c r="D91" s="633"/>
      <c r="E91" s="168"/>
      <c r="F91" s="632"/>
      <c r="G91" s="590"/>
      <c r="H91" s="590"/>
      <c r="J91" s="590"/>
      <c r="K91" s="590"/>
      <c r="L91" s="590"/>
    </row>
    <row r="92" spans="1:13">
      <c r="A92" s="299"/>
      <c r="B92" s="299"/>
      <c r="C92" s="299"/>
      <c r="D92" s="633"/>
      <c r="E92" s="168"/>
      <c r="F92" s="632"/>
      <c r="G92" s="590"/>
      <c r="H92" s="590"/>
      <c r="J92" s="590"/>
      <c r="K92" s="590"/>
      <c r="L92" s="590"/>
    </row>
    <row r="93" spans="1:13">
      <c r="A93" s="299"/>
      <c r="B93" s="299"/>
      <c r="C93" s="299"/>
      <c r="D93" s="633"/>
      <c r="E93" s="168"/>
      <c r="F93" s="632"/>
      <c r="G93" s="590"/>
      <c r="H93" s="590"/>
      <c r="J93" s="590"/>
      <c r="K93" s="590"/>
      <c r="L93" s="590"/>
    </row>
    <row r="94" spans="1:13">
      <c r="A94" s="299"/>
      <c r="B94" s="299"/>
      <c r="C94" s="299"/>
      <c r="D94" s="633"/>
      <c r="E94" s="168"/>
      <c r="F94" s="632"/>
      <c r="G94" s="590"/>
      <c r="H94" s="590"/>
      <c r="J94" s="590"/>
      <c r="K94" s="590"/>
      <c r="L94" s="590"/>
    </row>
    <row r="95" spans="1:13">
      <c r="A95" s="299"/>
      <c r="B95" s="299"/>
      <c r="C95" s="299"/>
      <c r="D95" s="633"/>
      <c r="E95" s="168"/>
      <c r="F95" s="632"/>
      <c r="G95" s="590"/>
      <c r="H95" s="590"/>
      <c r="J95" s="590"/>
      <c r="K95" s="590"/>
      <c r="L95" s="590"/>
    </row>
    <row r="96" spans="1:13">
      <c r="A96" s="299"/>
      <c r="B96" s="299"/>
      <c r="C96" s="299"/>
      <c r="D96" s="633"/>
      <c r="E96" s="168"/>
      <c r="F96" s="632"/>
      <c r="G96" s="590"/>
      <c r="H96" s="590"/>
      <c r="J96" s="590"/>
      <c r="K96" s="590"/>
      <c r="L96" s="590"/>
    </row>
    <row r="97" spans="1:12">
      <c r="A97" s="299"/>
      <c r="B97" s="299"/>
      <c r="C97" s="299"/>
      <c r="D97" s="633"/>
      <c r="E97" s="168"/>
      <c r="F97" s="632"/>
      <c r="G97" s="590"/>
      <c r="H97" s="590"/>
      <c r="J97" s="590"/>
      <c r="K97" s="590"/>
      <c r="L97" s="590"/>
    </row>
    <row r="98" spans="1:12">
      <c r="A98" s="299"/>
      <c r="B98" s="299"/>
      <c r="C98" s="299"/>
      <c r="D98" s="633"/>
      <c r="E98" s="168"/>
      <c r="F98" s="632"/>
      <c r="G98" s="590"/>
      <c r="H98" s="590"/>
      <c r="J98" s="590"/>
      <c r="K98" s="590"/>
      <c r="L98" s="590"/>
    </row>
    <row r="99" spans="1:12">
      <c r="A99" s="299"/>
      <c r="B99" s="299"/>
      <c r="C99" s="299"/>
      <c r="D99" s="633"/>
      <c r="E99" s="168"/>
      <c r="F99" s="632"/>
      <c r="G99" s="590"/>
      <c r="H99" s="590"/>
      <c r="J99" s="590"/>
      <c r="K99" s="590"/>
      <c r="L99" s="590"/>
    </row>
    <row r="100" spans="1:12">
      <c r="A100" s="299"/>
      <c r="B100" s="299"/>
      <c r="C100" s="299"/>
      <c r="D100" s="633"/>
      <c r="E100" s="168"/>
      <c r="F100" s="632"/>
      <c r="G100" s="590"/>
      <c r="H100" s="590"/>
      <c r="J100" s="590"/>
      <c r="K100" s="590"/>
      <c r="L100" s="590"/>
    </row>
    <row r="101" spans="1:12">
      <c r="A101" s="299"/>
      <c r="B101" s="299"/>
      <c r="C101" s="299"/>
      <c r="D101" s="633"/>
      <c r="E101" s="168"/>
      <c r="F101" s="632"/>
      <c r="G101" s="590"/>
      <c r="H101" s="590"/>
      <c r="J101" s="590"/>
      <c r="K101" s="590"/>
      <c r="L101" s="590"/>
    </row>
    <row r="102" spans="1:12">
      <c r="A102" s="299"/>
      <c r="B102" s="299"/>
      <c r="C102" s="299"/>
      <c r="D102" s="633"/>
      <c r="E102" s="168"/>
      <c r="F102" s="632"/>
      <c r="G102" s="590"/>
      <c r="H102" s="590"/>
      <c r="J102" s="590"/>
      <c r="K102" s="590"/>
      <c r="L102" s="590"/>
    </row>
    <row r="103" spans="1:12">
      <c r="A103" s="299"/>
      <c r="B103" s="299"/>
      <c r="C103" s="299"/>
      <c r="D103" s="633"/>
      <c r="E103" s="168"/>
      <c r="F103" s="632"/>
      <c r="G103" s="590"/>
      <c r="H103" s="590"/>
      <c r="J103" s="590"/>
      <c r="K103" s="590"/>
      <c r="L103" s="590"/>
    </row>
    <row r="104" spans="1:12">
      <c r="A104" s="299"/>
      <c r="B104" s="299"/>
      <c r="C104" s="299"/>
      <c r="D104" s="633"/>
      <c r="E104" s="168"/>
      <c r="F104" s="632"/>
      <c r="G104" s="590"/>
      <c r="H104" s="590"/>
      <c r="J104" s="590"/>
      <c r="K104" s="590"/>
      <c r="L104" s="590"/>
    </row>
    <row r="105" spans="1:12">
      <c r="A105" s="299"/>
      <c r="B105" s="299"/>
      <c r="C105" s="299"/>
      <c r="D105" s="633"/>
      <c r="E105" s="168"/>
      <c r="F105" s="632"/>
      <c r="G105" s="590"/>
      <c r="H105" s="590"/>
      <c r="J105" s="590"/>
      <c r="K105" s="590"/>
      <c r="L105" s="590"/>
    </row>
    <row r="106" spans="1:12">
      <c r="A106" s="299"/>
      <c r="B106" s="299"/>
      <c r="C106" s="299"/>
      <c r="D106" s="633"/>
      <c r="E106" s="168"/>
      <c r="F106" s="632"/>
      <c r="G106" s="590"/>
      <c r="H106" s="590"/>
      <c r="J106" s="590"/>
      <c r="K106" s="590"/>
      <c r="L106" s="590"/>
    </row>
    <row r="107" spans="1:12">
      <c r="A107" s="299"/>
      <c r="B107" s="299"/>
      <c r="C107" s="299"/>
      <c r="D107" s="633"/>
      <c r="E107" s="168"/>
      <c r="F107" s="632"/>
      <c r="G107" s="590"/>
      <c r="H107" s="590"/>
      <c r="J107" s="590"/>
      <c r="K107" s="590"/>
      <c r="L107" s="590"/>
    </row>
    <row r="108" spans="1:12">
      <c r="A108" s="299"/>
      <c r="B108" s="299"/>
      <c r="C108" s="299"/>
      <c r="D108" s="633"/>
      <c r="E108" s="168"/>
      <c r="F108" s="632"/>
      <c r="G108" s="590"/>
      <c r="H108" s="590"/>
      <c r="J108" s="590"/>
      <c r="K108" s="590"/>
      <c r="L108" s="590"/>
    </row>
    <row r="109" spans="1:12">
      <c r="A109" s="299"/>
      <c r="B109" s="299"/>
      <c r="C109" s="299"/>
      <c r="D109" s="633"/>
      <c r="E109" s="168"/>
      <c r="F109" s="632"/>
      <c r="G109" s="590"/>
      <c r="H109" s="590"/>
      <c r="J109" s="590"/>
      <c r="K109" s="590"/>
      <c r="L109" s="590"/>
    </row>
    <row r="110" spans="1:12">
      <c r="A110" s="299"/>
      <c r="B110" s="299"/>
      <c r="C110" s="299"/>
      <c r="D110" s="633"/>
      <c r="E110" s="168"/>
      <c r="F110" s="632"/>
      <c r="G110" s="590"/>
      <c r="H110" s="590"/>
      <c r="J110" s="590"/>
      <c r="K110" s="590"/>
      <c r="L110" s="590"/>
    </row>
    <row r="111" spans="1:12">
      <c r="A111" s="299"/>
      <c r="B111" s="299"/>
      <c r="C111" s="299"/>
      <c r="D111" s="633"/>
      <c r="E111" s="168"/>
      <c r="F111" s="632"/>
      <c r="G111" s="590"/>
      <c r="H111" s="590"/>
      <c r="J111" s="590"/>
      <c r="K111" s="590"/>
      <c r="L111" s="590"/>
    </row>
    <row r="112" spans="1:12">
      <c r="A112" s="299"/>
      <c r="B112" s="299"/>
      <c r="C112" s="299"/>
      <c r="D112" s="633"/>
      <c r="E112" s="168"/>
      <c r="F112" s="632"/>
      <c r="G112" s="590"/>
      <c r="H112" s="590"/>
      <c r="J112" s="590"/>
      <c r="K112" s="590"/>
      <c r="L112" s="590"/>
    </row>
    <row r="113" spans="1:12">
      <c r="A113" s="299"/>
      <c r="B113" s="299"/>
      <c r="C113" s="299"/>
      <c r="D113" s="633"/>
      <c r="E113" s="168"/>
      <c r="F113" s="632"/>
      <c r="G113" s="590"/>
      <c r="H113" s="590"/>
      <c r="J113" s="590"/>
      <c r="K113" s="590"/>
      <c r="L113" s="590"/>
    </row>
    <row r="114" spans="1:12">
      <c r="A114" s="299"/>
      <c r="B114" s="299"/>
      <c r="C114" s="299"/>
      <c r="D114" s="633"/>
      <c r="E114" s="168"/>
      <c r="F114" s="632"/>
      <c r="G114" s="590"/>
      <c r="H114" s="590"/>
      <c r="J114" s="590"/>
      <c r="K114" s="590"/>
      <c r="L114" s="590"/>
    </row>
    <row r="115" spans="1:12">
      <c r="A115" s="299"/>
      <c r="B115" s="299"/>
      <c r="C115" s="299"/>
      <c r="D115" s="633"/>
      <c r="E115" s="168"/>
      <c r="F115" s="632"/>
      <c r="G115" s="590"/>
      <c r="H115" s="590"/>
      <c r="J115" s="590"/>
      <c r="K115" s="590"/>
      <c r="L115" s="590"/>
    </row>
    <row r="116" spans="1:12">
      <c r="A116" s="299"/>
      <c r="B116" s="299"/>
      <c r="C116" s="299"/>
      <c r="D116" s="633"/>
      <c r="E116" s="168"/>
      <c r="F116" s="632"/>
      <c r="G116" s="590"/>
      <c r="H116" s="590"/>
      <c r="J116" s="590"/>
      <c r="K116" s="590"/>
      <c r="L116" s="590"/>
    </row>
    <row r="117" spans="1:12">
      <c r="A117" s="299"/>
      <c r="B117" s="299"/>
      <c r="C117" s="299"/>
      <c r="D117" s="633"/>
      <c r="E117" s="168"/>
      <c r="F117" s="632"/>
      <c r="G117" s="590"/>
      <c r="H117" s="590"/>
      <c r="J117" s="590"/>
      <c r="K117" s="590"/>
      <c r="L117" s="590"/>
    </row>
    <row r="118" spans="1:12">
      <c r="A118" s="299"/>
      <c r="B118" s="299"/>
      <c r="C118" s="299"/>
      <c r="D118" s="633"/>
      <c r="E118" s="168"/>
      <c r="F118" s="632"/>
      <c r="G118" s="590"/>
      <c r="H118" s="590"/>
      <c r="J118" s="590"/>
      <c r="K118" s="590"/>
      <c r="L118" s="590"/>
    </row>
    <row r="119" spans="1:12">
      <c r="A119" s="299"/>
      <c r="B119" s="299"/>
      <c r="C119" s="299"/>
      <c r="D119" s="633"/>
      <c r="E119" s="168"/>
      <c r="F119" s="632"/>
      <c r="G119" s="590"/>
      <c r="H119" s="590"/>
      <c r="J119" s="590"/>
      <c r="K119" s="590"/>
      <c r="L119" s="590"/>
    </row>
    <row r="120" spans="1:12">
      <c r="A120" s="299"/>
      <c r="B120" s="299"/>
      <c r="C120" s="299"/>
      <c r="D120" s="633"/>
      <c r="E120" s="168"/>
      <c r="F120" s="632"/>
      <c r="G120" s="590"/>
      <c r="H120" s="590"/>
      <c r="J120" s="590"/>
      <c r="K120" s="590"/>
      <c r="L120" s="590"/>
    </row>
    <row r="121" spans="1:12">
      <c r="A121" s="299"/>
      <c r="B121" s="299"/>
      <c r="C121" s="299"/>
      <c r="D121" s="633"/>
      <c r="E121" s="168"/>
      <c r="F121" s="632"/>
      <c r="G121" s="590"/>
      <c r="H121" s="590"/>
      <c r="J121" s="590"/>
      <c r="K121" s="590"/>
      <c r="L121" s="590"/>
    </row>
    <row r="122" spans="1:12">
      <c r="A122" s="299"/>
      <c r="B122" s="299"/>
      <c r="C122" s="299"/>
      <c r="D122" s="633"/>
      <c r="E122" s="168"/>
      <c r="F122" s="632"/>
      <c r="G122" s="590"/>
      <c r="H122" s="590"/>
      <c r="J122" s="590"/>
      <c r="K122" s="590"/>
      <c r="L122" s="590"/>
    </row>
    <row r="123" spans="1:12">
      <c r="A123" s="299"/>
      <c r="B123" s="299"/>
      <c r="C123" s="299"/>
      <c r="D123" s="633"/>
      <c r="E123" s="168"/>
      <c r="F123" s="632"/>
      <c r="G123" s="590"/>
      <c r="H123" s="590"/>
      <c r="J123" s="590"/>
      <c r="K123" s="590"/>
      <c r="L123" s="590"/>
    </row>
    <row r="124" spans="1:12">
      <c r="A124" s="299"/>
      <c r="B124" s="299"/>
      <c r="C124" s="299"/>
      <c r="D124" s="633"/>
      <c r="E124" s="168"/>
      <c r="F124" s="632"/>
      <c r="G124" s="590"/>
      <c r="H124" s="590"/>
      <c r="J124" s="590"/>
      <c r="K124" s="590"/>
      <c r="L124" s="590"/>
    </row>
    <row r="125" spans="1:12">
      <c r="A125" s="299"/>
      <c r="B125" s="299"/>
      <c r="C125" s="299"/>
      <c r="D125" s="633"/>
      <c r="E125" s="168"/>
      <c r="F125" s="632"/>
      <c r="G125" s="590"/>
      <c r="H125" s="590"/>
      <c r="J125" s="590"/>
      <c r="K125" s="590"/>
      <c r="L125" s="590"/>
    </row>
    <row r="126" spans="1:12">
      <c r="A126" s="299"/>
      <c r="B126" s="299"/>
      <c r="C126" s="299"/>
      <c r="D126" s="633"/>
      <c r="E126" s="168"/>
      <c r="F126" s="632"/>
      <c r="G126" s="590"/>
      <c r="H126" s="590"/>
      <c r="J126" s="590"/>
      <c r="K126" s="590"/>
      <c r="L126" s="590"/>
    </row>
    <row r="127" spans="1:12">
      <c r="A127" s="299"/>
      <c r="B127" s="299"/>
      <c r="C127" s="299"/>
      <c r="D127" s="633"/>
      <c r="E127" s="168"/>
      <c r="F127" s="632"/>
      <c r="G127" s="590"/>
      <c r="H127" s="590"/>
      <c r="J127" s="590"/>
      <c r="K127" s="590"/>
      <c r="L127" s="590"/>
    </row>
    <row r="128" spans="1:12">
      <c r="A128" s="299"/>
      <c r="B128" s="299"/>
      <c r="C128" s="299"/>
      <c r="D128" s="633"/>
      <c r="E128" s="168"/>
      <c r="F128" s="632"/>
      <c r="G128" s="590"/>
      <c r="H128" s="590"/>
      <c r="J128" s="590"/>
      <c r="K128" s="590"/>
      <c r="L128" s="590"/>
    </row>
    <row r="129" spans="1:12">
      <c r="A129" s="299"/>
      <c r="B129" s="299"/>
      <c r="C129" s="299"/>
      <c r="D129" s="633"/>
      <c r="E129" s="168"/>
      <c r="F129" s="632"/>
      <c r="G129" s="590"/>
      <c r="H129" s="590"/>
      <c r="J129" s="590"/>
      <c r="K129" s="590"/>
      <c r="L129" s="590"/>
    </row>
    <row r="130" spans="1:12">
      <c r="A130" s="299"/>
      <c r="B130" s="299"/>
      <c r="C130" s="299"/>
      <c r="D130" s="633"/>
      <c r="E130" s="168"/>
      <c r="F130" s="632"/>
      <c r="G130" s="590"/>
      <c r="H130" s="590"/>
      <c r="J130" s="590"/>
      <c r="K130" s="590"/>
      <c r="L130" s="590"/>
    </row>
    <row r="131" spans="1:12">
      <c r="A131" s="299"/>
      <c r="B131" s="299"/>
      <c r="C131" s="299"/>
      <c r="D131" s="633"/>
      <c r="E131" s="168"/>
      <c r="F131" s="632"/>
      <c r="G131" s="590"/>
      <c r="H131" s="590"/>
      <c r="J131" s="590"/>
      <c r="K131" s="590"/>
      <c r="L131" s="590"/>
    </row>
    <row r="132" spans="1:12">
      <c r="A132" s="299"/>
      <c r="B132" s="299"/>
      <c r="C132" s="299"/>
      <c r="D132" s="633"/>
      <c r="E132" s="168"/>
      <c r="F132" s="632"/>
      <c r="G132" s="590"/>
      <c r="H132" s="590"/>
      <c r="J132" s="590"/>
      <c r="K132" s="590"/>
      <c r="L132" s="590"/>
    </row>
    <row r="133" spans="1:12">
      <c r="A133" s="299"/>
      <c r="B133" s="299"/>
      <c r="C133" s="299"/>
      <c r="D133" s="633"/>
      <c r="E133" s="168"/>
      <c r="F133" s="632"/>
      <c r="G133" s="590"/>
      <c r="H133" s="590"/>
      <c r="J133" s="590"/>
      <c r="K133" s="590"/>
      <c r="L133" s="590"/>
    </row>
    <row r="134" spans="1:12">
      <c r="A134" s="299"/>
      <c r="B134" s="299"/>
      <c r="C134" s="299"/>
      <c r="D134" s="633"/>
      <c r="E134" s="168"/>
      <c r="F134" s="632"/>
      <c r="G134" s="590"/>
      <c r="H134" s="590"/>
      <c r="J134" s="590"/>
      <c r="K134" s="590"/>
      <c r="L134" s="590"/>
    </row>
    <row r="135" spans="1:12">
      <c r="A135" s="299"/>
      <c r="B135" s="299"/>
      <c r="C135" s="299"/>
      <c r="D135" s="633"/>
      <c r="E135" s="168"/>
      <c r="F135" s="632"/>
      <c r="G135" s="590"/>
      <c r="H135" s="590"/>
      <c r="J135" s="590"/>
      <c r="K135" s="590"/>
      <c r="L135" s="590"/>
    </row>
    <row r="136" spans="1:12">
      <c r="A136" s="299"/>
      <c r="B136" s="299"/>
      <c r="C136" s="299"/>
      <c r="D136" s="633"/>
      <c r="E136" s="168"/>
      <c r="F136" s="632"/>
      <c r="G136" s="590"/>
      <c r="H136" s="590"/>
      <c r="J136" s="590"/>
      <c r="K136" s="590"/>
      <c r="L136" s="590"/>
    </row>
    <row r="137" spans="1:12">
      <c r="A137" s="299"/>
      <c r="B137" s="299"/>
      <c r="C137" s="299"/>
      <c r="D137" s="633"/>
      <c r="E137" s="168"/>
      <c r="F137" s="632"/>
      <c r="G137" s="590"/>
      <c r="H137" s="590"/>
      <c r="J137" s="590"/>
      <c r="K137" s="590"/>
      <c r="L137" s="590"/>
    </row>
    <row r="138" spans="1:12">
      <c r="A138" s="299"/>
      <c r="B138" s="299"/>
      <c r="C138" s="299"/>
      <c r="D138" s="633"/>
      <c r="E138" s="168"/>
      <c r="F138" s="632"/>
      <c r="G138" s="590"/>
      <c r="H138" s="590"/>
      <c r="J138" s="590"/>
      <c r="K138" s="590"/>
      <c r="L138" s="590"/>
    </row>
    <row r="139" spans="1:12">
      <c r="A139" s="299"/>
      <c r="B139" s="299"/>
      <c r="C139" s="299"/>
      <c r="D139" s="633"/>
      <c r="E139" s="168"/>
      <c r="F139" s="632"/>
      <c r="G139" s="590"/>
      <c r="H139" s="590"/>
      <c r="J139" s="590"/>
      <c r="K139" s="590"/>
      <c r="L139" s="590"/>
    </row>
    <row r="140" spans="1:12">
      <c r="A140" s="299"/>
      <c r="B140" s="299"/>
      <c r="C140" s="299"/>
      <c r="D140" s="633"/>
      <c r="E140" s="168"/>
      <c r="F140" s="632"/>
      <c r="G140" s="590"/>
      <c r="H140" s="590"/>
      <c r="J140" s="590"/>
      <c r="K140" s="590"/>
      <c r="L140" s="590"/>
    </row>
    <row r="141" spans="1:12">
      <c r="A141" s="299"/>
      <c r="B141" s="299"/>
      <c r="C141" s="299"/>
      <c r="D141" s="633"/>
      <c r="E141" s="168"/>
      <c r="F141" s="632"/>
      <c r="G141" s="590"/>
      <c r="H141" s="590"/>
      <c r="J141" s="590"/>
      <c r="K141" s="590"/>
      <c r="L141" s="590"/>
    </row>
    <row r="142" spans="1:12">
      <c r="A142" s="299"/>
      <c r="B142" s="299"/>
      <c r="C142" s="299"/>
      <c r="D142" s="633"/>
      <c r="E142" s="168"/>
      <c r="F142" s="632"/>
      <c r="G142" s="590"/>
      <c r="H142" s="590"/>
      <c r="J142" s="590"/>
      <c r="K142" s="590"/>
      <c r="L142" s="590"/>
    </row>
    <row r="143" spans="1:12">
      <c r="A143" s="299"/>
      <c r="B143" s="299"/>
      <c r="C143" s="299"/>
      <c r="D143" s="633"/>
      <c r="E143" s="168"/>
      <c r="F143" s="632"/>
      <c r="G143" s="590"/>
      <c r="H143" s="590"/>
      <c r="J143" s="590"/>
      <c r="K143" s="590"/>
      <c r="L143" s="590"/>
    </row>
    <row r="144" spans="1:12">
      <c r="A144" s="299"/>
      <c r="B144" s="299"/>
      <c r="C144" s="299"/>
      <c r="D144" s="633"/>
      <c r="E144" s="168"/>
      <c r="F144" s="632"/>
      <c r="G144" s="590"/>
      <c r="H144" s="590"/>
      <c r="J144" s="590"/>
      <c r="K144" s="590"/>
      <c r="L144" s="590"/>
    </row>
    <row r="145" spans="1:12">
      <c r="A145" s="299"/>
      <c r="B145" s="299"/>
      <c r="C145" s="299"/>
      <c r="D145" s="633"/>
      <c r="E145" s="168"/>
      <c r="F145" s="632"/>
      <c r="G145" s="590"/>
      <c r="H145" s="590"/>
      <c r="J145" s="590"/>
      <c r="K145" s="590"/>
      <c r="L145" s="590"/>
    </row>
    <row r="146" spans="1:12">
      <c r="A146" s="299"/>
      <c r="B146" s="299"/>
      <c r="C146" s="299"/>
      <c r="D146" s="633"/>
      <c r="E146" s="168"/>
      <c r="F146" s="632"/>
      <c r="G146" s="590"/>
      <c r="H146" s="590"/>
      <c r="J146" s="590"/>
      <c r="K146" s="590"/>
      <c r="L146" s="590"/>
    </row>
    <row r="147" spans="1:12">
      <c r="A147" s="299"/>
      <c r="B147" s="299"/>
      <c r="C147" s="299"/>
      <c r="D147" s="633"/>
      <c r="E147" s="168"/>
      <c r="F147" s="632"/>
      <c r="G147" s="590"/>
      <c r="H147" s="590"/>
      <c r="J147" s="590"/>
      <c r="K147" s="590"/>
      <c r="L147" s="590"/>
    </row>
    <row r="148" spans="1:12">
      <c r="A148" s="299"/>
      <c r="B148" s="299"/>
      <c r="C148" s="299"/>
      <c r="D148" s="633"/>
      <c r="E148" s="168"/>
      <c r="F148" s="632"/>
      <c r="G148" s="590"/>
      <c r="H148" s="590"/>
      <c r="J148" s="590"/>
      <c r="K148" s="590"/>
      <c r="L148" s="590"/>
    </row>
    <row r="149" spans="1:12">
      <c r="A149" s="299"/>
      <c r="B149" s="299"/>
      <c r="C149" s="299"/>
      <c r="D149" s="633"/>
      <c r="E149" s="168"/>
      <c r="F149" s="632"/>
      <c r="G149" s="590"/>
      <c r="H149" s="590"/>
      <c r="J149" s="590"/>
      <c r="K149" s="590"/>
      <c r="L149" s="590"/>
    </row>
    <row r="150" spans="1:12">
      <c r="A150" s="299"/>
      <c r="B150" s="299"/>
      <c r="C150" s="299"/>
      <c r="D150" s="633"/>
      <c r="E150" s="168"/>
      <c r="F150" s="632"/>
      <c r="G150" s="590"/>
      <c r="H150" s="590"/>
      <c r="J150" s="590"/>
      <c r="K150" s="590"/>
      <c r="L150" s="590"/>
    </row>
    <row r="151" spans="1:12">
      <c r="A151" s="299"/>
      <c r="B151" s="299"/>
      <c r="C151" s="299"/>
      <c r="D151" s="633"/>
      <c r="E151" s="168"/>
      <c r="F151" s="632"/>
      <c r="G151" s="590"/>
      <c r="H151" s="590"/>
      <c r="J151" s="590"/>
      <c r="K151" s="590"/>
      <c r="L151" s="590"/>
    </row>
    <row r="152" spans="1:12">
      <c r="A152" s="299"/>
      <c r="B152" s="299"/>
      <c r="C152" s="299"/>
      <c r="D152" s="633"/>
      <c r="E152" s="168"/>
      <c r="F152" s="632"/>
      <c r="G152" s="590"/>
      <c r="H152" s="590"/>
      <c r="J152" s="590"/>
      <c r="K152" s="590"/>
      <c r="L152" s="590"/>
    </row>
    <row r="153" spans="1:12">
      <c r="A153" s="299"/>
      <c r="B153" s="299"/>
      <c r="C153" s="299"/>
      <c r="D153" s="633"/>
      <c r="E153" s="168"/>
      <c r="F153" s="632"/>
      <c r="G153" s="590"/>
      <c r="H153" s="590"/>
      <c r="J153" s="590"/>
      <c r="K153" s="590"/>
      <c r="L153" s="590"/>
    </row>
    <row r="154" spans="1:12">
      <c r="A154" s="299"/>
      <c r="B154" s="299"/>
      <c r="C154" s="299"/>
      <c r="D154" s="633"/>
      <c r="E154" s="168"/>
      <c r="F154" s="632"/>
      <c r="G154" s="590"/>
      <c r="H154" s="590"/>
      <c r="J154" s="590"/>
      <c r="K154" s="590"/>
      <c r="L154" s="590"/>
    </row>
    <row r="155" spans="1:12">
      <c r="A155" s="299"/>
      <c r="B155" s="299"/>
      <c r="C155" s="299"/>
      <c r="D155" s="633"/>
      <c r="E155" s="168"/>
      <c r="F155" s="632"/>
      <c r="G155" s="590"/>
      <c r="H155" s="590"/>
      <c r="J155" s="590"/>
      <c r="K155" s="590"/>
      <c r="L155" s="590"/>
    </row>
    <row r="156" spans="1:12">
      <c r="A156" s="299"/>
      <c r="B156" s="299"/>
      <c r="C156" s="299"/>
      <c r="D156" s="633"/>
      <c r="E156" s="168"/>
      <c r="F156" s="632"/>
      <c r="G156" s="590"/>
      <c r="H156" s="590"/>
      <c r="J156" s="590"/>
      <c r="K156" s="590"/>
      <c r="L156" s="590"/>
    </row>
    <row r="157" spans="1:12">
      <c r="A157" s="299"/>
      <c r="B157" s="299"/>
      <c r="C157" s="299"/>
      <c r="D157" s="633"/>
      <c r="E157" s="168"/>
      <c r="F157" s="632"/>
      <c r="G157" s="590"/>
      <c r="H157" s="590"/>
      <c r="J157" s="590"/>
      <c r="K157" s="590"/>
      <c r="L157" s="590"/>
    </row>
    <row r="158" spans="1:12">
      <c r="A158" s="299"/>
      <c r="B158" s="299"/>
      <c r="C158" s="299"/>
      <c r="D158" s="633"/>
      <c r="E158" s="168"/>
      <c r="F158" s="632"/>
      <c r="G158" s="590"/>
      <c r="H158" s="590"/>
      <c r="J158" s="590"/>
      <c r="K158" s="590"/>
      <c r="L158" s="590"/>
    </row>
    <row r="159" spans="1:12">
      <c r="A159" s="299"/>
      <c r="B159" s="299"/>
      <c r="C159" s="299"/>
      <c r="D159" s="633"/>
      <c r="E159" s="168"/>
      <c r="F159" s="632"/>
      <c r="G159" s="590"/>
      <c r="H159" s="590"/>
      <c r="J159" s="590"/>
      <c r="K159" s="590"/>
      <c r="L159" s="590"/>
    </row>
    <row r="160" spans="1:12">
      <c r="A160" s="299"/>
      <c r="B160" s="299"/>
      <c r="C160" s="299"/>
      <c r="D160" s="633"/>
      <c r="E160" s="168"/>
      <c r="F160" s="632"/>
      <c r="G160" s="590"/>
      <c r="H160" s="590"/>
      <c r="J160" s="590"/>
      <c r="K160" s="590"/>
      <c r="L160" s="590"/>
    </row>
    <row r="161" spans="1:12">
      <c r="A161" s="299"/>
      <c r="B161" s="299"/>
      <c r="C161" s="299"/>
      <c r="D161" s="633"/>
      <c r="E161" s="168"/>
      <c r="F161" s="632"/>
      <c r="G161" s="590"/>
      <c r="H161" s="590"/>
      <c r="J161" s="590"/>
      <c r="K161" s="590"/>
      <c r="L161" s="590"/>
    </row>
    <row r="162" spans="1:12">
      <c r="A162" s="299"/>
      <c r="B162" s="299"/>
      <c r="C162" s="299"/>
      <c r="D162" s="633"/>
      <c r="E162" s="168"/>
      <c r="F162" s="632"/>
      <c r="G162" s="590"/>
      <c r="H162" s="590"/>
      <c r="J162" s="590"/>
      <c r="K162" s="590"/>
      <c r="L162" s="590"/>
    </row>
    <row r="163" spans="1:12">
      <c r="A163" s="299"/>
      <c r="B163" s="299"/>
      <c r="C163" s="299"/>
      <c r="D163" s="633"/>
      <c r="E163" s="168"/>
      <c r="F163" s="632"/>
      <c r="G163" s="590"/>
      <c r="H163" s="590"/>
      <c r="J163" s="590"/>
      <c r="K163" s="590"/>
      <c r="L163" s="590"/>
    </row>
    <row r="164" spans="1:12">
      <c r="A164" s="299"/>
      <c r="B164" s="299"/>
      <c r="C164" s="299"/>
      <c r="D164" s="633"/>
      <c r="E164" s="168"/>
      <c r="F164" s="632"/>
      <c r="G164" s="590"/>
      <c r="H164" s="590"/>
      <c r="J164" s="590"/>
      <c r="K164" s="590"/>
      <c r="L164" s="590"/>
    </row>
    <row r="165" spans="1:12">
      <c r="A165" s="299"/>
      <c r="B165" s="299"/>
      <c r="C165" s="299"/>
      <c r="D165" s="633"/>
      <c r="E165" s="168"/>
      <c r="F165" s="632"/>
      <c r="G165" s="590"/>
      <c r="H165" s="590"/>
      <c r="J165" s="590"/>
      <c r="K165" s="590"/>
      <c r="L165" s="590"/>
    </row>
    <row r="166" spans="1:12">
      <c r="A166" s="299"/>
      <c r="B166" s="299"/>
      <c r="C166" s="299"/>
      <c r="D166" s="633"/>
      <c r="E166" s="168"/>
      <c r="F166" s="632"/>
      <c r="G166" s="590"/>
      <c r="H166" s="590"/>
      <c r="J166" s="590"/>
      <c r="K166" s="590"/>
      <c r="L166" s="590"/>
    </row>
    <row r="167" spans="1:12">
      <c r="A167" s="299"/>
      <c r="B167" s="299"/>
      <c r="C167" s="299"/>
      <c r="D167" s="633"/>
      <c r="E167" s="168"/>
      <c r="F167" s="632"/>
      <c r="G167" s="590"/>
      <c r="H167" s="590"/>
      <c r="J167" s="590"/>
      <c r="K167" s="590"/>
      <c r="L167" s="590"/>
    </row>
    <row r="168" spans="1:12">
      <c r="A168" s="299"/>
      <c r="B168" s="299"/>
      <c r="C168" s="299"/>
      <c r="D168" s="633"/>
      <c r="E168" s="168"/>
      <c r="F168" s="632"/>
      <c r="G168" s="590"/>
      <c r="H168" s="590"/>
      <c r="J168" s="590"/>
      <c r="K168" s="590"/>
      <c r="L168" s="590"/>
    </row>
    <row r="169" spans="1:12">
      <c r="A169" s="299"/>
      <c r="B169" s="299"/>
      <c r="C169" s="299"/>
      <c r="D169" s="633"/>
      <c r="E169" s="168"/>
      <c r="F169" s="632"/>
      <c r="G169" s="590"/>
      <c r="H169" s="590"/>
      <c r="J169" s="590"/>
      <c r="K169" s="590"/>
      <c r="L169" s="590"/>
    </row>
    <row r="170" spans="1:12">
      <c r="A170" s="299"/>
      <c r="B170" s="299"/>
      <c r="C170" s="299"/>
      <c r="D170" s="633"/>
      <c r="E170" s="168"/>
      <c r="F170" s="632"/>
      <c r="G170" s="590"/>
      <c r="H170" s="590"/>
      <c r="J170" s="590"/>
      <c r="K170" s="590"/>
      <c r="L170" s="590"/>
    </row>
    <row r="171" spans="1:12">
      <c r="A171" s="299"/>
      <c r="B171" s="299"/>
      <c r="C171" s="299"/>
      <c r="D171" s="633"/>
      <c r="E171" s="168"/>
      <c r="F171" s="632"/>
      <c r="G171" s="590"/>
      <c r="H171" s="590"/>
      <c r="J171" s="590"/>
      <c r="K171" s="590"/>
      <c r="L171" s="590"/>
    </row>
    <row r="172" spans="1:12">
      <c r="A172" s="299"/>
      <c r="B172" s="299"/>
      <c r="C172" s="299"/>
      <c r="D172" s="633"/>
      <c r="E172" s="168"/>
      <c r="F172" s="632"/>
      <c r="G172" s="590"/>
      <c r="H172" s="590"/>
      <c r="J172" s="590"/>
      <c r="K172" s="590"/>
      <c r="L172" s="590"/>
    </row>
    <row r="173" spans="1:12">
      <c r="A173" s="299"/>
      <c r="B173" s="299"/>
      <c r="C173" s="299"/>
      <c r="D173" s="633"/>
      <c r="E173" s="168"/>
      <c r="F173" s="632"/>
      <c r="G173" s="590"/>
      <c r="H173" s="590"/>
      <c r="J173" s="590"/>
      <c r="K173" s="590"/>
      <c r="L173" s="590"/>
    </row>
    <row r="174" spans="1:12">
      <c r="A174" s="299"/>
      <c r="B174" s="299"/>
      <c r="C174" s="299"/>
      <c r="D174" s="633"/>
      <c r="E174" s="168"/>
      <c r="F174" s="632"/>
      <c r="G174" s="590"/>
      <c r="H174" s="590"/>
      <c r="J174" s="590"/>
      <c r="K174" s="590"/>
      <c r="L174" s="590"/>
    </row>
    <row r="175" spans="1:12">
      <c r="A175" s="299"/>
      <c r="B175" s="299"/>
      <c r="C175" s="299"/>
      <c r="D175" s="633"/>
      <c r="E175" s="168"/>
      <c r="F175" s="632"/>
      <c r="G175" s="590"/>
      <c r="H175" s="590"/>
      <c r="J175" s="590"/>
      <c r="K175" s="590"/>
      <c r="L175" s="590"/>
    </row>
    <row r="176" spans="1:12">
      <c r="A176" s="299"/>
      <c r="B176" s="299"/>
      <c r="C176" s="299"/>
      <c r="D176" s="633"/>
      <c r="E176" s="168"/>
      <c r="F176" s="632"/>
      <c r="G176" s="590"/>
      <c r="H176" s="590"/>
      <c r="J176" s="590"/>
      <c r="K176" s="590"/>
      <c r="L176" s="590"/>
    </row>
    <row r="177" spans="1:12">
      <c r="A177" s="299"/>
      <c r="B177" s="299"/>
      <c r="C177" s="299"/>
      <c r="D177" s="633"/>
      <c r="E177" s="168"/>
      <c r="F177" s="632"/>
      <c r="G177" s="590"/>
      <c r="H177" s="590"/>
      <c r="J177" s="590"/>
      <c r="K177" s="590"/>
      <c r="L177" s="590"/>
    </row>
    <row r="178" spans="1:12">
      <c r="A178" s="299"/>
      <c r="B178" s="299"/>
      <c r="C178" s="299"/>
      <c r="D178" s="633"/>
      <c r="E178" s="168"/>
      <c r="F178" s="632"/>
      <c r="G178" s="590"/>
      <c r="H178" s="590"/>
      <c r="J178" s="590"/>
      <c r="K178" s="590"/>
      <c r="L178" s="590"/>
    </row>
    <row r="179" spans="1:12">
      <c r="A179" s="299"/>
      <c r="B179" s="299"/>
      <c r="C179" s="299"/>
      <c r="D179" s="633"/>
      <c r="E179" s="168"/>
      <c r="F179" s="632"/>
      <c r="G179" s="590"/>
      <c r="H179" s="590"/>
      <c r="J179" s="590"/>
      <c r="K179" s="590"/>
      <c r="L179" s="590"/>
    </row>
    <row r="180" spans="1:12">
      <c r="A180" s="299"/>
      <c r="B180" s="299"/>
      <c r="C180" s="299"/>
      <c r="D180" s="633"/>
      <c r="E180" s="168"/>
      <c r="F180" s="632"/>
      <c r="G180" s="590"/>
      <c r="H180" s="590"/>
      <c r="J180" s="590"/>
      <c r="K180" s="590"/>
      <c r="L180" s="590"/>
    </row>
    <row r="181" spans="1:12">
      <c r="A181" s="299"/>
      <c r="B181" s="299"/>
      <c r="C181" s="299"/>
      <c r="D181" s="633"/>
      <c r="E181" s="168"/>
      <c r="F181" s="632"/>
      <c r="G181" s="590"/>
      <c r="H181" s="590"/>
      <c r="J181" s="590"/>
      <c r="K181" s="590"/>
      <c r="L181" s="590"/>
    </row>
    <row r="182" spans="1:12">
      <c r="A182" s="299"/>
      <c r="B182" s="299"/>
      <c r="C182" s="299"/>
      <c r="D182" s="633"/>
      <c r="E182" s="168"/>
      <c r="F182" s="632"/>
      <c r="G182" s="590"/>
      <c r="H182" s="590"/>
      <c r="J182" s="590"/>
      <c r="K182" s="590"/>
      <c r="L182" s="590"/>
    </row>
    <row r="183" spans="1:12">
      <c r="A183" s="299"/>
      <c r="B183" s="299"/>
      <c r="C183" s="299"/>
      <c r="D183" s="633"/>
      <c r="E183" s="168"/>
      <c r="F183" s="632"/>
      <c r="G183" s="590"/>
      <c r="H183" s="590"/>
      <c r="J183" s="590"/>
      <c r="K183" s="590"/>
      <c r="L183" s="590"/>
    </row>
    <row r="184" spans="1:12">
      <c r="A184" s="299"/>
      <c r="B184" s="299"/>
      <c r="C184" s="299"/>
      <c r="D184" s="633"/>
      <c r="E184" s="168"/>
      <c r="F184" s="632"/>
      <c r="G184" s="590"/>
      <c r="H184" s="590"/>
      <c r="J184" s="590"/>
      <c r="K184" s="590"/>
      <c r="L184" s="590"/>
    </row>
    <row r="185" spans="1:12">
      <c r="A185" s="299"/>
      <c r="B185" s="299"/>
      <c r="C185" s="299"/>
      <c r="D185" s="633"/>
      <c r="E185" s="168"/>
      <c r="F185" s="632"/>
      <c r="G185" s="590"/>
      <c r="H185" s="590"/>
      <c r="J185" s="590"/>
      <c r="K185" s="590"/>
      <c r="L185" s="590"/>
    </row>
    <row r="186" spans="1:12">
      <c r="A186" s="299"/>
      <c r="B186" s="299"/>
      <c r="C186" s="299"/>
      <c r="D186" s="633"/>
      <c r="E186" s="168"/>
      <c r="F186" s="632"/>
      <c r="G186" s="590"/>
      <c r="H186" s="590"/>
      <c r="J186" s="590"/>
      <c r="K186" s="590"/>
      <c r="L186" s="590"/>
    </row>
    <row r="187" spans="1:12">
      <c r="A187" s="299"/>
      <c r="B187" s="299"/>
      <c r="C187" s="299"/>
      <c r="D187" s="633"/>
      <c r="E187" s="168"/>
      <c r="F187" s="632"/>
      <c r="G187" s="590"/>
      <c r="H187" s="590"/>
      <c r="J187" s="590"/>
      <c r="K187" s="590"/>
      <c r="L187" s="590"/>
    </row>
    <row r="188" spans="1:12">
      <c r="A188" s="299"/>
      <c r="B188" s="299"/>
      <c r="C188" s="299"/>
      <c r="D188" s="633"/>
      <c r="E188" s="168"/>
      <c r="F188" s="632"/>
      <c r="G188" s="590"/>
      <c r="H188" s="590"/>
      <c r="J188" s="590"/>
      <c r="K188" s="590"/>
      <c r="L188" s="590"/>
    </row>
    <row r="189" spans="1:12">
      <c r="A189" s="299"/>
      <c r="B189" s="299"/>
      <c r="C189" s="299"/>
      <c r="D189" s="633"/>
      <c r="E189" s="168"/>
      <c r="F189" s="632"/>
      <c r="G189" s="590"/>
      <c r="H189" s="590"/>
      <c r="J189" s="590"/>
      <c r="K189" s="590"/>
      <c r="L189" s="590"/>
    </row>
    <row r="190" spans="1:12">
      <c r="A190" s="299"/>
      <c r="B190" s="299"/>
      <c r="C190" s="299"/>
      <c r="D190" s="633"/>
      <c r="E190" s="168"/>
      <c r="F190" s="632"/>
      <c r="G190" s="590"/>
      <c r="H190" s="590"/>
      <c r="J190" s="590"/>
      <c r="K190" s="590"/>
      <c r="L190" s="590"/>
    </row>
    <row r="191" spans="1:12">
      <c r="A191" s="299"/>
      <c r="B191" s="299"/>
      <c r="C191" s="299"/>
      <c r="D191" s="633"/>
      <c r="E191" s="168"/>
      <c r="F191" s="632"/>
      <c r="G191" s="590"/>
      <c r="H191" s="590"/>
      <c r="J191" s="590"/>
      <c r="K191" s="590"/>
      <c r="L191" s="590"/>
    </row>
    <row r="192" spans="1:12">
      <c r="A192" s="299"/>
      <c r="B192" s="299"/>
      <c r="C192" s="299"/>
      <c r="D192" s="633"/>
      <c r="E192" s="168"/>
      <c r="F192" s="632"/>
      <c r="G192" s="590"/>
      <c r="H192" s="590"/>
      <c r="J192" s="590"/>
      <c r="K192" s="590"/>
      <c r="L192" s="590"/>
    </row>
    <row r="193" spans="1:12">
      <c r="A193" s="299"/>
      <c r="B193" s="299"/>
      <c r="C193" s="299"/>
      <c r="D193" s="633"/>
      <c r="E193" s="168"/>
      <c r="F193" s="632"/>
      <c r="G193" s="590"/>
      <c r="H193" s="590"/>
      <c r="J193" s="590"/>
      <c r="K193" s="590"/>
      <c r="L193" s="590"/>
    </row>
    <row r="194" spans="1:12">
      <c r="A194" s="299"/>
      <c r="B194" s="299"/>
      <c r="C194" s="299"/>
      <c r="D194" s="633"/>
      <c r="E194" s="168"/>
      <c r="F194" s="632"/>
      <c r="G194" s="590"/>
      <c r="H194" s="590"/>
      <c r="J194" s="590"/>
      <c r="K194" s="590"/>
      <c r="L194" s="590"/>
    </row>
    <row r="195" spans="1:12">
      <c r="A195" s="299"/>
      <c r="B195" s="299"/>
      <c r="C195" s="299"/>
      <c r="D195" s="633"/>
      <c r="E195" s="168"/>
      <c r="F195" s="632"/>
      <c r="G195" s="590"/>
      <c r="H195" s="590"/>
      <c r="J195" s="590"/>
      <c r="K195" s="590"/>
      <c r="L195" s="590"/>
    </row>
    <row r="196" spans="1:12">
      <c r="A196" s="299"/>
      <c r="B196" s="299"/>
      <c r="C196" s="299"/>
      <c r="D196" s="633"/>
      <c r="E196" s="168"/>
      <c r="F196" s="632"/>
      <c r="G196" s="590"/>
      <c r="H196" s="590"/>
      <c r="J196" s="590"/>
      <c r="K196" s="590"/>
      <c r="L196" s="590"/>
    </row>
    <row r="197" spans="1:12">
      <c r="A197" s="299"/>
      <c r="B197" s="299"/>
      <c r="C197" s="299"/>
      <c r="D197" s="633"/>
      <c r="E197" s="168"/>
      <c r="F197" s="632"/>
      <c r="G197" s="590"/>
      <c r="H197" s="590"/>
      <c r="J197" s="590"/>
      <c r="K197" s="590"/>
      <c r="L197" s="590"/>
    </row>
    <row r="198" spans="1:12">
      <c r="A198" s="299"/>
      <c r="B198" s="299"/>
      <c r="C198" s="299"/>
      <c r="D198" s="633"/>
      <c r="E198" s="168"/>
      <c r="F198" s="632"/>
      <c r="G198" s="590"/>
      <c r="H198" s="590"/>
      <c r="J198" s="590"/>
      <c r="K198" s="590"/>
      <c r="L198" s="590"/>
    </row>
    <row r="199" spans="1:12">
      <c r="A199" s="299"/>
      <c r="B199" s="299"/>
      <c r="C199" s="299"/>
      <c r="D199" s="633"/>
      <c r="E199" s="168"/>
      <c r="F199" s="632"/>
      <c r="G199" s="590"/>
      <c r="H199" s="590"/>
      <c r="J199" s="590"/>
      <c r="K199" s="590"/>
      <c r="L199" s="590"/>
    </row>
    <row r="200" spans="1:12">
      <c r="A200" s="299"/>
      <c r="B200" s="299"/>
      <c r="C200" s="299"/>
      <c r="D200" s="633"/>
      <c r="E200" s="168"/>
      <c r="F200" s="632"/>
      <c r="G200" s="590"/>
      <c r="H200" s="590"/>
      <c r="J200" s="590"/>
      <c r="K200" s="590"/>
      <c r="L200" s="590"/>
    </row>
    <row r="201" spans="1:12">
      <c r="A201" s="299"/>
      <c r="B201" s="299"/>
      <c r="C201" s="299"/>
      <c r="D201" s="633"/>
      <c r="E201" s="168"/>
      <c r="F201" s="632"/>
      <c r="G201" s="590"/>
      <c r="H201" s="590"/>
      <c r="J201" s="590"/>
      <c r="K201" s="590"/>
      <c r="L201" s="590"/>
    </row>
    <row r="202" spans="1:12">
      <c r="A202" s="299"/>
      <c r="B202" s="299"/>
      <c r="C202" s="299"/>
      <c r="D202" s="633"/>
      <c r="E202" s="168"/>
      <c r="F202" s="632"/>
      <c r="G202" s="590"/>
      <c r="H202" s="590"/>
      <c r="J202" s="590"/>
      <c r="K202" s="590"/>
      <c r="L202" s="590"/>
    </row>
    <row r="203" spans="1:12">
      <c r="A203" s="299"/>
      <c r="B203" s="299"/>
      <c r="C203" s="299"/>
      <c r="D203" s="633"/>
      <c r="E203" s="168"/>
      <c r="F203" s="632"/>
      <c r="G203" s="590"/>
      <c r="H203" s="590"/>
      <c r="J203" s="590"/>
      <c r="K203" s="590"/>
      <c r="L203" s="590"/>
    </row>
    <row r="204" spans="1:12">
      <c r="A204" s="299"/>
      <c r="B204" s="299"/>
      <c r="C204" s="299"/>
      <c r="D204" s="633"/>
      <c r="E204" s="168"/>
      <c r="F204" s="632"/>
      <c r="G204" s="590"/>
      <c r="H204" s="590"/>
      <c r="J204" s="590"/>
      <c r="K204" s="590"/>
      <c r="L204" s="590"/>
    </row>
    <row r="205" spans="1:12">
      <c r="A205" s="299"/>
      <c r="B205" s="299"/>
      <c r="C205" s="299"/>
      <c r="D205" s="633"/>
      <c r="E205" s="168"/>
      <c r="F205" s="632"/>
      <c r="G205" s="590"/>
      <c r="H205" s="590"/>
      <c r="J205" s="590"/>
      <c r="K205" s="590"/>
      <c r="L205" s="590"/>
    </row>
    <row r="206" spans="1:12">
      <c r="A206" s="299"/>
      <c r="B206" s="299"/>
      <c r="C206" s="299"/>
      <c r="D206" s="633"/>
      <c r="E206" s="168"/>
      <c r="F206" s="632"/>
      <c r="G206" s="590"/>
      <c r="H206" s="590"/>
      <c r="J206" s="590"/>
      <c r="K206" s="590"/>
      <c r="L206" s="590"/>
    </row>
    <row r="207" spans="1:12">
      <c r="A207" s="299"/>
      <c r="B207" s="299"/>
      <c r="C207" s="299"/>
      <c r="D207" s="633"/>
      <c r="E207" s="168"/>
      <c r="F207" s="632"/>
      <c r="G207" s="590"/>
      <c r="H207" s="590"/>
      <c r="J207" s="590"/>
      <c r="K207" s="590"/>
      <c r="L207" s="590"/>
    </row>
    <row r="208" spans="1:12">
      <c r="F208" s="590"/>
      <c r="G208" s="590"/>
      <c r="H208" s="590"/>
      <c r="J208" s="590"/>
      <c r="K208" s="590"/>
      <c r="L208" s="590"/>
    </row>
    <row r="209" spans="6:12">
      <c r="F209" s="590"/>
      <c r="G209" s="590"/>
      <c r="H209" s="590"/>
      <c r="J209" s="590"/>
      <c r="K209" s="590"/>
      <c r="L209" s="590"/>
    </row>
    <row r="210" spans="6:12">
      <c r="F210" s="590"/>
      <c r="G210" s="590"/>
      <c r="H210" s="590"/>
      <c r="J210" s="590"/>
      <c r="K210" s="590"/>
      <c r="L210" s="590"/>
    </row>
    <row r="211" spans="6:12">
      <c r="F211" s="590"/>
      <c r="G211" s="590"/>
      <c r="H211" s="590"/>
      <c r="J211" s="590"/>
      <c r="K211" s="590"/>
      <c r="L211" s="590"/>
    </row>
    <row r="212" spans="6:12">
      <c r="F212" s="590"/>
      <c r="G212" s="590"/>
      <c r="H212" s="590"/>
      <c r="J212" s="590"/>
      <c r="K212" s="590"/>
      <c r="L212" s="590"/>
    </row>
    <row r="213" spans="6:12">
      <c r="F213" s="590"/>
      <c r="G213" s="590"/>
      <c r="H213" s="590"/>
      <c r="J213" s="590"/>
      <c r="K213" s="590"/>
      <c r="L213" s="590"/>
    </row>
    <row r="214" spans="6:12">
      <c r="F214" s="590"/>
      <c r="G214" s="590"/>
      <c r="H214" s="590"/>
      <c r="J214" s="590"/>
      <c r="K214" s="590"/>
      <c r="L214" s="590"/>
    </row>
    <row r="215" spans="6:12">
      <c r="F215" s="590"/>
      <c r="G215" s="590"/>
      <c r="H215" s="590"/>
      <c r="J215" s="590"/>
      <c r="K215" s="590"/>
      <c r="L215" s="590"/>
    </row>
    <row r="216" spans="6:12">
      <c r="F216" s="590"/>
      <c r="G216" s="590"/>
      <c r="H216" s="590"/>
      <c r="J216" s="590"/>
      <c r="K216" s="590"/>
      <c r="L216" s="590"/>
    </row>
    <row r="217" spans="6:12">
      <c r="F217" s="590"/>
      <c r="G217" s="590"/>
      <c r="H217" s="590"/>
      <c r="J217" s="590"/>
      <c r="K217" s="590"/>
      <c r="L217" s="590"/>
    </row>
    <row r="218" spans="6:12">
      <c r="F218" s="590"/>
      <c r="G218" s="590"/>
      <c r="H218" s="590"/>
      <c r="J218" s="590"/>
      <c r="K218" s="590"/>
      <c r="L218" s="590"/>
    </row>
    <row r="219" spans="6:12">
      <c r="F219" s="590"/>
      <c r="G219" s="590"/>
      <c r="H219" s="590"/>
      <c r="J219" s="590"/>
      <c r="K219" s="590"/>
      <c r="L219" s="590"/>
    </row>
    <row r="220" spans="6:12">
      <c r="F220" s="590"/>
      <c r="G220" s="590"/>
      <c r="H220" s="590"/>
      <c r="J220" s="590"/>
      <c r="K220" s="590"/>
      <c r="L220" s="590"/>
    </row>
    <row r="221" spans="6:12">
      <c r="F221" s="590"/>
      <c r="G221" s="590"/>
      <c r="H221" s="590"/>
      <c r="J221" s="590"/>
      <c r="K221" s="590"/>
      <c r="L221" s="590"/>
    </row>
    <row r="222" spans="6:12">
      <c r="F222" s="590"/>
      <c r="G222" s="590"/>
      <c r="H222" s="590"/>
      <c r="J222" s="590"/>
      <c r="K222" s="590"/>
      <c r="L222" s="590"/>
    </row>
    <row r="223" spans="6:12">
      <c r="F223" s="590"/>
      <c r="G223" s="590"/>
      <c r="H223" s="590"/>
      <c r="J223" s="590"/>
      <c r="K223" s="590"/>
      <c r="L223" s="590"/>
    </row>
    <row r="224" spans="6:12">
      <c r="F224" s="590"/>
      <c r="G224" s="590"/>
      <c r="H224" s="590"/>
      <c r="J224" s="590"/>
      <c r="K224" s="590"/>
      <c r="L224" s="590"/>
    </row>
    <row r="225" spans="6:12">
      <c r="F225" s="590"/>
      <c r="G225" s="590"/>
      <c r="H225" s="590"/>
      <c r="J225" s="590"/>
      <c r="K225" s="590"/>
      <c r="L225" s="590"/>
    </row>
    <row r="226" spans="6:12">
      <c r="F226" s="590"/>
      <c r="G226" s="590"/>
      <c r="H226" s="590"/>
      <c r="J226" s="590"/>
      <c r="K226" s="590"/>
      <c r="L226" s="590"/>
    </row>
    <row r="227" spans="6:12">
      <c r="F227" s="590"/>
      <c r="G227" s="590"/>
      <c r="H227" s="590"/>
      <c r="J227" s="590"/>
      <c r="K227" s="590"/>
      <c r="L227" s="590"/>
    </row>
    <row r="228" spans="6:12">
      <c r="F228" s="590"/>
      <c r="G228" s="590"/>
      <c r="H228" s="590"/>
      <c r="J228" s="590"/>
      <c r="K228" s="590"/>
      <c r="L228" s="590"/>
    </row>
    <row r="229" spans="6:12">
      <c r="F229" s="590"/>
      <c r="G229" s="590"/>
      <c r="H229" s="590"/>
      <c r="J229" s="590"/>
      <c r="K229" s="590"/>
      <c r="L229" s="590"/>
    </row>
    <row r="230" spans="6:12">
      <c r="F230" s="590"/>
      <c r="G230" s="590"/>
      <c r="H230" s="590"/>
      <c r="J230" s="590"/>
      <c r="K230" s="590"/>
      <c r="L230" s="590"/>
    </row>
    <row r="231" spans="6:12">
      <c r="F231" s="590"/>
      <c r="G231" s="590"/>
      <c r="H231" s="590"/>
      <c r="J231" s="590"/>
      <c r="K231" s="590"/>
      <c r="L231" s="590"/>
    </row>
    <row r="232" spans="6:12">
      <c r="F232" s="590"/>
      <c r="G232" s="590"/>
      <c r="H232" s="590"/>
      <c r="J232" s="590"/>
      <c r="K232" s="590"/>
      <c r="L232" s="590"/>
    </row>
    <row r="233" spans="6:12">
      <c r="F233" s="590"/>
      <c r="G233" s="590"/>
      <c r="H233" s="590"/>
      <c r="J233" s="590"/>
      <c r="K233" s="590"/>
      <c r="L233" s="590"/>
    </row>
    <row r="234" spans="6:12">
      <c r="F234" s="590"/>
      <c r="G234" s="590"/>
      <c r="H234" s="590"/>
      <c r="J234" s="590"/>
      <c r="K234" s="590"/>
      <c r="L234" s="590"/>
    </row>
    <row r="235" spans="6:12">
      <c r="F235" s="590"/>
      <c r="G235" s="590"/>
      <c r="H235" s="590"/>
      <c r="J235" s="590"/>
      <c r="K235" s="590"/>
      <c r="L235" s="590"/>
    </row>
    <row r="236" spans="6:12">
      <c r="F236" s="590"/>
      <c r="G236" s="590"/>
      <c r="H236" s="590"/>
      <c r="J236" s="590"/>
      <c r="K236" s="590"/>
      <c r="L236" s="590"/>
    </row>
    <row r="237" spans="6:12">
      <c r="F237" s="590"/>
      <c r="G237" s="590"/>
      <c r="H237" s="590"/>
      <c r="J237" s="590"/>
      <c r="K237" s="590"/>
      <c r="L237" s="590"/>
    </row>
    <row r="238" spans="6:12">
      <c r="F238" s="590"/>
      <c r="G238" s="590"/>
      <c r="H238" s="590"/>
      <c r="J238" s="590"/>
      <c r="K238" s="590"/>
      <c r="L238" s="590"/>
    </row>
    <row r="239" spans="6:12">
      <c r="F239" s="590"/>
      <c r="G239" s="590"/>
      <c r="H239" s="590"/>
      <c r="J239" s="590"/>
      <c r="K239" s="590"/>
      <c r="L239" s="590"/>
    </row>
    <row r="240" spans="6:12">
      <c r="F240" s="590"/>
      <c r="G240" s="590"/>
      <c r="H240" s="590"/>
      <c r="J240" s="590"/>
      <c r="K240" s="590"/>
      <c r="L240" s="590"/>
    </row>
    <row r="241" spans="6:12">
      <c r="F241" s="590"/>
      <c r="G241" s="590"/>
      <c r="H241" s="590"/>
      <c r="J241" s="590"/>
      <c r="K241" s="590"/>
      <c r="L241" s="590"/>
    </row>
    <row r="242" spans="6:12">
      <c r="F242" s="590"/>
      <c r="G242" s="590"/>
      <c r="H242" s="590"/>
      <c r="J242" s="590"/>
      <c r="K242" s="590"/>
      <c r="L242" s="590"/>
    </row>
    <row r="243" spans="6:12">
      <c r="F243" s="590"/>
      <c r="G243" s="590"/>
      <c r="H243" s="590"/>
      <c r="J243" s="590"/>
      <c r="K243" s="590"/>
      <c r="L243" s="590"/>
    </row>
    <row r="244" spans="6:12">
      <c r="F244" s="590"/>
      <c r="G244" s="590"/>
      <c r="H244" s="590"/>
      <c r="J244" s="590"/>
      <c r="K244" s="590"/>
      <c r="L244" s="590"/>
    </row>
    <row r="245" spans="6:12">
      <c r="F245" s="590"/>
      <c r="G245" s="590"/>
      <c r="H245" s="590"/>
      <c r="J245" s="590"/>
      <c r="K245" s="590"/>
      <c r="L245" s="590"/>
    </row>
    <row r="246" spans="6:12">
      <c r="F246" s="590"/>
      <c r="G246" s="590"/>
      <c r="H246" s="590"/>
      <c r="J246" s="590"/>
      <c r="K246" s="590"/>
      <c r="L246" s="590"/>
    </row>
    <row r="247" spans="6:12">
      <c r="F247" s="590"/>
      <c r="G247" s="590"/>
      <c r="H247" s="590"/>
      <c r="J247" s="590"/>
      <c r="K247" s="590"/>
      <c r="L247" s="590"/>
    </row>
    <row r="248" spans="6:12">
      <c r="F248" s="590"/>
      <c r="G248" s="590"/>
      <c r="H248" s="590"/>
      <c r="J248" s="590"/>
      <c r="K248" s="590"/>
      <c r="L248" s="590"/>
    </row>
    <row r="249" spans="6:12">
      <c r="F249" s="590"/>
      <c r="G249" s="590"/>
      <c r="H249" s="590"/>
      <c r="J249" s="590"/>
      <c r="K249" s="590"/>
      <c r="L249" s="590"/>
    </row>
    <row r="250" spans="6:12">
      <c r="F250" s="590"/>
      <c r="G250" s="590"/>
      <c r="H250" s="590"/>
      <c r="J250" s="590"/>
      <c r="K250" s="590"/>
      <c r="L250" s="590"/>
    </row>
    <row r="251" spans="6:12">
      <c r="F251" s="590"/>
      <c r="G251" s="590"/>
      <c r="H251" s="590"/>
      <c r="J251" s="590"/>
      <c r="K251" s="590"/>
      <c r="L251" s="590"/>
    </row>
    <row r="252" spans="6:12">
      <c r="F252" s="590"/>
      <c r="G252" s="590"/>
      <c r="H252" s="590"/>
      <c r="J252" s="590"/>
      <c r="K252" s="590"/>
      <c r="L252" s="590"/>
    </row>
    <row r="253" spans="6:12">
      <c r="F253" s="590"/>
      <c r="G253" s="590"/>
      <c r="H253" s="590"/>
      <c r="J253" s="590"/>
      <c r="K253" s="590"/>
      <c r="L253" s="590"/>
    </row>
    <row r="254" spans="6:12">
      <c r="F254" s="590"/>
      <c r="G254" s="590"/>
      <c r="H254" s="590"/>
      <c r="J254" s="590"/>
      <c r="K254" s="590"/>
      <c r="L254" s="590"/>
    </row>
    <row r="255" spans="6:12">
      <c r="F255" s="590"/>
      <c r="G255" s="590"/>
      <c r="H255" s="590"/>
      <c r="J255" s="590"/>
      <c r="K255" s="590"/>
      <c r="L255" s="590"/>
    </row>
    <row r="256" spans="6:12">
      <c r="F256" s="590"/>
      <c r="G256" s="590"/>
      <c r="H256" s="590"/>
      <c r="J256" s="590"/>
      <c r="K256" s="590"/>
      <c r="L256" s="590"/>
    </row>
    <row r="257" spans="6:12">
      <c r="F257" s="590"/>
      <c r="G257" s="590"/>
      <c r="H257" s="590"/>
      <c r="J257" s="590"/>
      <c r="K257" s="590"/>
      <c r="L257" s="590"/>
    </row>
    <row r="258" spans="6:12">
      <c r="F258" s="590"/>
      <c r="G258" s="590"/>
      <c r="H258" s="590"/>
      <c r="J258" s="590"/>
      <c r="K258" s="590"/>
      <c r="L258" s="590"/>
    </row>
    <row r="259" spans="6:12">
      <c r="F259" s="590"/>
      <c r="G259" s="590"/>
      <c r="H259" s="590"/>
      <c r="J259" s="590"/>
      <c r="K259" s="590"/>
      <c r="L259" s="590"/>
    </row>
    <row r="260" spans="6:12">
      <c r="F260" s="590"/>
      <c r="G260" s="590"/>
      <c r="H260" s="590"/>
      <c r="J260" s="590"/>
      <c r="K260" s="590"/>
      <c r="L260" s="590"/>
    </row>
    <row r="261" spans="6:12">
      <c r="F261" s="590"/>
      <c r="G261" s="590"/>
      <c r="H261" s="590"/>
      <c r="J261" s="590"/>
      <c r="K261" s="590"/>
      <c r="L261" s="590"/>
    </row>
    <row r="262" spans="6:12">
      <c r="F262" s="590"/>
      <c r="G262" s="590"/>
      <c r="H262" s="590"/>
      <c r="J262" s="590"/>
      <c r="K262" s="590"/>
      <c r="L262" s="590"/>
    </row>
    <row r="263" spans="6:12">
      <c r="F263" s="590"/>
      <c r="G263" s="590"/>
      <c r="H263" s="590"/>
      <c r="J263" s="590"/>
      <c r="K263" s="590"/>
      <c r="L263" s="590"/>
    </row>
    <row r="264" spans="6:12">
      <c r="F264" s="590"/>
      <c r="G264" s="590"/>
      <c r="H264" s="590"/>
      <c r="J264" s="590"/>
      <c r="K264" s="590"/>
      <c r="L264" s="590"/>
    </row>
    <row r="265" spans="6:12">
      <c r="F265" s="590"/>
      <c r="G265" s="590"/>
      <c r="H265" s="590"/>
      <c r="J265" s="590"/>
      <c r="K265" s="590"/>
      <c r="L265" s="590"/>
    </row>
    <row r="266" spans="6:12">
      <c r="F266" s="590"/>
      <c r="G266" s="590"/>
      <c r="H266" s="590"/>
      <c r="J266" s="590"/>
      <c r="K266" s="590"/>
      <c r="L266" s="590"/>
    </row>
    <row r="267" spans="6:12">
      <c r="F267" s="590"/>
      <c r="G267" s="590"/>
      <c r="H267" s="590"/>
      <c r="J267" s="590"/>
      <c r="K267" s="590"/>
      <c r="L267" s="590"/>
    </row>
    <row r="268" spans="6:12">
      <c r="F268" s="590"/>
      <c r="G268" s="590"/>
      <c r="H268" s="590"/>
      <c r="J268" s="590"/>
      <c r="K268" s="590"/>
      <c r="L268" s="590"/>
    </row>
    <row r="269" spans="6:12">
      <c r="F269" s="590"/>
      <c r="G269" s="590"/>
      <c r="H269" s="590"/>
      <c r="J269" s="590"/>
      <c r="K269" s="590"/>
      <c r="L269" s="590"/>
    </row>
    <row r="270" spans="6:12">
      <c r="F270" s="590"/>
      <c r="G270" s="590"/>
      <c r="H270" s="590"/>
      <c r="J270" s="590"/>
      <c r="K270" s="590"/>
      <c r="L270" s="590"/>
    </row>
    <row r="271" spans="6:12">
      <c r="F271" s="590"/>
      <c r="G271" s="590"/>
      <c r="H271" s="590"/>
      <c r="J271" s="590"/>
      <c r="K271" s="590"/>
      <c r="L271" s="590"/>
    </row>
    <row r="272" spans="6:12">
      <c r="F272" s="590"/>
      <c r="G272" s="590"/>
      <c r="H272" s="590"/>
      <c r="J272" s="590"/>
      <c r="K272" s="590"/>
      <c r="L272" s="590"/>
    </row>
    <row r="273" spans="6:12">
      <c r="F273" s="590"/>
      <c r="G273" s="590"/>
      <c r="H273" s="590"/>
      <c r="J273" s="590"/>
      <c r="K273" s="590"/>
      <c r="L273" s="590"/>
    </row>
    <row r="274" spans="6:12">
      <c r="F274" s="590"/>
      <c r="G274" s="590"/>
      <c r="H274" s="590"/>
      <c r="J274" s="590"/>
      <c r="K274" s="590"/>
      <c r="L274" s="590"/>
    </row>
    <row r="275" spans="6:12">
      <c r="F275" s="590"/>
      <c r="G275" s="590"/>
      <c r="H275" s="590"/>
      <c r="J275" s="590"/>
      <c r="K275" s="590"/>
      <c r="L275" s="590"/>
    </row>
    <row r="276" spans="6:12">
      <c r="F276" s="590"/>
      <c r="G276" s="590"/>
      <c r="H276" s="590"/>
      <c r="J276" s="590"/>
      <c r="K276" s="590"/>
      <c r="L276" s="590"/>
    </row>
    <row r="277" spans="6:12">
      <c r="F277" s="590"/>
      <c r="G277" s="590"/>
      <c r="H277" s="590"/>
      <c r="J277" s="590"/>
      <c r="K277" s="590"/>
      <c r="L277" s="590"/>
    </row>
    <row r="278" spans="6:12">
      <c r="F278" s="590"/>
      <c r="G278" s="590"/>
      <c r="H278" s="590"/>
      <c r="J278" s="590"/>
      <c r="K278" s="590"/>
      <c r="L278" s="590"/>
    </row>
    <row r="279" spans="6:12">
      <c r="F279" s="590"/>
      <c r="G279" s="590"/>
      <c r="H279" s="590"/>
      <c r="J279" s="590"/>
      <c r="K279" s="590"/>
      <c r="L279" s="590"/>
    </row>
    <row r="280" spans="6:12">
      <c r="F280" s="590"/>
      <c r="G280" s="590"/>
      <c r="H280" s="590"/>
      <c r="J280" s="590"/>
      <c r="K280" s="590"/>
      <c r="L280" s="590"/>
    </row>
    <row r="281" spans="6:12">
      <c r="F281" s="590"/>
      <c r="G281" s="590"/>
      <c r="H281" s="590"/>
      <c r="J281" s="590"/>
      <c r="K281" s="590"/>
      <c r="L281" s="590"/>
    </row>
    <row r="282" spans="6:12">
      <c r="F282" s="590"/>
      <c r="G282" s="590"/>
      <c r="H282" s="590"/>
      <c r="J282" s="590"/>
      <c r="K282" s="590"/>
      <c r="L282" s="590"/>
    </row>
    <row r="283" spans="6:12">
      <c r="F283" s="590"/>
      <c r="G283" s="590"/>
      <c r="H283" s="590"/>
      <c r="J283" s="590"/>
      <c r="K283" s="590"/>
      <c r="L283" s="590"/>
    </row>
    <row r="284" spans="6:12">
      <c r="F284" s="590"/>
      <c r="G284" s="590"/>
      <c r="H284" s="590"/>
      <c r="J284" s="590"/>
      <c r="K284" s="590"/>
      <c r="L284" s="590"/>
    </row>
    <row r="285" spans="6:12">
      <c r="F285" s="590"/>
      <c r="G285" s="590"/>
      <c r="H285" s="590"/>
      <c r="J285" s="590"/>
      <c r="K285" s="590"/>
      <c r="L285" s="590"/>
    </row>
    <row r="286" spans="6:12">
      <c r="F286" s="590"/>
      <c r="G286" s="590"/>
      <c r="H286" s="590"/>
      <c r="J286" s="590"/>
      <c r="K286" s="590"/>
      <c r="L286" s="590"/>
    </row>
    <row r="287" spans="6:12">
      <c r="F287" s="590"/>
      <c r="G287" s="590"/>
      <c r="H287" s="590"/>
      <c r="J287" s="590"/>
      <c r="K287" s="590"/>
      <c r="L287" s="590"/>
    </row>
    <row r="288" spans="6:12">
      <c r="F288" s="590"/>
      <c r="G288" s="590"/>
      <c r="H288" s="590"/>
      <c r="J288" s="590"/>
      <c r="K288" s="590"/>
      <c r="L288" s="590"/>
    </row>
    <row r="289" spans="6:12">
      <c r="F289" s="590"/>
      <c r="G289" s="590"/>
      <c r="H289" s="590"/>
      <c r="J289" s="590"/>
      <c r="K289" s="590"/>
      <c r="L289" s="590"/>
    </row>
    <row r="290" spans="6:12">
      <c r="F290" s="590"/>
      <c r="G290" s="590"/>
      <c r="H290" s="590"/>
      <c r="J290" s="590"/>
      <c r="K290" s="590"/>
      <c r="L290" s="590"/>
    </row>
    <row r="291" spans="6:12">
      <c r="F291" s="590"/>
      <c r="G291" s="590"/>
      <c r="H291" s="590"/>
      <c r="J291" s="590"/>
      <c r="K291" s="590"/>
      <c r="L291" s="590"/>
    </row>
    <row r="292" spans="6:12">
      <c r="F292" s="590"/>
      <c r="G292" s="590"/>
      <c r="H292" s="590"/>
      <c r="J292" s="590"/>
      <c r="K292" s="590"/>
      <c r="L292" s="590"/>
    </row>
    <row r="293" spans="6:12">
      <c r="F293" s="590"/>
      <c r="G293" s="590"/>
      <c r="H293" s="590"/>
      <c r="J293" s="590"/>
      <c r="K293" s="590"/>
      <c r="L293" s="590"/>
    </row>
    <row r="294" spans="6:12">
      <c r="F294" s="590"/>
      <c r="G294" s="590"/>
      <c r="H294" s="590"/>
      <c r="J294" s="590"/>
      <c r="K294" s="590"/>
      <c r="L294" s="590"/>
    </row>
    <row r="295" spans="6:12">
      <c r="F295" s="590"/>
      <c r="G295" s="590"/>
      <c r="H295" s="590"/>
      <c r="J295" s="590"/>
      <c r="K295" s="590"/>
      <c r="L295" s="590"/>
    </row>
    <row r="296" spans="6:12">
      <c r="F296" s="590"/>
      <c r="G296" s="590"/>
      <c r="H296" s="590"/>
      <c r="J296" s="590"/>
      <c r="K296" s="590"/>
      <c r="L296" s="590"/>
    </row>
    <row r="297" spans="6:12">
      <c r="F297" s="590"/>
      <c r="G297" s="590"/>
      <c r="H297" s="590"/>
      <c r="J297" s="590"/>
      <c r="K297" s="590"/>
      <c r="L297" s="590"/>
    </row>
    <row r="298" spans="6:12">
      <c r="F298" s="590"/>
      <c r="G298" s="590"/>
      <c r="H298" s="590"/>
      <c r="J298" s="590"/>
      <c r="K298" s="590"/>
      <c r="L298" s="590"/>
    </row>
    <row r="299" spans="6:12">
      <c r="F299" s="590"/>
      <c r="G299" s="590"/>
      <c r="H299" s="590"/>
      <c r="J299" s="590"/>
      <c r="K299" s="590"/>
      <c r="L299" s="590"/>
    </row>
    <row r="300" spans="6:12">
      <c r="F300" s="590"/>
      <c r="G300" s="590"/>
      <c r="H300" s="590"/>
      <c r="J300" s="590"/>
      <c r="K300" s="590"/>
      <c r="L300" s="590"/>
    </row>
    <row r="301" spans="6:12">
      <c r="F301" s="590"/>
      <c r="G301" s="590"/>
      <c r="H301" s="590"/>
      <c r="J301" s="590"/>
      <c r="K301" s="590"/>
      <c r="L301" s="590"/>
    </row>
    <row r="302" spans="6:12">
      <c r="F302" s="590"/>
      <c r="G302" s="590"/>
      <c r="H302" s="590"/>
      <c r="J302" s="590"/>
      <c r="K302" s="590"/>
      <c r="L302" s="590"/>
    </row>
    <row r="303" spans="6:12">
      <c r="F303" s="590"/>
      <c r="G303" s="590"/>
      <c r="H303" s="590"/>
      <c r="J303" s="590"/>
      <c r="K303" s="590"/>
      <c r="L303" s="590"/>
    </row>
    <row r="304" spans="6:12">
      <c r="F304" s="590"/>
      <c r="G304" s="590"/>
      <c r="H304" s="590"/>
      <c r="J304" s="590"/>
      <c r="K304" s="590"/>
      <c r="L304" s="590"/>
    </row>
    <row r="305" spans="6:12">
      <c r="F305" s="590"/>
      <c r="G305" s="590"/>
      <c r="H305" s="590"/>
      <c r="J305" s="590"/>
      <c r="K305" s="590"/>
      <c r="L305" s="590"/>
    </row>
    <row r="306" spans="6:12">
      <c r="F306" s="590"/>
      <c r="G306" s="590"/>
      <c r="H306" s="590"/>
      <c r="J306" s="590"/>
      <c r="K306" s="590"/>
      <c r="L306" s="590"/>
    </row>
    <row r="307" spans="6:12">
      <c r="F307" s="590"/>
      <c r="G307" s="590"/>
      <c r="H307" s="590"/>
      <c r="J307" s="590"/>
      <c r="K307" s="590"/>
      <c r="L307" s="590"/>
    </row>
    <row r="308" spans="6:12">
      <c r="F308" s="590"/>
      <c r="G308" s="590"/>
      <c r="H308" s="590"/>
      <c r="J308" s="590"/>
      <c r="K308" s="590"/>
      <c r="L308" s="590"/>
    </row>
    <row r="309" spans="6:12">
      <c r="F309" s="590"/>
      <c r="G309" s="590"/>
      <c r="H309" s="590"/>
      <c r="J309" s="590"/>
      <c r="K309" s="590"/>
      <c r="L309" s="590"/>
    </row>
    <row r="310" spans="6:12">
      <c r="F310" s="590"/>
      <c r="G310" s="590"/>
      <c r="H310" s="590"/>
      <c r="J310" s="590"/>
      <c r="K310" s="590"/>
      <c r="L310" s="590"/>
    </row>
    <row r="311" spans="6:12">
      <c r="F311" s="590"/>
      <c r="G311" s="590"/>
      <c r="H311" s="590"/>
      <c r="J311" s="590"/>
      <c r="K311" s="590"/>
      <c r="L311" s="590"/>
    </row>
    <row r="312" spans="6:12">
      <c r="F312" s="590"/>
      <c r="G312" s="590"/>
      <c r="H312" s="590"/>
      <c r="J312" s="590"/>
      <c r="K312" s="590"/>
      <c r="L312" s="590"/>
    </row>
    <row r="313" spans="6:12">
      <c r="F313" s="590"/>
      <c r="G313" s="590"/>
      <c r="H313" s="590"/>
      <c r="J313" s="590"/>
      <c r="K313" s="590"/>
      <c r="L313" s="590"/>
    </row>
    <row r="314" spans="6:12">
      <c r="F314" s="590"/>
      <c r="G314" s="590"/>
      <c r="H314" s="590"/>
      <c r="J314" s="590"/>
      <c r="K314" s="590"/>
      <c r="L314" s="590"/>
    </row>
    <row r="315" spans="6:12">
      <c r="F315" s="590"/>
      <c r="G315" s="590"/>
      <c r="H315" s="590"/>
      <c r="J315" s="590"/>
      <c r="K315" s="590"/>
      <c r="L315" s="590"/>
    </row>
    <row r="316" spans="6:12">
      <c r="F316" s="590"/>
      <c r="G316" s="590"/>
      <c r="H316" s="590"/>
      <c r="J316" s="590"/>
      <c r="K316" s="590"/>
      <c r="L316" s="590"/>
    </row>
    <row r="317" spans="6:12">
      <c r="F317" s="590"/>
      <c r="G317" s="590"/>
      <c r="H317" s="590"/>
      <c r="J317" s="590"/>
      <c r="K317" s="590"/>
      <c r="L317" s="590"/>
    </row>
    <row r="318" spans="6:12">
      <c r="F318" s="590"/>
      <c r="G318" s="590"/>
      <c r="H318" s="590"/>
      <c r="J318" s="590"/>
      <c r="K318" s="590"/>
      <c r="L318" s="590"/>
    </row>
    <row r="319" spans="6:12">
      <c r="F319" s="590"/>
      <c r="G319" s="590"/>
      <c r="H319" s="590"/>
      <c r="J319" s="590"/>
      <c r="K319" s="590"/>
      <c r="L319" s="590"/>
    </row>
    <row r="320" spans="6:12">
      <c r="F320" s="590"/>
      <c r="G320" s="590"/>
      <c r="H320" s="590"/>
      <c r="J320" s="590"/>
      <c r="K320" s="590"/>
      <c r="L320" s="590"/>
    </row>
    <row r="321" spans="6:12">
      <c r="F321" s="590"/>
      <c r="G321" s="590"/>
      <c r="H321" s="590"/>
      <c r="J321" s="590"/>
      <c r="K321" s="590"/>
      <c r="L321" s="590"/>
    </row>
    <row r="322" spans="6:12">
      <c r="F322" s="590"/>
      <c r="G322" s="590"/>
      <c r="H322" s="590"/>
      <c r="J322" s="590"/>
      <c r="K322" s="590"/>
      <c r="L322" s="590"/>
    </row>
    <row r="323" spans="6:12">
      <c r="F323" s="590"/>
      <c r="G323" s="590"/>
      <c r="H323" s="590"/>
      <c r="J323" s="590"/>
      <c r="K323" s="590"/>
      <c r="L323" s="590"/>
    </row>
    <row r="324" spans="6:12">
      <c r="F324" s="590"/>
      <c r="G324" s="590"/>
      <c r="H324" s="590"/>
      <c r="J324" s="590"/>
      <c r="K324" s="590"/>
      <c r="L324" s="590"/>
    </row>
    <row r="325" spans="6:12">
      <c r="F325" s="590"/>
      <c r="G325" s="590"/>
      <c r="H325" s="590"/>
      <c r="J325" s="590"/>
      <c r="K325" s="590"/>
      <c r="L325" s="590"/>
    </row>
    <row r="326" spans="6:12">
      <c r="F326" s="590"/>
      <c r="G326" s="590"/>
      <c r="H326" s="590"/>
      <c r="J326" s="590"/>
      <c r="K326" s="590"/>
      <c r="L326" s="590"/>
    </row>
    <row r="327" spans="6:12">
      <c r="F327" s="590"/>
      <c r="G327" s="590"/>
      <c r="H327" s="590"/>
      <c r="J327" s="590"/>
      <c r="K327" s="590"/>
      <c r="L327" s="590"/>
    </row>
    <row r="328" spans="6:12">
      <c r="F328" s="590"/>
      <c r="G328" s="590"/>
      <c r="H328" s="590"/>
      <c r="J328" s="590"/>
      <c r="K328" s="590"/>
      <c r="L328" s="590"/>
    </row>
    <row r="329" spans="6:12">
      <c r="F329" s="590"/>
      <c r="G329" s="590"/>
      <c r="H329" s="590"/>
      <c r="J329" s="590"/>
      <c r="K329" s="590"/>
      <c r="L329" s="590"/>
    </row>
    <row r="330" spans="6:12">
      <c r="F330" s="590"/>
      <c r="G330" s="590"/>
      <c r="H330" s="590"/>
      <c r="J330" s="590"/>
      <c r="K330" s="590"/>
      <c r="L330" s="590"/>
    </row>
    <row r="331" spans="6:12">
      <c r="F331" s="590"/>
      <c r="G331" s="590"/>
      <c r="H331" s="590"/>
      <c r="J331" s="590"/>
      <c r="K331" s="590"/>
      <c r="L331" s="590"/>
    </row>
    <row r="332" spans="6:12">
      <c r="F332" s="590"/>
      <c r="G332" s="590"/>
      <c r="H332" s="590"/>
      <c r="J332" s="590"/>
      <c r="K332" s="590"/>
      <c r="L332" s="590"/>
    </row>
    <row r="333" spans="6:12">
      <c r="F333" s="590"/>
      <c r="G333" s="590"/>
      <c r="H333" s="590"/>
      <c r="J333" s="590"/>
      <c r="K333" s="590"/>
      <c r="L333" s="590"/>
    </row>
    <row r="334" spans="6:12">
      <c r="F334" s="590"/>
      <c r="G334" s="590"/>
      <c r="H334" s="590"/>
      <c r="J334" s="590"/>
      <c r="K334" s="590"/>
      <c r="L334" s="590"/>
    </row>
    <row r="335" spans="6:12">
      <c r="F335" s="590"/>
      <c r="G335" s="590"/>
      <c r="H335" s="590"/>
      <c r="J335" s="590"/>
      <c r="K335" s="590"/>
      <c r="L335" s="590"/>
    </row>
    <row r="336" spans="6:12">
      <c r="F336" s="590"/>
      <c r="G336" s="590"/>
      <c r="H336" s="590"/>
      <c r="J336" s="590"/>
      <c r="K336" s="590"/>
      <c r="L336" s="590"/>
    </row>
    <row r="337" spans="6:12">
      <c r="F337" s="590"/>
      <c r="G337" s="590"/>
      <c r="H337" s="590"/>
      <c r="J337" s="590"/>
      <c r="K337" s="590"/>
      <c r="L337" s="590"/>
    </row>
    <row r="338" spans="6:12">
      <c r="F338" s="590"/>
      <c r="G338" s="590"/>
      <c r="H338" s="590"/>
      <c r="J338" s="590"/>
      <c r="K338" s="590"/>
      <c r="L338" s="590"/>
    </row>
    <row r="339" spans="6:12">
      <c r="F339" s="590"/>
      <c r="G339" s="590"/>
      <c r="H339" s="590"/>
      <c r="J339" s="590"/>
      <c r="K339" s="590"/>
      <c r="L339" s="590"/>
    </row>
    <row r="340" spans="6:12">
      <c r="F340" s="590"/>
      <c r="G340" s="590"/>
      <c r="H340" s="590"/>
      <c r="J340" s="590"/>
      <c r="K340" s="590"/>
      <c r="L340" s="590"/>
    </row>
    <row r="341" spans="6:12">
      <c r="F341" s="590"/>
      <c r="G341" s="590"/>
      <c r="H341" s="590"/>
      <c r="J341" s="590"/>
      <c r="K341" s="590"/>
      <c r="L341" s="590"/>
    </row>
    <row r="342" spans="6:12">
      <c r="F342" s="590"/>
      <c r="G342" s="590"/>
      <c r="H342" s="590"/>
      <c r="J342" s="590"/>
      <c r="K342" s="590"/>
      <c r="L342" s="590"/>
    </row>
    <row r="343" spans="6:12">
      <c r="F343" s="590"/>
      <c r="G343" s="590"/>
      <c r="H343" s="590"/>
      <c r="J343" s="590"/>
      <c r="K343" s="590"/>
      <c r="L343" s="590"/>
    </row>
    <row r="344" spans="6:12">
      <c r="F344" s="590"/>
      <c r="G344" s="590"/>
      <c r="H344" s="590"/>
      <c r="J344" s="590"/>
      <c r="K344" s="590"/>
      <c r="L344" s="590"/>
    </row>
    <row r="345" spans="6:12">
      <c r="F345" s="590"/>
      <c r="G345" s="590"/>
      <c r="H345" s="590"/>
      <c r="J345" s="590"/>
      <c r="K345" s="590"/>
      <c r="L345" s="590"/>
    </row>
    <row r="346" spans="6:12">
      <c r="F346" s="590"/>
      <c r="G346" s="590"/>
      <c r="H346" s="590"/>
      <c r="J346" s="590"/>
      <c r="K346" s="590"/>
      <c r="L346" s="590"/>
    </row>
    <row r="347" spans="6:12">
      <c r="F347" s="590"/>
      <c r="G347" s="590"/>
      <c r="H347" s="590"/>
      <c r="J347" s="590"/>
      <c r="K347" s="590"/>
      <c r="L347" s="590"/>
    </row>
    <row r="348" spans="6:12">
      <c r="F348" s="590"/>
      <c r="G348" s="590"/>
      <c r="H348" s="590"/>
      <c r="J348" s="590"/>
      <c r="K348" s="590"/>
      <c r="L348" s="590"/>
    </row>
    <row r="349" spans="6:12">
      <c r="F349" s="590"/>
      <c r="G349" s="590"/>
      <c r="H349" s="590"/>
      <c r="J349" s="590"/>
      <c r="K349" s="590"/>
      <c r="L349" s="590"/>
    </row>
    <row r="350" spans="6:12">
      <c r="F350" s="590"/>
      <c r="G350" s="590"/>
      <c r="H350" s="590"/>
      <c r="J350" s="590"/>
      <c r="K350" s="590"/>
      <c r="L350" s="590"/>
    </row>
    <row r="351" spans="6:12">
      <c r="F351" s="590"/>
      <c r="G351" s="590"/>
      <c r="H351" s="590"/>
      <c r="J351" s="590"/>
      <c r="K351" s="590"/>
      <c r="L351" s="590"/>
    </row>
    <row r="352" spans="6:12">
      <c r="F352" s="590"/>
      <c r="G352" s="590"/>
      <c r="H352" s="590"/>
      <c r="J352" s="590"/>
      <c r="K352" s="590"/>
      <c r="L352" s="590"/>
    </row>
    <row r="353" spans="6:12">
      <c r="F353" s="590"/>
      <c r="G353" s="590"/>
      <c r="H353" s="590"/>
      <c r="J353" s="590"/>
      <c r="K353" s="590"/>
      <c r="L353" s="590"/>
    </row>
    <row r="354" spans="6:12">
      <c r="F354" s="590"/>
      <c r="G354" s="590"/>
      <c r="H354" s="590"/>
      <c r="J354" s="590"/>
      <c r="K354" s="590"/>
      <c r="L354" s="590"/>
    </row>
    <row r="355" spans="6:12">
      <c r="F355" s="590"/>
      <c r="G355" s="590"/>
      <c r="H355" s="590"/>
      <c r="J355" s="590"/>
      <c r="K355" s="590"/>
      <c r="L355" s="590"/>
    </row>
    <row r="356" spans="6:12">
      <c r="F356" s="590"/>
      <c r="G356" s="590"/>
      <c r="H356" s="590"/>
      <c r="J356" s="590"/>
      <c r="K356" s="590"/>
      <c r="L356" s="590"/>
    </row>
    <row r="357" spans="6:12">
      <c r="F357" s="590"/>
      <c r="G357" s="590"/>
      <c r="H357" s="590"/>
      <c r="J357" s="590"/>
      <c r="K357" s="590"/>
      <c r="L357" s="590"/>
    </row>
    <row r="358" spans="6:12">
      <c r="F358" s="590"/>
      <c r="G358" s="590"/>
      <c r="H358" s="590"/>
      <c r="J358" s="590"/>
      <c r="K358" s="590"/>
      <c r="L358" s="590"/>
    </row>
    <row r="359" spans="6:12">
      <c r="F359" s="590"/>
      <c r="G359" s="590"/>
      <c r="H359" s="590"/>
      <c r="J359" s="590"/>
      <c r="K359" s="590"/>
      <c r="L359" s="590"/>
    </row>
    <row r="360" spans="6:12">
      <c r="F360" s="590"/>
      <c r="G360" s="590"/>
      <c r="H360" s="590"/>
      <c r="J360" s="590"/>
      <c r="K360" s="590"/>
      <c r="L360" s="590"/>
    </row>
    <row r="361" spans="6:12">
      <c r="F361" s="590"/>
      <c r="G361" s="590"/>
      <c r="H361" s="590"/>
      <c r="J361" s="590"/>
      <c r="K361" s="590"/>
      <c r="L361" s="590"/>
    </row>
    <row r="362" spans="6:12">
      <c r="F362" s="590"/>
      <c r="G362" s="590"/>
      <c r="H362" s="590"/>
      <c r="J362" s="590"/>
      <c r="K362" s="590"/>
      <c r="L362" s="590"/>
    </row>
    <row r="363" spans="6:12">
      <c r="F363" s="590"/>
      <c r="G363" s="590"/>
      <c r="H363" s="590"/>
      <c r="J363" s="590"/>
      <c r="K363" s="590"/>
      <c r="L363" s="590"/>
    </row>
    <row r="364" spans="6:12">
      <c r="F364" s="590"/>
      <c r="G364" s="590"/>
      <c r="H364" s="590"/>
      <c r="J364" s="590"/>
      <c r="K364" s="590"/>
      <c r="L364" s="590"/>
    </row>
    <row r="365" spans="6:12">
      <c r="F365" s="590"/>
      <c r="G365" s="590"/>
      <c r="H365" s="590"/>
      <c r="J365" s="590"/>
      <c r="K365" s="590"/>
      <c r="L365" s="590"/>
    </row>
    <row r="366" spans="6:12">
      <c r="F366" s="590"/>
      <c r="G366" s="590"/>
      <c r="H366" s="590"/>
      <c r="J366" s="590"/>
      <c r="K366" s="590"/>
      <c r="L366" s="590"/>
    </row>
    <row r="367" spans="6:12">
      <c r="F367" s="590"/>
      <c r="G367" s="590"/>
      <c r="H367" s="590"/>
      <c r="J367" s="590"/>
      <c r="K367" s="590"/>
      <c r="L367" s="590"/>
    </row>
    <row r="368" spans="6:12">
      <c r="F368" s="590"/>
      <c r="G368" s="590"/>
      <c r="H368" s="590"/>
      <c r="J368" s="590"/>
      <c r="K368" s="590"/>
      <c r="L368" s="590"/>
    </row>
    <row r="369" spans="6:12">
      <c r="F369" s="590"/>
      <c r="G369" s="590"/>
      <c r="H369" s="590"/>
      <c r="J369" s="590"/>
      <c r="K369" s="590"/>
      <c r="L369" s="590"/>
    </row>
    <row r="370" spans="6:12">
      <c r="F370" s="590"/>
      <c r="G370" s="590"/>
      <c r="H370" s="590"/>
      <c r="J370" s="590"/>
      <c r="K370" s="590"/>
      <c r="L370" s="590"/>
    </row>
    <row r="371" spans="6:12">
      <c r="F371" s="590"/>
      <c r="G371" s="590"/>
      <c r="H371" s="590"/>
      <c r="J371" s="590"/>
      <c r="K371" s="590"/>
      <c r="L371" s="590"/>
    </row>
    <row r="372" spans="6:12">
      <c r="F372" s="590"/>
      <c r="G372" s="590"/>
      <c r="H372" s="590"/>
      <c r="J372" s="590"/>
      <c r="K372" s="590"/>
      <c r="L372" s="590"/>
    </row>
    <row r="373" spans="6:12">
      <c r="F373" s="590"/>
      <c r="G373" s="590"/>
      <c r="H373" s="590"/>
      <c r="J373" s="590"/>
      <c r="K373" s="590"/>
      <c r="L373" s="590"/>
    </row>
    <row r="374" spans="6:12">
      <c r="F374" s="590"/>
      <c r="G374" s="590"/>
      <c r="H374" s="590"/>
      <c r="J374" s="590"/>
      <c r="K374" s="590"/>
      <c r="L374" s="590"/>
    </row>
    <row r="375" spans="6:12">
      <c r="F375" s="590"/>
      <c r="G375" s="590"/>
      <c r="H375" s="590"/>
      <c r="J375" s="590"/>
      <c r="K375" s="590"/>
      <c r="L375" s="590"/>
    </row>
    <row r="376" spans="6:12">
      <c r="F376" s="590"/>
      <c r="G376" s="590"/>
      <c r="H376" s="590"/>
      <c r="J376" s="590"/>
      <c r="K376" s="590"/>
      <c r="L376" s="590"/>
    </row>
    <row r="377" spans="6:12">
      <c r="F377" s="590"/>
      <c r="G377" s="590"/>
      <c r="H377" s="590"/>
      <c r="J377" s="590"/>
      <c r="K377" s="590"/>
      <c r="L377" s="590"/>
    </row>
    <row r="378" spans="6:12">
      <c r="F378" s="590"/>
      <c r="G378" s="590"/>
      <c r="H378" s="590"/>
      <c r="J378" s="590"/>
      <c r="K378" s="590"/>
      <c r="L378" s="590"/>
    </row>
    <row r="379" spans="6:12">
      <c r="F379" s="590"/>
      <c r="G379" s="590"/>
      <c r="H379" s="590"/>
      <c r="J379" s="590"/>
      <c r="K379" s="590"/>
      <c r="L379" s="590"/>
    </row>
    <row r="380" spans="6:12">
      <c r="F380" s="590"/>
      <c r="G380" s="590"/>
      <c r="H380" s="590"/>
      <c r="J380" s="590"/>
      <c r="K380" s="590"/>
      <c r="L380" s="590"/>
    </row>
    <row r="381" spans="6:12">
      <c r="F381" s="590"/>
      <c r="G381" s="590"/>
      <c r="H381" s="590"/>
      <c r="J381" s="590"/>
      <c r="K381" s="590"/>
      <c r="L381" s="590"/>
    </row>
    <row r="382" spans="6:12">
      <c r="F382" s="590"/>
      <c r="G382" s="590"/>
      <c r="H382" s="590"/>
      <c r="J382" s="590"/>
      <c r="K382" s="590"/>
      <c r="L382" s="590"/>
    </row>
    <row r="383" spans="6:12">
      <c r="F383" s="590"/>
      <c r="G383" s="590"/>
      <c r="H383" s="590"/>
      <c r="J383" s="590"/>
      <c r="K383" s="590"/>
      <c r="L383" s="590"/>
    </row>
    <row r="384" spans="6:12">
      <c r="F384" s="590"/>
      <c r="G384" s="590"/>
      <c r="H384" s="590"/>
      <c r="J384" s="590"/>
      <c r="K384" s="590"/>
      <c r="L384" s="590"/>
    </row>
    <row r="385" spans="6:12">
      <c r="F385" s="590"/>
      <c r="G385" s="590"/>
      <c r="H385" s="590"/>
      <c r="J385" s="590"/>
      <c r="K385" s="590"/>
      <c r="L385" s="590"/>
    </row>
    <row r="386" spans="6:12">
      <c r="F386" s="590"/>
      <c r="G386" s="590"/>
      <c r="H386" s="590"/>
      <c r="J386" s="590"/>
      <c r="K386" s="590"/>
      <c r="L386" s="590"/>
    </row>
    <row r="387" spans="6:12">
      <c r="F387" s="590"/>
      <c r="G387" s="590"/>
      <c r="H387" s="590"/>
      <c r="J387" s="590"/>
      <c r="K387" s="590"/>
      <c r="L387" s="590"/>
    </row>
    <row r="388" spans="6:12">
      <c r="F388" s="590"/>
      <c r="G388" s="590"/>
      <c r="H388" s="590"/>
      <c r="J388" s="590"/>
      <c r="K388" s="590"/>
      <c r="L388" s="590"/>
    </row>
    <row r="389" spans="6:12">
      <c r="F389" s="590"/>
      <c r="G389" s="590"/>
      <c r="H389" s="590"/>
      <c r="J389" s="590"/>
      <c r="K389" s="590"/>
      <c r="L389" s="590"/>
    </row>
    <row r="390" spans="6:12">
      <c r="F390" s="590"/>
      <c r="G390" s="590"/>
      <c r="H390" s="590"/>
      <c r="J390" s="590"/>
      <c r="K390" s="590"/>
      <c r="L390" s="590"/>
    </row>
    <row r="391" spans="6:12">
      <c r="F391" s="590"/>
      <c r="G391" s="590"/>
      <c r="H391" s="590"/>
      <c r="J391" s="590"/>
      <c r="K391" s="590"/>
      <c r="L391" s="590"/>
    </row>
    <row r="392" spans="6:12">
      <c r="F392" s="590"/>
      <c r="G392" s="590"/>
      <c r="H392" s="590"/>
      <c r="J392" s="590"/>
      <c r="K392" s="590"/>
      <c r="L392" s="590"/>
    </row>
    <row r="393" spans="6:12">
      <c r="F393" s="590"/>
      <c r="G393" s="590"/>
      <c r="H393" s="590"/>
      <c r="J393" s="590"/>
      <c r="K393" s="590"/>
      <c r="L393" s="590"/>
    </row>
    <row r="394" spans="6:12">
      <c r="F394" s="590"/>
      <c r="G394" s="590"/>
      <c r="H394" s="590"/>
      <c r="J394" s="590"/>
      <c r="K394" s="590"/>
      <c r="L394" s="590"/>
    </row>
    <row r="395" spans="6:12">
      <c r="F395" s="590"/>
      <c r="G395" s="590"/>
      <c r="H395" s="590"/>
      <c r="J395" s="590"/>
      <c r="K395" s="590"/>
      <c r="L395" s="590"/>
    </row>
    <row r="396" spans="6:12">
      <c r="F396" s="590"/>
      <c r="G396" s="590"/>
      <c r="H396" s="590"/>
      <c r="J396" s="590"/>
      <c r="K396" s="590"/>
      <c r="L396" s="590"/>
    </row>
    <row r="397" spans="6:12">
      <c r="F397" s="590"/>
      <c r="G397" s="590"/>
      <c r="H397" s="590"/>
      <c r="J397" s="590"/>
      <c r="K397" s="590"/>
      <c r="L397" s="590"/>
    </row>
    <row r="398" spans="6:12">
      <c r="F398" s="590"/>
      <c r="G398" s="590"/>
      <c r="H398" s="590"/>
      <c r="J398" s="590"/>
      <c r="K398" s="590"/>
      <c r="L398" s="590"/>
    </row>
    <row r="399" spans="6:12">
      <c r="F399" s="590"/>
      <c r="G399" s="590"/>
      <c r="H399" s="590"/>
      <c r="J399" s="590"/>
      <c r="K399" s="590"/>
      <c r="L399" s="590"/>
    </row>
    <row r="400" spans="6:12">
      <c r="F400" s="590"/>
      <c r="G400" s="590"/>
      <c r="H400" s="590"/>
      <c r="J400" s="590"/>
      <c r="K400" s="590"/>
      <c r="L400" s="590"/>
    </row>
    <row r="401" spans="6:12">
      <c r="F401" s="590"/>
      <c r="G401" s="590"/>
      <c r="H401" s="590"/>
      <c r="J401" s="590"/>
      <c r="K401" s="590"/>
      <c r="L401" s="590"/>
    </row>
    <row r="402" spans="6:12">
      <c r="F402" s="590"/>
      <c r="G402" s="590"/>
      <c r="H402" s="590"/>
      <c r="J402" s="590"/>
      <c r="K402" s="590"/>
      <c r="L402" s="590"/>
    </row>
    <row r="403" spans="6:12">
      <c r="F403" s="590"/>
      <c r="G403" s="590"/>
      <c r="H403" s="590"/>
      <c r="J403" s="590"/>
      <c r="K403" s="590"/>
      <c r="L403" s="590"/>
    </row>
    <row r="404" spans="6:12">
      <c r="F404" s="590"/>
      <c r="G404" s="590"/>
      <c r="H404" s="590"/>
      <c r="J404" s="590"/>
      <c r="K404" s="590"/>
      <c r="L404" s="590"/>
    </row>
    <row r="405" spans="6:12">
      <c r="F405" s="590"/>
      <c r="G405" s="590"/>
      <c r="H405" s="590"/>
      <c r="J405" s="590"/>
      <c r="K405" s="590"/>
      <c r="L405" s="590"/>
    </row>
    <row r="406" spans="6:12">
      <c r="F406" s="590"/>
      <c r="G406" s="590"/>
      <c r="H406" s="590"/>
      <c r="J406" s="590"/>
      <c r="K406" s="590"/>
      <c r="L406" s="590"/>
    </row>
    <row r="407" spans="6:12">
      <c r="F407" s="590"/>
      <c r="G407" s="590"/>
      <c r="H407" s="590"/>
      <c r="J407" s="590"/>
      <c r="K407" s="590"/>
      <c r="L407" s="590"/>
    </row>
    <row r="408" spans="6:12">
      <c r="F408" s="590"/>
      <c r="G408" s="590"/>
      <c r="H408" s="590"/>
      <c r="J408" s="590"/>
      <c r="K408" s="590"/>
      <c r="L408" s="590"/>
    </row>
    <row r="409" spans="6:12">
      <c r="F409" s="590"/>
      <c r="G409" s="590"/>
      <c r="H409" s="590"/>
      <c r="J409" s="590"/>
      <c r="K409" s="590"/>
      <c r="L409" s="590"/>
    </row>
    <row r="410" spans="6:12">
      <c r="F410" s="590"/>
      <c r="G410" s="590"/>
      <c r="H410" s="590"/>
      <c r="J410" s="590"/>
      <c r="K410" s="590"/>
      <c r="L410" s="590"/>
    </row>
    <row r="411" spans="6:12">
      <c r="F411" s="590"/>
      <c r="G411" s="590"/>
      <c r="H411" s="590"/>
      <c r="J411" s="590"/>
      <c r="K411" s="590"/>
      <c r="L411" s="590"/>
    </row>
    <row r="412" spans="6:12">
      <c r="F412" s="590"/>
      <c r="G412" s="590"/>
      <c r="H412" s="590"/>
      <c r="J412" s="590"/>
      <c r="K412" s="590"/>
      <c r="L412" s="590"/>
    </row>
    <row r="413" spans="6:12">
      <c r="F413" s="590"/>
      <c r="G413" s="590"/>
      <c r="H413" s="590"/>
      <c r="J413" s="590"/>
      <c r="K413" s="590"/>
      <c r="L413" s="590"/>
    </row>
    <row r="414" spans="6:12">
      <c r="F414" s="590"/>
      <c r="G414" s="590"/>
      <c r="H414" s="590"/>
      <c r="J414" s="590"/>
      <c r="K414" s="590"/>
      <c r="L414" s="590"/>
    </row>
    <row r="415" spans="6:12">
      <c r="F415" s="590"/>
      <c r="G415" s="590"/>
      <c r="H415" s="590"/>
      <c r="J415" s="590"/>
      <c r="K415" s="590"/>
      <c r="L415" s="590"/>
    </row>
    <row r="416" spans="6:12">
      <c r="F416" s="590"/>
      <c r="G416" s="590"/>
      <c r="H416" s="590"/>
      <c r="J416" s="590"/>
      <c r="K416" s="590"/>
      <c r="L416" s="590"/>
    </row>
    <row r="417" spans="6:12">
      <c r="F417" s="590"/>
      <c r="G417" s="590"/>
      <c r="H417" s="590"/>
      <c r="J417" s="590"/>
      <c r="K417" s="590"/>
      <c r="L417" s="590"/>
    </row>
    <row r="418" spans="6:12">
      <c r="F418" s="590"/>
      <c r="G418" s="590"/>
      <c r="H418" s="590"/>
      <c r="J418" s="590"/>
      <c r="K418" s="590"/>
      <c r="L418" s="590"/>
    </row>
    <row r="419" spans="6:12">
      <c r="F419" s="590"/>
      <c r="G419" s="590"/>
      <c r="H419" s="590"/>
      <c r="J419" s="590"/>
      <c r="K419" s="590"/>
      <c r="L419" s="590"/>
    </row>
    <row r="420" spans="6:12">
      <c r="F420" s="590"/>
      <c r="G420" s="590"/>
      <c r="H420" s="590"/>
      <c r="J420" s="590"/>
      <c r="K420" s="590"/>
      <c r="L420" s="590"/>
    </row>
    <row r="421" spans="6:12">
      <c r="F421" s="590"/>
      <c r="G421" s="590"/>
      <c r="H421" s="590"/>
      <c r="J421" s="590"/>
      <c r="K421" s="590"/>
      <c r="L421" s="590"/>
    </row>
    <row r="422" spans="6:12">
      <c r="F422" s="590"/>
      <c r="G422" s="590"/>
      <c r="H422" s="590"/>
      <c r="J422" s="590"/>
      <c r="K422" s="590"/>
      <c r="L422" s="590"/>
    </row>
    <row r="423" spans="6:12">
      <c r="F423" s="590"/>
      <c r="G423" s="590"/>
      <c r="H423" s="590"/>
      <c r="J423" s="590"/>
      <c r="K423" s="590"/>
      <c r="L423" s="590"/>
    </row>
    <row r="424" spans="6:12">
      <c r="F424" s="590"/>
      <c r="G424" s="590"/>
      <c r="H424" s="590"/>
      <c r="J424" s="590"/>
      <c r="K424" s="590"/>
      <c r="L424" s="590"/>
    </row>
    <row r="425" spans="6:12">
      <c r="F425" s="590"/>
      <c r="G425" s="590"/>
      <c r="H425" s="590"/>
      <c r="J425" s="590"/>
      <c r="K425" s="590"/>
      <c r="L425" s="590"/>
    </row>
    <row r="426" spans="6:12">
      <c r="F426" s="590"/>
      <c r="G426" s="590"/>
      <c r="H426" s="590"/>
      <c r="J426" s="590"/>
      <c r="K426" s="590"/>
      <c r="L426" s="590"/>
    </row>
    <row r="427" spans="6:12">
      <c r="F427" s="590"/>
      <c r="G427" s="590"/>
      <c r="H427" s="590"/>
      <c r="J427" s="590"/>
      <c r="K427" s="590"/>
      <c r="L427" s="590"/>
    </row>
    <row r="428" spans="6:12">
      <c r="F428" s="590"/>
      <c r="G428" s="590"/>
      <c r="H428" s="590"/>
      <c r="J428" s="590"/>
      <c r="K428" s="590"/>
      <c r="L428" s="590"/>
    </row>
    <row r="429" spans="6:12">
      <c r="F429" s="590"/>
      <c r="G429" s="590"/>
      <c r="H429" s="590"/>
      <c r="J429" s="590"/>
      <c r="K429" s="590"/>
      <c r="L429" s="590"/>
    </row>
    <row r="430" spans="6:12">
      <c r="F430" s="590"/>
      <c r="G430" s="590"/>
      <c r="H430" s="590"/>
      <c r="J430" s="590"/>
      <c r="K430" s="590"/>
      <c r="L430" s="590"/>
    </row>
    <row r="431" spans="6:12">
      <c r="F431" s="590"/>
      <c r="G431" s="590"/>
      <c r="H431" s="590"/>
      <c r="J431" s="590"/>
      <c r="K431" s="590"/>
      <c r="L431" s="590"/>
    </row>
    <row r="432" spans="6:12">
      <c r="F432" s="590"/>
      <c r="G432" s="590"/>
      <c r="H432" s="590"/>
      <c r="J432" s="590"/>
      <c r="K432" s="590"/>
      <c r="L432" s="590"/>
    </row>
    <row r="433" spans="6:12">
      <c r="F433" s="590"/>
      <c r="G433" s="590"/>
      <c r="H433" s="590"/>
      <c r="J433" s="590"/>
      <c r="K433" s="590"/>
      <c r="L433" s="590"/>
    </row>
    <row r="434" spans="6:12">
      <c r="F434" s="590"/>
      <c r="G434" s="590"/>
      <c r="H434" s="590"/>
      <c r="J434" s="590"/>
      <c r="K434" s="590"/>
      <c r="L434" s="590"/>
    </row>
    <row r="435" spans="6:12">
      <c r="F435" s="590"/>
      <c r="G435" s="590"/>
      <c r="H435" s="590"/>
      <c r="J435" s="590"/>
      <c r="K435" s="590"/>
      <c r="L435" s="590"/>
    </row>
    <row r="436" spans="6:12">
      <c r="F436" s="590"/>
      <c r="G436" s="590"/>
      <c r="H436" s="590"/>
      <c r="J436" s="590"/>
      <c r="K436" s="590"/>
      <c r="L436" s="590"/>
    </row>
    <row r="437" spans="6:12">
      <c r="F437" s="590"/>
      <c r="G437" s="590"/>
      <c r="H437" s="590"/>
      <c r="J437" s="590"/>
      <c r="K437" s="590"/>
      <c r="L437" s="590"/>
    </row>
    <row r="438" spans="6:12">
      <c r="F438" s="590"/>
      <c r="G438" s="590"/>
      <c r="H438" s="590"/>
      <c r="J438" s="590"/>
      <c r="K438" s="590"/>
      <c r="L438" s="590"/>
    </row>
    <row r="439" spans="6:12">
      <c r="F439" s="590"/>
      <c r="G439" s="590"/>
      <c r="H439" s="590"/>
      <c r="J439" s="590"/>
      <c r="K439" s="590"/>
      <c r="L439" s="590"/>
    </row>
    <row r="440" spans="6:12">
      <c r="F440" s="590"/>
      <c r="G440" s="590"/>
      <c r="H440" s="590"/>
      <c r="J440" s="590"/>
      <c r="K440" s="590"/>
      <c r="L440" s="590"/>
    </row>
    <row r="441" spans="6:12">
      <c r="F441" s="590"/>
      <c r="G441" s="590"/>
      <c r="H441" s="590"/>
      <c r="J441" s="590"/>
      <c r="K441" s="590"/>
      <c r="L441" s="590"/>
    </row>
    <row r="442" spans="6:12">
      <c r="F442" s="590"/>
      <c r="G442" s="590"/>
      <c r="H442" s="590"/>
      <c r="J442" s="590"/>
      <c r="K442" s="590"/>
      <c r="L442" s="590"/>
    </row>
    <row r="443" spans="6:12">
      <c r="F443" s="590"/>
      <c r="G443" s="590"/>
      <c r="H443" s="590"/>
      <c r="J443" s="590"/>
      <c r="K443" s="590"/>
      <c r="L443" s="590"/>
    </row>
    <row r="444" spans="6:12">
      <c r="F444" s="590"/>
      <c r="G444" s="590"/>
      <c r="H444" s="590"/>
      <c r="J444" s="590"/>
      <c r="K444" s="590"/>
      <c r="L444" s="590"/>
    </row>
    <row r="445" spans="6:12">
      <c r="F445" s="590"/>
      <c r="G445" s="590"/>
      <c r="H445" s="590"/>
      <c r="J445" s="590"/>
      <c r="K445" s="590"/>
      <c r="L445" s="590"/>
    </row>
    <row r="446" spans="6:12">
      <c r="F446" s="590"/>
      <c r="G446" s="590"/>
      <c r="H446" s="590"/>
      <c r="J446" s="590"/>
      <c r="K446" s="590"/>
      <c r="L446" s="590"/>
    </row>
    <row r="447" spans="6:12">
      <c r="F447" s="590"/>
      <c r="G447" s="590"/>
      <c r="H447" s="590"/>
      <c r="J447" s="590"/>
      <c r="K447" s="590"/>
      <c r="L447" s="590"/>
    </row>
    <row r="448" spans="6:12">
      <c r="F448" s="590"/>
      <c r="G448" s="590"/>
      <c r="H448" s="590"/>
      <c r="J448" s="590"/>
      <c r="K448" s="590"/>
      <c r="L448" s="590"/>
    </row>
    <row r="449" spans="6:12">
      <c r="F449" s="590"/>
      <c r="G449" s="590"/>
      <c r="H449" s="590"/>
      <c r="J449" s="590"/>
      <c r="K449" s="590"/>
      <c r="L449" s="590"/>
    </row>
    <row r="450" spans="6:12">
      <c r="F450" s="590"/>
      <c r="G450" s="590"/>
      <c r="H450" s="590"/>
      <c r="J450" s="590"/>
      <c r="K450" s="590"/>
      <c r="L450" s="590"/>
    </row>
    <row r="451" spans="6:12">
      <c r="F451" s="590"/>
      <c r="G451" s="590"/>
      <c r="H451" s="590"/>
      <c r="J451" s="590"/>
      <c r="K451" s="590"/>
      <c r="L451" s="590"/>
    </row>
    <row r="452" spans="6:12">
      <c r="F452" s="590"/>
      <c r="G452" s="590"/>
      <c r="H452" s="590"/>
      <c r="J452" s="590"/>
      <c r="K452" s="590"/>
      <c r="L452" s="590"/>
    </row>
    <row r="453" spans="6:12">
      <c r="F453" s="590"/>
      <c r="G453" s="590"/>
      <c r="H453" s="590"/>
      <c r="J453" s="590"/>
      <c r="K453" s="590"/>
      <c r="L453" s="590"/>
    </row>
    <row r="454" spans="6:12">
      <c r="F454" s="590"/>
      <c r="G454" s="590"/>
      <c r="H454" s="590"/>
      <c r="J454" s="590"/>
      <c r="K454" s="590"/>
      <c r="L454" s="590"/>
    </row>
    <row r="455" spans="6:12">
      <c r="F455" s="590"/>
      <c r="G455" s="590"/>
      <c r="H455" s="590"/>
      <c r="J455" s="590"/>
      <c r="K455" s="590"/>
      <c r="L455" s="590"/>
    </row>
    <row r="456" spans="6:12">
      <c r="F456" s="590"/>
      <c r="G456" s="590"/>
      <c r="H456" s="590"/>
      <c r="J456" s="590"/>
      <c r="K456" s="590"/>
      <c r="L456" s="590"/>
    </row>
    <row r="457" spans="6:12">
      <c r="F457" s="590"/>
      <c r="G457" s="590"/>
      <c r="H457" s="590"/>
      <c r="J457" s="590"/>
      <c r="K457" s="590"/>
      <c r="L457" s="590"/>
    </row>
    <row r="458" spans="6:12">
      <c r="F458" s="590"/>
      <c r="G458" s="590"/>
      <c r="H458" s="590"/>
      <c r="J458" s="590"/>
      <c r="K458" s="590"/>
      <c r="L458" s="590"/>
    </row>
    <row r="459" spans="6:12">
      <c r="F459" s="590"/>
      <c r="G459" s="590"/>
      <c r="H459" s="590"/>
      <c r="J459" s="590"/>
      <c r="K459" s="590"/>
      <c r="L459" s="590"/>
    </row>
    <row r="460" spans="6:12">
      <c r="F460" s="590"/>
      <c r="G460" s="590"/>
      <c r="H460" s="590"/>
      <c r="J460" s="590"/>
      <c r="K460" s="590"/>
      <c r="L460" s="590"/>
    </row>
    <row r="461" spans="6:12">
      <c r="F461" s="590"/>
      <c r="G461" s="590"/>
      <c r="H461" s="590"/>
      <c r="J461" s="590"/>
      <c r="K461" s="590"/>
      <c r="L461" s="590"/>
    </row>
    <row r="462" spans="6:12">
      <c r="F462" s="590"/>
      <c r="G462" s="590"/>
      <c r="H462" s="590"/>
      <c r="J462" s="590"/>
      <c r="K462" s="590"/>
      <c r="L462" s="590"/>
    </row>
    <row r="463" spans="6:12">
      <c r="F463" s="590"/>
      <c r="G463" s="590"/>
      <c r="H463" s="590"/>
      <c r="J463" s="590"/>
      <c r="K463" s="590"/>
      <c r="L463" s="590"/>
    </row>
    <row r="464" spans="6:12">
      <c r="F464" s="590"/>
      <c r="G464" s="590"/>
      <c r="H464" s="590"/>
      <c r="J464" s="590"/>
      <c r="K464" s="590"/>
      <c r="L464" s="590"/>
    </row>
    <row r="465" spans="6:12">
      <c r="F465" s="590"/>
      <c r="G465" s="590"/>
      <c r="H465" s="590"/>
      <c r="J465" s="590"/>
      <c r="K465" s="590"/>
      <c r="L465" s="590"/>
    </row>
    <row r="466" spans="6:12">
      <c r="F466" s="590"/>
      <c r="G466" s="590"/>
      <c r="H466" s="590"/>
      <c r="J466" s="590"/>
      <c r="K466" s="590"/>
      <c r="L466" s="590"/>
    </row>
    <row r="467" spans="6:12">
      <c r="F467" s="590"/>
      <c r="G467" s="590"/>
      <c r="H467" s="590"/>
      <c r="J467" s="590"/>
      <c r="K467" s="590"/>
      <c r="L467" s="590"/>
    </row>
    <row r="468" spans="6:12">
      <c r="F468" s="590"/>
      <c r="G468" s="590"/>
      <c r="H468" s="590"/>
      <c r="J468" s="590"/>
      <c r="K468" s="590"/>
      <c r="L468" s="590"/>
    </row>
    <row r="469" spans="6:12">
      <c r="F469" s="590"/>
      <c r="G469" s="590"/>
      <c r="H469" s="590"/>
      <c r="J469" s="590"/>
      <c r="K469" s="590"/>
      <c r="L469" s="590"/>
    </row>
    <row r="470" spans="6:12">
      <c r="F470" s="590"/>
      <c r="G470" s="590"/>
      <c r="H470" s="590"/>
      <c r="J470" s="590"/>
      <c r="K470" s="590"/>
      <c r="L470" s="590"/>
    </row>
    <row r="471" spans="6:12">
      <c r="F471" s="590"/>
      <c r="G471" s="590"/>
      <c r="H471" s="590"/>
      <c r="J471" s="590"/>
      <c r="K471" s="590"/>
      <c r="L471" s="590"/>
    </row>
    <row r="472" spans="6:12">
      <c r="F472" s="590"/>
      <c r="G472" s="590"/>
      <c r="H472" s="590"/>
      <c r="J472" s="590"/>
      <c r="K472" s="590"/>
      <c r="L472" s="590"/>
    </row>
    <row r="473" spans="6:12">
      <c r="F473" s="590"/>
      <c r="G473" s="590"/>
      <c r="H473" s="590"/>
      <c r="J473" s="590"/>
      <c r="K473" s="590"/>
      <c r="L473" s="590"/>
    </row>
    <row r="474" spans="6:12">
      <c r="F474" s="590"/>
      <c r="G474" s="590"/>
      <c r="H474" s="590"/>
      <c r="J474" s="590"/>
      <c r="K474" s="590"/>
      <c r="L474" s="590"/>
    </row>
    <row r="475" spans="6:12">
      <c r="F475" s="590"/>
      <c r="G475" s="590"/>
      <c r="H475" s="590"/>
      <c r="J475" s="590"/>
      <c r="K475" s="590"/>
      <c r="L475" s="590"/>
    </row>
    <row r="476" spans="6:12">
      <c r="F476" s="590"/>
      <c r="G476" s="590"/>
      <c r="H476" s="590"/>
      <c r="J476" s="590"/>
      <c r="K476" s="590"/>
      <c r="L476" s="590"/>
    </row>
    <row r="477" spans="6:12">
      <c r="F477" s="590"/>
      <c r="G477" s="590"/>
      <c r="H477" s="590"/>
      <c r="J477" s="590"/>
      <c r="K477" s="590"/>
      <c r="L477" s="590"/>
    </row>
    <row r="478" spans="6:12">
      <c r="F478" s="590"/>
      <c r="G478" s="590"/>
      <c r="H478" s="590"/>
      <c r="J478" s="590"/>
      <c r="K478" s="590"/>
      <c r="L478" s="590"/>
    </row>
    <row r="479" spans="6:12">
      <c r="F479" s="590"/>
      <c r="G479" s="590"/>
      <c r="H479" s="590"/>
      <c r="J479" s="590"/>
      <c r="K479" s="590"/>
      <c r="L479" s="590"/>
    </row>
    <row r="480" spans="6:12">
      <c r="F480" s="590"/>
      <c r="G480" s="590"/>
      <c r="H480" s="590"/>
      <c r="J480" s="590"/>
      <c r="K480" s="590"/>
      <c r="L480" s="590"/>
    </row>
    <row r="481" spans="6:12">
      <c r="F481" s="590"/>
      <c r="G481" s="590"/>
      <c r="H481" s="590"/>
      <c r="J481" s="590"/>
      <c r="K481" s="590"/>
      <c r="L481" s="590"/>
    </row>
    <row r="482" spans="6:12">
      <c r="F482" s="590"/>
      <c r="G482" s="590"/>
      <c r="H482" s="590"/>
      <c r="J482" s="590"/>
      <c r="K482" s="590"/>
      <c r="L482" s="590"/>
    </row>
    <row r="483" spans="6:12">
      <c r="F483" s="590"/>
      <c r="G483" s="590"/>
      <c r="H483" s="590"/>
      <c r="J483" s="590"/>
      <c r="K483" s="590"/>
      <c r="L483" s="590"/>
    </row>
    <row r="484" spans="6:12">
      <c r="F484" s="590"/>
      <c r="G484" s="590"/>
      <c r="H484" s="590"/>
      <c r="J484" s="590"/>
      <c r="K484" s="590"/>
      <c r="L484" s="590"/>
    </row>
    <row r="485" spans="6:12">
      <c r="F485" s="590"/>
      <c r="G485" s="590"/>
      <c r="H485" s="590"/>
      <c r="J485" s="590"/>
      <c r="K485" s="590"/>
      <c r="L485" s="590"/>
    </row>
    <row r="486" spans="6:12">
      <c r="F486" s="590"/>
      <c r="G486" s="590"/>
      <c r="H486" s="590"/>
      <c r="J486" s="590"/>
      <c r="K486" s="590"/>
      <c r="L486" s="590"/>
    </row>
    <row r="487" spans="6:12">
      <c r="F487" s="590"/>
      <c r="G487" s="590"/>
      <c r="H487" s="590"/>
      <c r="J487" s="590"/>
      <c r="K487" s="590"/>
      <c r="L487" s="590"/>
    </row>
    <row r="488" spans="6:12">
      <c r="F488" s="590"/>
      <c r="G488" s="590"/>
      <c r="H488" s="590"/>
      <c r="J488" s="590"/>
      <c r="K488" s="590"/>
      <c r="L488" s="590"/>
    </row>
    <row r="489" spans="6:12">
      <c r="F489" s="590"/>
      <c r="G489" s="590"/>
      <c r="H489" s="590"/>
      <c r="J489" s="590"/>
      <c r="K489" s="590"/>
      <c r="L489" s="590"/>
    </row>
    <row r="490" spans="6:12">
      <c r="F490" s="590"/>
      <c r="G490" s="590"/>
      <c r="H490" s="590"/>
      <c r="J490" s="590"/>
      <c r="K490" s="590"/>
      <c r="L490" s="590"/>
    </row>
    <row r="491" spans="6:12">
      <c r="F491" s="590"/>
      <c r="G491" s="590"/>
      <c r="H491" s="590"/>
      <c r="J491" s="590"/>
      <c r="K491" s="590"/>
      <c r="L491" s="590"/>
    </row>
    <row r="492" spans="6:12">
      <c r="F492" s="590"/>
      <c r="G492" s="590"/>
      <c r="H492" s="590"/>
      <c r="J492" s="590"/>
      <c r="K492" s="590"/>
      <c r="L492" s="590"/>
    </row>
    <row r="493" spans="6:12">
      <c r="F493" s="590"/>
      <c r="G493" s="590"/>
      <c r="H493" s="590"/>
      <c r="J493" s="590"/>
      <c r="K493" s="590"/>
      <c r="L493" s="590"/>
    </row>
    <row r="494" spans="6:12">
      <c r="F494" s="590"/>
      <c r="G494" s="590"/>
      <c r="H494" s="590"/>
      <c r="J494" s="590"/>
      <c r="K494" s="590"/>
      <c r="L494" s="590"/>
    </row>
    <row r="495" spans="6:12">
      <c r="F495" s="590"/>
      <c r="G495" s="590"/>
      <c r="H495" s="590"/>
      <c r="J495" s="590"/>
      <c r="K495" s="590"/>
      <c r="L495" s="590"/>
    </row>
    <row r="496" spans="6:12">
      <c r="F496" s="590"/>
      <c r="G496" s="590"/>
      <c r="H496" s="590"/>
      <c r="J496" s="590"/>
      <c r="K496" s="590"/>
      <c r="L496" s="590"/>
    </row>
    <row r="497" spans="6:12">
      <c r="F497" s="590"/>
      <c r="G497" s="590"/>
      <c r="H497" s="590"/>
      <c r="J497" s="590"/>
      <c r="K497" s="590"/>
      <c r="L497" s="590"/>
    </row>
    <row r="498" spans="6:12">
      <c r="F498" s="590"/>
      <c r="G498" s="590"/>
      <c r="H498" s="590"/>
      <c r="J498" s="590"/>
      <c r="K498" s="590"/>
      <c r="L498" s="590"/>
    </row>
    <row r="499" spans="6:12">
      <c r="F499" s="590"/>
      <c r="G499" s="590"/>
      <c r="H499" s="590"/>
      <c r="J499" s="590"/>
      <c r="K499" s="590"/>
      <c r="L499" s="590"/>
    </row>
    <row r="500" spans="6:12">
      <c r="F500" s="590"/>
      <c r="G500" s="590"/>
      <c r="H500" s="590"/>
      <c r="J500" s="590"/>
      <c r="K500" s="590"/>
      <c r="L500" s="590"/>
    </row>
    <row r="501" spans="6:12">
      <c r="F501" s="590"/>
      <c r="G501" s="590"/>
      <c r="H501" s="590"/>
      <c r="J501" s="590"/>
      <c r="K501" s="590"/>
      <c r="L501" s="590"/>
    </row>
    <row r="502" spans="6:12">
      <c r="F502" s="590"/>
      <c r="G502" s="590"/>
      <c r="H502" s="590"/>
      <c r="J502" s="590"/>
      <c r="K502" s="590"/>
      <c r="L502" s="590"/>
    </row>
    <row r="503" spans="6:12">
      <c r="F503" s="590"/>
      <c r="G503" s="590"/>
      <c r="H503" s="590"/>
      <c r="J503" s="590"/>
      <c r="K503" s="590"/>
      <c r="L503" s="590"/>
    </row>
    <row r="504" spans="6:12">
      <c r="F504" s="590"/>
      <c r="G504" s="590"/>
      <c r="H504" s="590"/>
      <c r="J504" s="590"/>
      <c r="K504" s="590"/>
      <c r="L504" s="590"/>
    </row>
    <row r="505" spans="6:12">
      <c r="F505" s="590"/>
      <c r="G505" s="590"/>
      <c r="H505" s="590"/>
      <c r="J505" s="590"/>
      <c r="K505" s="590"/>
      <c r="L505" s="590"/>
    </row>
    <row r="506" spans="6:12">
      <c r="F506" s="590"/>
      <c r="G506" s="590"/>
      <c r="H506" s="590"/>
      <c r="J506" s="590"/>
      <c r="K506" s="590"/>
      <c r="L506" s="590"/>
    </row>
    <row r="507" spans="6:12">
      <c r="F507" s="590"/>
      <c r="G507" s="590"/>
      <c r="H507" s="590"/>
      <c r="J507" s="590"/>
      <c r="K507" s="590"/>
      <c r="L507" s="590"/>
    </row>
    <row r="508" spans="6:12">
      <c r="F508" s="590"/>
      <c r="G508" s="590"/>
      <c r="H508" s="590"/>
      <c r="J508" s="590"/>
      <c r="K508" s="590"/>
      <c r="L508" s="590"/>
    </row>
    <row r="509" spans="6:12">
      <c r="F509" s="590"/>
      <c r="G509" s="590"/>
      <c r="H509" s="590"/>
      <c r="J509" s="590"/>
      <c r="K509" s="590"/>
      <c r="L509" s="590"/>
    </row>
    <row r="510" spans="6:12">
      <c r="F510" s="590"/>
      <c r="G510" s="590"/>
      <c r="H510" s="590"/>
      <c r="J510" s="590"/>
      <c r="K510" s="590"/>
      <c r="L510" s="590"/>
    </row>
    <row r="511" spans="6:12">
      <c r="F511" s="590"/>
      <c r="G511" s="590"/>
      <c r="H511" s="590"/>
      <c r="J511" s="590"/>
      <c r="K511" s="590"/>
      <c r="L511" s="590"/>
    </row>
    <row r="512" spans="6:12">
      <c r="F512" s="590"/>
      <c r="G512" s="590"/>
      <c r="H512" s="590"/>
      <c r="J512" s="590"/>
      <c r="K512" s="590"/>
      <c r="L512" s="590"/>
    </row>
    <row r="513" spans="6:12">
      <c r="F513" s="590"/>
      <c r="G513" s="590"/>
      <c r="H513" s="590"/>
      <c r="J513" s="590"/>
      <c r="K513" s="590"/>
      <c r="L513" s="590"/>
    </row>
    <row r="514" spans="6:12">
      <c r="F514" s="590"/>
      <c r="G514" s="590"/>
      <c r="H514" s="590"/>
      <c r="J514" s="590"/>
      <c r="K514" s="590"/>
      <c r="L514" s="590"/>
    </row>
    <row r="515" spans="6:12">
      <c r="F515" s="590"/>
      <c r="G515" s="590"/>
      <c r="H515" s="590"/>
      <c r="J515" s="590"/>
      <c r="K515" s="590"/>
      <c r="L515" s="590"/>
    </row>
    <row r="516" spans="6:12">
      <c r="F516" s="590"/>
      <c r="G516" s="590"/>
      <c r="H516" s="590"/>
      <c r="J516" s="590"/>
      <c r="K516" s="590"/>
      <c r="L516" s="590"/>
    </row>
    <row r="517" spans="6:12">
      <c r="F517" s="590"/>
      <c r="G517" s="590"/>
      <c r="H517" s="590"/>
      <c r="J517" s="590"/>
      <c r="K517" s="590"/>
      <c r="L517" s="590"/>
    </row>
    <row r="518" spans="6:12">
      <c r="F518" s="590"/>
      <c r="G518" s="590"/>
      <c r="H518" s="590"/>
      <c r="J518" s="590"/>
      <c r="K518" s="590"/>
      <c r="L518" s="590"/>
    </row>
    <row r="519" spans="6:12">
      <c r="F519" s="590"/>
      <c r="G519" s="590"/>
      <c r="H519" s="590"/>
      <c r="J519" s="590"/>
      <c r="K519" s="590"/>
      <c r="L519" s="590"/>
    </row>
    <row r="520" spans="6:12">
      <c r="F520" s="590"/>
      <c r="G520" s="590"/>
      <c r="H520" s="590"/>
      <c r="J520" s="590"/>
      <c r="K520" s="590"/>
      <c r="L520" s="590"/>
    </row>
    <row r="521" spans="6:12">
      <c r="F521" s="590"/>
      <c r="G521" s="590"/>
      <c r="H521" s="590"/>
      <c r="J521" s="590"/>
      <c r="K521" s="590"/>
      <c r="L521" s="590"/>
    </row>
    <row r="522" spans="6:12">
      <c r="F522" s="590"/>
      <c r="G522" s="590"/>
      <c r="H522" s="590"/>
      <c r="J522" s="590"/>
      <c r="K522" s="590"/>
      <c r="L522" s="590"/>
    </row>
    <row r="523" spans="6:12">
      <c r="F523" s="590"/>
      <c r="G523" s="590"/>
      <c r="H523" s="590"/>
      <c r="J523" s="590"/>
      <c r="K523" s="590"/>
      <c r="L523" s="590"/>
    </row>
    <row r="524" spans="6:12">
      <c r="F524" s="590"/>
      <c r="G524" s="590"/>
      <c r="H524" s="590"/>
      <c r="J524" s="590"/>
      <c r="K524" s="590"/>
      <c r="L524" s="590"/>
    </row>
    <row r="525" spans="6:12">
      <c r="F525" s="590"/>
      <c r="G525" s="590"/>
      <c r="H525" s="590"/>
      <c r="J525" s="590"/>
      <c r="K525" s="590"/>
      <c r="L525" s="590"/>
    </row>
    <row r="526" spans="6:12">
      <c r="F526" s="590"/>
      <c r="G526" s="590"/>
      <c r="H526" s="590"/>
      <c r="J526" s="590"/>
      <c r="K526" s="590"/>
      <c r="L526" s="590"/>
    </row>
    <row r="527" spans="6:12">
      <c r="F527" s="590"/>
      <c r="G527" s="590"/>
      <c r="H527" s="590"/>
      <c r="J527" s="590"/>
      <c r="K527" s="590"/>
      <c r="L527" s="590"/>
    </row>
    <row r="528" spans="6:12">
      <c r="F528" s="590"/>
      <c r="G528" s="590"/>
      <c r="H528" s="590"/>
      <c r="J528" s="590"/>
      <c r="K528" s="590"/>
      <c r="L528" s="590"/>
    </row>
    <row r="529" spans="6:12">
      <c r="F529" s="590"/>
      <c r="G529" s="590"/>
      <c r="H529" s="590"/>
      <c r="J529" s="590"/>
      <c r="K529" s="590"/>
      <c r="L529" s="590"/>
    </row>
    <row r="530" spans="6:12">
      <c r="F530" s="590"/>
      <c r="G530" s="590"/>
      <c r="H530" s="590"/>
      <c r="J530" s="590"/>
      <c r="K530" s="590"/>
      <c r="L530" s="590"/>
    </row>
    <row r="531" spans="6:12">
      <c r="F531" s="590"/>
      <c r="G531" s="590"/>
      <c r="H531" s="590"/>
      <c r="J531" s="590"/>
      <c r="K531" s="590"/>
      <c r="L531" s="590"/>
    </row>
    <row r="532" spans="6:12">
      <c r="F532" s="590"/>
      <c r="G532" s="590"/>
      <c r="H532" s="590"/>
      <c r="J532" s="590"/>
      <c r="K532" s="590"/>
      <c r="L532" s="590"/>
    </row>
    <row r="533" spans="6:12">
      <c r="F533" s="590"/>
      <c r="G533" s="590"/>
      <c r="H533" s="590"/>
      <c r="J533" s="590"/>
      <c r="K533" s="590"/>
      <c r="L533" s="590"/>
    </row>
    <row r="534" spans="6:12">
      <c r="F534" s="590"/>
      <c r="G534" s="590"/>
      <c r="H534" s="590"/>
      <c r="J534" s="590"/>
      <c r="K534" s="590"/>
      <c r="L534" s="590"/>
    </row>
    <row r="535" spans="6:12">
      <c r="F535" s="590"/>
      <c r="G535" s="590"/>
      <c r="H535" s="590"/>
      <c r="J535" s="590"/>
      <c r="K535" s="590"/>
      <c r="L535" s="590"/>
    </row>
    <row r="536" spans="6:12">
      <c r="F536" s="590"/>
      <c r="G536" s="590"/>
      <c r="H536" s="590"/>
      <c r="J536" s="590"/>
      <c r="K536" s="590"/>
      <c r="L536" s="590"/>
    </row>
    <row r="537" spans="6:12">
      <c r="F537" s="590"/>
      <c r="G537" s="590"/>
      <c r="H537" s="590"/>
      <c r="J537" s="590"/>
      <c r="K537" s="590"/>
      <c r="L537" s="590"/>
    </row>
    <row r="538" spans="6:12">
      <c r="F538" s="590"/>
      <c r="G538" s="590"/>
      <c r="H538" s="590"/>
      <c r="J538" s="590"/>
      <c r="K538" s="590"/>
      <c r="L538" s="590"/>
    </row>
    <row r="539" spans="6:12">
      <c r="F539" s="590"/>
      <c r="G539" s="590"/>
      <c r="H539" s="590"/>
      <c r="J539" s="590"/>
      <c r="K539" s="590"/>
      <c r="L539" s="590"/>
    </row>
    <row r="540" spans="6:12">
      <c r="F540" s="590"/>
      <c r="G540" s="590"/>
      <c r="H540" s="590"/>
      <c r="J540" s="590"/>
      <c r="K540" s="590"/>
      <c r="L540" s="590"/>
    </row>
    <row r="541" spans="6:12">
      <c r="F541" s="590"/>
      <c r="G541" s="590"/>
      <c r="H541" s="590"/>
      <c r="J541" s="590"/>
      <c r="K541" s="590"/>
      <c r="L541" s="590"/>
    </row>
    <row r="542" spans="6:12">
      <c r="F542" s="590"/>
      <c r="G542" s="590"/>
      <c r="H542" s="590"/>
      <c r="J542" s="590"/>
      <c r="K542" s="590"/>
      <c r="L542" s="590"/>
    </row>
    <row r="543" spans="6:12">
      <c r="F543" s="590"/>
      <c r="G543" s="590"/>
      <c r="H543" s="590"/>
      <c r="J543" s="590"/>
      <c r="K543" s="590"/>
      <c r="L543" s="590"/>
    </row>
    <row r="544" spans="6:12">
      <c r="F544" s="590"/>
      <c r="G544" s="590"/>
      <c r="H544" s="590"/>
      <c r="J544" s="590"/>
      <c r="K544" s="590"/>
      <c r="L544" s="590"/>
    </row>
    <row r="545" spans="6:12">
      <c r="F545" s="590"/>
      <c r="G545" s="590"/>
      <c r="H545" s="590"/>
      <c r="J545" s="590"/>
      <c r="K545" s="590"/>
      <c r="L545" s="590"/>
    </row>
    <row r="546" spans="6:12">
      <c r="F546" s="590"/>
      <c r="G546" s="590"/>
      <c r="H546" s="590"/>
      <c r="J546" s="590"/>
      <c r="K546" s="590"/>
      <c r="L546" s="590"/>
    </row>
    <row r="547" spans="6:12">
      <c r="F547" s="590"/>
      <c r="G547" s="590"/>
      <c r="H547" s="590"/>
      <c r="J547" s="590"/>
      <c r="K547" s="590"/>
      <c r="L547" s="590"/>
    </row>
    <row r="548" spans="6:12">
      <c r="F548" s="590"/>
      <c r="G548" s="590"/>
      <c r="H548" s="590"/>
      <c r="J548" s="590"/>
      <c r="K548" s="590"/>
      <c r="L548" s="590"/>
    </row>
    <row r="549" spans="6:12">
      <c r="F549" s="590"/>
      <c r="G549" s="590"/>
      <c r="H549" s="590"/>
      <c r="J549" s="590"/>
      <c r="K549" s="590"/>
      <c r="L549" s="590"/>
    </row>
    <row r="550" spans="6:12">
      <c r="F550" s="590"/>
      <c r="G550" s="590"/>
      <c r="H550" s="590"/>
      <c r="J550" s="590"/>
      <c r="K550" s="590"/>
      <c r="L550" s="590"/>
    </row>
    <row r="551" spans="6:12">
      <c r="F551" s="590"/>
      <c r="G551" s="590"/>
      <c r="H551" s="590"/>
      <c r="J551" s="590"/>
      <c r="K551" s="590"/>
      <c r="L551" s="590"/>
    </row>
    <row r="552" spans="6:12">
      <c r="F552" s="590"/>
      <c r="G552" s="590"/>
      <c r="H552" s="590"/>
      <c r="J552" s="590"/>
      <c r="K552" s="590"/>
      <c r="L552" s="590"/>
    </row>
    <row r="553" spans="6:12">
      <c r="F553" s="590"/>
      <c r="G553" s="590"/>
      <c r="H553" s="590"/>
      <c r="J553" s="590"/>
      <c r="K553" s="590"/>
      <c r="L553" s="590"/>
    </row>
    <row r="554" spans="6:12">
      <c r="F554" s="590"/>
      <c r="G554" s="590"/>
      <c r="H554" s="590"/>
      <c r="J554" s="590"/>
      <c r="K554" s="590"/>
      <c r="L554" s="590"/>
    </row>
    <row r="555" spans="6:12">
      <c r="F555" s="590"/>
      <c r="G555" s="590"/>
      <c r="H555" s="590"/>
      <c r="J555" s="590"/>
      <c r="K555" s="590"/>
      <c r="L555" s="590"/>
    </row>
    <row r="556" spans="6:12">
      <c r="F556" s="590"/>
      <c r="G556" s="590"/>
      <c r="H556" s="590"/>
      <c r="J556" s="590"/>
      <c r="K556" s="590"/>
      <c r="L556" s="590"/>
    </row>
    <row r="557" spans="6:12">
      <c r="F557" s="590"/>
      <c r="G557" s="590"/>
      <c r="H557" s="590"/>
      <c r="J557" s="590"/>
      <c r="K557" s="590"/>
      <c r="L557" s="590"/>
    </row>
    <row r="558" spans="6:12">
      <c r="F558" s="590"/>
      <c r="G558" s="590"/>
      <c r="H558" s="590"/>
      <c r="J558" s="590"/>
      <c r="K558" s="590"/>
      <c r="L558" s="590"/>
    </row>
    <row r="559" spans="6:12">
      <c r="F559" s="590"/>
      <c r="G559" s="590"/>
      <c r="H559" s="590"/>
      <c r="J559" s="590"/>
      <c r="K559" s="590"/>
      <c r="L559" s="590"/>
    </row>
    <row r="560" spans="6:12">
      <c r="F560" s="590"/>
      <c r="G560" s="590"/>
      <c r="H560" s="590"/>
      <c r="J560" s="590"/>
      <c r="K560" s="590"/>
      <c r="L560" s="590"/>
    </row>
    <row r="561" spans="6:12">
      <c r="F561" s="590"/>
      <c r="G561" s="590"/>
      <c r="H561" s="590"/>
      <c r="J561" s="590"/>
      <c r="K561" s="590"/>
      <c r="L561" s="590"/>
    </row>
    <row r="562" spans="6:12">
      <c r="F562" s="590"/>
      <c r="G562" s="590"/>
      <c r="H562" s="590"/>
      <c r="J562" s="590"/>
      <c r="K562" s="590"/>
      <c r="L562" s="590"/>
    </row>
    <row r="563" spans="6:12">
      <c r="F563" s="590"/>
      <c r="G563" s="590"/>
      <c r="H563" s="590"/>
      <c r="J563" s="590"/>
      <c r="K563" s="590"/>
      <c r="L563" s="590"/>
    </row>
    <row r="564" spans="6:12">
      <c r="F564" s="590"/>
      <c r="G564" s="590"/>
      <c r="H564" s="590"/>
      <c r="J564" s="590"/>
      <c r="K564" s="590"/>
      <c r="L564" s="590"/>
    </row>
    <row r="565" spans="6:12">
      <c r="F565" s="590"/>
      <c r="G565" s="590"/>
      <c r="H565" s="590"/>
      <c r="J565" s="590"/>
      <c r="K565" s="590"/>
      <c r="L565" s="590"/>
    </row>
    <row r="566" spans="6:12">
      <c r="F566" s="590"/>
      <c r="G566" s="590"/>
      <c r="H566" s="590"/>
      <c r="J566" s="590"/>
      <c r="K566" s="590"/>
      <c r="L566" s="590"/>
    </row>
    <row r="567" spans="6:12">
      <c r="F567" s="590"/>
      <c r="G567" s="590"/>
      <c r="H567" s="590"/>
      <c r="J567" s="590"/>
      <c r="K567" s="590"/>
      <c r="L567" s="590"/>
    </row>
    <row r="568" spans="6:12">
      <c r="F568" s="590"/>
      <c r="G568" s="590"/>
      <c r="H568" s="590"/>
      <c r="J568" s="590"/>
      <c r="K568" s="590"/>
      <c r="L568" s="590"/>
    </row>
    <row r="569" spans="6:12">
      <c r="F569" s="590"/>
      <c r="G569" s="590"/>
      <c r="H569" s="590"/>
      <c r="J569" s="590"/>
      <c r="K569" s="590"/>
      <c r="L569" s="590"/>
    </row>
    <row r="570" spans="6:12">
      <c r="F570" s="590"/>
      <c r="G570" s="590"/>
      <c r="H570" s="590"/>
      <c r="J570" s="590"/>
      <c r="K570" s="590"/>
      <c r="L570" s="590"/>
    </row>
    <row r="571" spans="6:12">
      <c r="F571" s="590"/>
      <c r="G571" s="590"/>
      <c r="H571" s="590"/>
      <c r="J571" s="590"/>
      <c r="K571" s="590"/>
      <c r="L571" s="590"/>
    </row>
    <row r="572" spans="6:12">
      <c r="F572" s="590"/>
      <c r="G572" s="590"/>
      <c r="H572" s="590"/>
      <c r="J572" s="590"/>
      <c r="K572" s="590"/>
      <c r="L572" s="590"/>
    </row>
    <row r="573" spans="6:12">
      <c r="F573" s="590"/>
      <c r="G573" s="590"/>
      <c r="H573" s="590"/>
      <c r="J573" s="590"/>
      <c r="K573" s="590"/>
      <c r="L573" s="590"/>
    </row>
    <row r="574" spans="6:12">
      <c r="F574" s="590"/>
      <c r="G574" s="590"/>
      <c r="H574" s="590"/>
      <c r="J574" s="590"/>
      <c r="K574" s="590"/>
      <c r="L574" s="590"/>
    </row>
    <row r="575" spans="6:12">
      <c r="F575" s="590"/>
      <c r="G575" s="590"/>
      <c r="H575" s="590"/>
      <c r="J575" s="590"/>
      <c r="K575" s="590"/>
      <c r="L575" s="590"/>
    </row>
    <row r="576" spans="6:12">
      <c r="F576" s="590"/>
      <c r="G576" s="590"/>
      <c r="H576" s="590"/>
      <c r="J576" s="590"/>
      <c r="K576" s="590"/>
      <c r="L576" s="590"/>
    </row>
    <row r="577" spans="6:12">
      <c r="F577" s="590"/>
      <c r="G577" s="590"/>
      <c r="H577" s="590"/>
      <c r="J577" s="590"/>
      <c r="K577" s="590"/>
      <c r="L577" s="590"/>
    </row>
    <row r="578" spans="6:12">
      <c r="F578" s="590"/>
      <c r="G578" s="590"/>
      <c r="H578" s="590"/>
      <c r="J578" s="590"/>
      <c r="K578" s="590"/>
      <c r="L578" s="590"/>
    </row>
    <row r="579" spans="6:12">
      <c r="F579" s="590"/>
      <c r="G579" s="590"/>
      <c r="H579" s="590"/>
      <c r="J579" s="590"/>
      <c r="K579" s="590"/>
      <c r="L579" s="590"/>
    </row>
    <row r="580" spans="6:12">
      <c r="F580" s="590"/>
      <c r="G580" s="590"/>
      <c r="H580" s="590"/>
      <c r="J580" s="590"/>
      <c r="K580" s="590"/>
      <c r="L580" s="590"/>
    </row>
    <row r="581" spans="6:12">
      <c r="F581" s="590"/>
      <c r="G581" s="590"/>
      <c r="H581" s="590"/>
      <c r="J581" s="590"/>
      <c r="K581" s="590"/>
      <c r="L581" s="590"/>
    </row>
    <row r="582" spans="6:12">
      <c r="F582" s="590"/>
      <c r="G582" s="590"/>
      <c r="H582" s="590"/>
      <c r="J582" s="590"/>
      <c r="K582" s="590"/>
      <c r="L582" s="590"/>
    </row>
    <row r="583" spans="6:12">
      <c r="F583" s="590"/>
      <c r="G583" s="590"/>
      <c r="H583" s="590"/>
      <c r="J583" s="590"/>
      <c r="K583" s="590"/>
      <c r="L583" s="590"/>
    </row>
    <row r="584" spans="6:12">
      <c r="F584" s="590"/>
      <c r="G584" s="590"/>
      <c r="H584" s="590"/>
      <c r="J584" s="590"/>
      <c r="K584" s="590"/>
      <c r="L584" s="590"/>
    </row>
    <row r="585" spans="6:12">
      <c r="F585" s="590"/>
      <c r="G585" s="590"/>
      <c r="H585" s="590"/>
      <c r="J585" s="590"/>
      <c r="K585" s="590"/>
      <c r="L585" s="590"/>
    </row>
    <row r="586" spans="6:12">
      <c r="F586" s="590"/>
      <c r="G586" s="590"/>
      <c r="H586" s="590"/>
      <c r="J586" s="590"/>
      <c r="K586" s="590"/>
      <c r="L586" s="590"/>
    </row>
    <row r="587" spans="6:12">
      <c r="F587" s="590"/>
      <c r="G587" s="590"/>
      <c r="H587" s="590"/>
      <c r="J587" s="590"/>
      <c r="K587" s="590"/>
      <c r="L587" s="590"/>
    </row>
    <row r="588" spans="6:12">
      <c r="F588" s="590"/>
      <c r="G588" s="590"/>
      <c r="H588" s="590"/>
      <c r="J588" s="590"/>
      <c r="K588" s="590"/>
      <c r="L588" s="590"/>
    </row>
    <row r="589" spans="6:12">
      <c r="F589" s="590"/>
      <c r="G589" s="590"/>
      <c r="H589" s="590"/>
      <c r="J589" s="590"/>
      <c r="K589" s="590"/>
      <c r="L589" s="590"/>
    </row>
    <row r="590" spans="6:12">
      <c r="F590" s="590"/>
      <c r="G590" s="590"/>
      <c r="H590" s="590"/>
      <c r="J590" s="590"/>
      <c r="K590" s="590"/>
      <c r="L590" s="590"/>
    </row>
    <row r="591" spans="6:12">
      <c r="F591" s="590"/>
      <c r="G591" s="590"/>
      <c r="H591" s="590"/>
      <c r="J591" s="590"/>
      <c r="K591" s="590"/>
      <c r="L591" s="590"/>
    </row>
    <row r="592" spans="6:12">
      <c r="F592" s="590"/>
      <c r="G592" s="590"/>
      <c r="H592" s="590"/>
      <c r="J592" s="590"/>
      <c r="K592" s="590"/>
      <c r="L592" s="590"/>
    </row>
    <row r="593" spans="6:12">
      <c r="F593" s="590"/>
      <c r="G593" s="590"/>
      <c r="H593" s="590"/>
      <c r="J593" s="590"/>
      <c r="K593" s="590"/>
      <c r="L593" s="590"/>
    </row>
    <row r="594" spans="6:12">
      <c r="F594" s="590"/>
      <c r="G594" s="590"/>
      <c r="H594" s="590"/>
      <c r="J594" s="590"/>
      <c r="K594" s="590"/>
      <c r="L594" s="590"/>
    </row>
    <row r="595" spans="6:12">
      <c r="F595" s="590"/>
      <c r="G595" s="590"/>
      <c r="H595" s="590"/>
      <c r="J595" s="590"/>
      <c r="K595" s="590"/>
      <c r="L595" s="590"/>
    </row>
    <row r="596" spans="6:12">
      <c r="F596" s="590"/>
      <c r="G596" s="590"/>
      <c r="H596" s="590"/>
      <c r="J596" s="590"/>
      <c r="K596" s="590"/>
      <c r="L596" s="590"/>
    </row>
    <row r="597" spans="6:12">
      <c r="F597" s="590"/>
      <c r="G597" s="590"/>
      <c r="H597" s="590"/>
      <c r="J597" s="590"/>
      <c r="K597" s="590"/>
      <c r="L597" s="590"/>
    </row>
    <row r="598" spans="6:12">
      <c r="F598" s="590"/>
      <c r="G598" s="590"/>
      <c r="H598" s="590"/>
      <c r="J598" s="590"/>
      <c r="K598" s="590"/>
      <c r="L598" s="590"/>
    </row>
    <row r="599" spans="6:12">
      <c r="F599" s="590"/>
      <c r="G599" s="590"/>
      <c r="H599" s="590"/>
      <c r="J599" s="590"/>
      <c r="K599" s="590"/>
      <c r="L599" s="590"/>
    </row>
    <row r="600" spans="6:12">
      <c r="F600" s="590"/>
      <c r="G600" s="590"/>
      <c r="H600" s="590"/>
      <c r="J600" s="590"/>
      <c r="K600" s="590"/>
      <c r="L600" s="590"/>
    </row>
    <row r="601" spans="6:12">
      <c r="F601" s="590"/>
      <c r="G601" s="590"/>
      <c r="H601" s="590"/>
      <c r="J601" s="590"/>
      <c r="K601" s="590"/>
      <c r="L601" s="590"/>
    </row>
    <row r="602" spans="6:12">
      <c r="F602" s="590"/>
      <c r="G602" s="590"/>
      <c r="H602" s="590"/>
      <c r="J602" s="590"/>
      <c r="K602" s="590"/>
      <c r="L602" s="590"/>
    </row>
    <row r="603" spans="6:12">
      <c r="F603" s="590"/>
      <c r="G603" s="590"/>
      <c r="H603" s="590"/>
      <c r="J603" s="590"/>
      <c r="K603" s="590"/>
      <c r="L603" s="590"/>
    </row>
    <row r="604" spans="6:12">
      <c r="F604" s="590"/>
      <c r="G604" s="590"/>
      <c r="H604" s="590"/>
      <c r="J604" s="590"/>
      <c r="K604" s="590"/>
      <c r="L604" s="590"/>
    </row>
    <row r="605" spans="6:12">
      <c r="F605" s="590"/>
      <c r="G605" s="590"/>
      <c r="H605" s="590"/>
      <c r="J605" s="590"/>
      <c r="K605" s="590"/>
      <c r="L605" s="590"/>
    </row>
    <row r="606" spans="6:12">
      <c r="F606" s="590"/>
      <c r="G606" s="590"/>
      <c r="H606" s="590"/>
      <c r="J606" s="590"/>
      <c r="K606" s="590"/>
      <c r="L606" s="590"/>
    </row>
    <row r="607" spans="6:12">
      <c r="F607" s="590"/>
      <c r="G607" s="590"/>
      <c r="H607" s="590"/>
      <c r="J607" s="590"/>
      <c r="K607" s="590"/>
      <c r="L607" s="590"/>
    </row>
    <row r="608" spans="6:12">
      <c r="F608" s="590"/>
      <c r="G608" s="590"/>
      <c r="H608" s="590"/>
      <c r="J608" s="590"/>
      <c r="K608" s="590"/>
      <c r="L608" s="590"/>
    </row>
    <row r="609" spans="6:12">
      <c r="F609" s="590"/>
      <c r="G609" s="590"/>
      <c r="H609" s="590"/>
      <c r="J609" s="590"/>
      <c r="K609" s="590"/>
      <c r="L609" s="590"/>
    </row>
    <row r="610" spans="6:12">
      <c r="F610" s="590"/>
      <c r="G610" s="590"/>
      <c r="H610" s="590"/>
      <c r="J610" s="590"/>
      <c r="K610" s="590"/>
      <c r="L610" s="590"/>
    </row>
    <row r="611" spans="6:12">
      <c r="F611" s="590"/>
      <c r="G611" s="590"/>
      <c r="H611" s="590"/>
      <c r="J611" s="590"/>
      <c r="K611" s="590"/>
      <c r="L611" s="590"/>
    </row>
    <row r="612" spans="6:12">
      <c r="F612" s="590"/>
      <c r="G612" s="590"/>
      <c r="H612" s="590"/>
      <c r="J612" s="590"/>
      <c r="K612" s="590"/>
      <c r="L612" s="590"/>
    </row>
    <row r="613" spans="6:12">
      <c r="F613" s="590"/>
      <c r="G613" s="590"/>
      <c r="H613" s="590"/>
      <c r="J613" s="590"/>
      <c r="K613" s="590"/>
      <c r="L613" s="590"/>
    </row>
    <row r="614" spans="6:12">
      <c r="F614" s="590"/>
      <c r="G614" s="590"/>
      <c r="H614" s="590"/>
      <c r="J614" s="590"/>
      <c r="K614" s="590"/>
      <c r="L614" s="590"/>
    </row>
    <row r="615" spans="6:12">
      <c r="F615" s="590"/>
      <c r="G615" s="590"/>
      <c r="H615" s="590"/>
      <c r="J615" s="590"/>
      <c r="K615" s="590"/>
      <c r="L615" s="590"/>
    </row>
    <row r="616" spans="6:12">
      <c r="F616" s="590"/>
      <c r="G616" s="590"/>
      <c r="H616" s="590"/>
      <c r="J616" s="590"/>
      <c r="K616" s="590"/>
      <c r="L616" s="590"/>
    </row>
    <row r="617" spans="6:12">
      <c r="F617" s="590"/>
      <c r="G617" s="590"/>
      <c r="H617" s="590"/>
      <c r="J617" s="590"/>
      <c r="K617" s="590"/>
      <c r="L617" s="590"/>
    </row>
    <row r="618" spans="6:12">
      <c r="F618" s="590"/>
      <c r="G618" s="590"/>
      <c r="H618" s="590"/>
      <c r="J618" s="590"/>
      <c r="K618" s="590"/>
      <c r="L618" s="590"/>
    </row>
    <row r="619" spans="6:12">
      <c r="F619" s="590"/>
      <c r="G619" s="590"/>
      <c r="H619" s="590"/>
      <c r="J619" s="590"/>
      <c r="K619" s="590"/>
      <c r="L619" s="590"/>
    </row>
    <row r="620" spans="6:12">
      <c r="F620" s="590"/>
      <c r="G620" s="590"/>
      <c r="H620" s="590"/>
      <c r="J620" s="590"/>
      <c r="K620" s="590"/>
      <c r="L620" s="590"/>
    </row>
    <row r="621" spans="6:12">
      <c r="F621" s="590"/>
      <c r="G621" s="590"/>
      <c r="H621" s="590"/>
      <c r="J621" s="590"/>
      <c r="K621" s="590"/>
      <c r="L621" s="590"/>
    </row>
    <row r="622" spans="6:12">
      <c r="F622" s="590"/>
      <c r="G622" s="590"/>
      <c r="H622" s="590"/>
      <c r="J622" s="590"/>
      <c r="K622" s="590"/>
      <c r="L622" s="590"/>
    </row>
    <row r="623" spans="6:12">
      <c r="F623" s="590"/>
      <c r="G623" s="590"/>
      <c r="H623" s="590"/>
      <c r="J623" s="590"/>
      <c r="K623" s="590"/>
      <c r="L623" s="590"/>
    </row>
    <row r="624" spans="6:12">
      <c r="F624" s="590"/>
      <c r="G624" s="590"/>
      <c r="H624" s="590"/>
      <c r="J624" s="590"/>
      <c r="K624" s="590"/>
      <c r="L624" s="590"/>
    </row>
    <row r="625" spans="6:12">
      <c r="F625" s="590"/>
      <c r="G625" s="590"/>
      <c r="H625" s="590"/>
      <c r="J625" s="590"/>
      <c r="K625" s="590"/>
      <c r="L625" s="590"/>
    </row>
    <row r="626" spans="6:12">
      <c r="F626" s="590"/>
      <c r="G626" s="590"/>
      <c r="H626" s="590"/>
      <c r="J626" s="590"/>
      <c r="K626" s="590"/>
      <c r="L626" s="590"/>
    </row>
    <row r="627" spans="6:12">
      <c r="F627" s="590"/>
      <c r="G627" s="590"/>
      <c r="H627" s="590"/>
      <c r="J627" s="590"/>
      <c r="K627" s="590"/>
      <c r="L627" s="590"/>
    </row>
    <row r="628" spans="6:12">
      <c r="F628" s="590"/>
      <c r="G628" s="590"/>
      <c r="H628" s="590"/>
      <c r="J628" s="590"/>
      <c r="K628" s="590"/>
      <c r="L628" s="590"/>
    </row>
    <row r="629" spans="6:12">
      <c r="F629" s="590"/>
      <c r="G629" s="590"/>
      <c r="H629" s="590"/>
      <c r="J629" s="590"/>
      <c r="K629" s="590"/>
      <c r="L629" s="590"/>
    </row>
    <row r="630" spans="6:12">
      <c r="F630" s="590"/>
      <c r="G630" s="590"/>
      <c r="H630" s="590"/>
      <c r="J630" s="590"/>
      <c r="K630" s="590"/>
      <c r="L630" s="590"/>
    </row>
    <row r="631" spans="6:12">
      <c r="F631" s="590"/>
      <c r="G631" s="590"/>
      <c r="H631" s="590"/>
      <c r="J631" s="590"/>
      <c r="K631" s="590"/>
      <c r="L631" s="590"/>
    </row>
    <row r="632" spans="6:12">
      <c r="F632" s="590"/>
      <c r="G632" s="590"/>
      <c r="H632" s="590"/>
      <c r="J632" s="590"/>
      <c r="K632" s="590"/>
      <c r="L632" s="590"/>
    </row>
    <row r="633" spans="6:12">
      <c r="F633" s="590"/>
      <c r="G633" s="590"/>
      <c r="H633" s="590"/>
      <c r="J633" s="590"/>
      <c r="K633" s="590"/>
      <c r="L633" s="590"/>
    </row>
    <row r="634" spans="6:12">
      <c r="F634" s="590"/>
      <c r="G634" s="590"/>
      <c r="H634" s="590"/>
      <c r="J634" s="590"/>
      <c r="K634" s="590"/>
      <c r="L634" s="590"/>
    </row>
    <row r="635" spans="6:12">
      <c r="F635" s="590"/>
      <c r="G635" s="590"/>
      <c r="H635" s="590"/>
      <c r="J635" s="590"/>
      <c r="K635" s="590"/>
      <c r="L635" s="590"/>
    </row>
    <row r="636" spans="6:12">
      <c r="F636" s="590"/>
      <c r="G636" s="590"/>
      <c r="H636" s="590"/>
      <c r="J636" s="590"/>
      <c r="K636" s="590"/>
      <c r="L636" s="590"/>
    </row>
    <row r="637" spans="6:12">
      <c r="F637" s="590"/>
      <c r="G637" s="590"/>
      <c r="H637" s="590"/>
      <c r="J637" s="590"/>
      <c r="K637" s="590"/>
      <c r="L637" s="590"/>
    </row>
    <row r="638" spans="6:12">
      <c r="F638" s="590"/>
      <c r="G638" s="590"/>
      <c r="H638" s="590"/>
      <c r="J638" s="590"/>
      <c r="K638" s="590"/>
      <c r="L638" s="590"/>
    </row>
    <row r="639" spans="6:12">
      <c r="F639" s="590"/>
      <c r="G639" s="590"/>
      <c r="H639" s="590"/>
      <c r="J639" s="590"/>
      <c r="K639" s="590"/>
      <c r="L639" s="590"/>
    </row>
    <row r="640" spans="6:12">
      <c r="F640" s="590"/>
      <c r="G640" s="590"/>
      <c r="H640" s="590"/>
      <c r="J640" s="590"/>
      <c r="K640" s="590"/>
      <c r="L640" s="590"/>
    </row>
    <row r="641" spans="6:12">
      <c r="F641" s="590"/>
      <c r="G641" s="590"/>
      <c r="H641" s="590"/>
      <c r="J641" s="590"/>
      <c r="K641" s="590"/>
      <c r="L641" s="590"/>
    </row>
    <row r="642" spans="6:12">
      <c r="F642" s="590"/>
      <c r="G642" s="590"/>
      <c r="H642" s="590"/>
      <c r="J642" s="590"/>
      <c r="K642" s="590"/>
      <c r="L642" s="590"/>
    </row>
    <row r="643" spans="6:12">
      <c r="F643" s="590"/>
      <c r="G643" s="590"/>
      <c r="H643" s="590"/>
      <c r="J643" s="590"/>
      <c r="K643" s="590"/>
      <c r="L643" s="590"/>
    </row>
    <row r="644" spans="6:12">
      <c r="F644" s="590"/>
      <c r="G644" s="590"/>
      <c r="H644" s="590"/>
      <c r="J644" s="590"/>
      <c r="K644" s="590"/>
      <c r="L644" s="590"/>
    </row>
    <row r="645" spans="6:12">
      <c r="F645" s="590"/>
      <c r="G645" s="590"/>
      <c r="H645" s="590"/>
      <c r="J645" s="590"/>
      <c r="K645" s="590"/>
      <c r="L645" s="590"/>
    </row>
    <row r="646" spans="6:12">
      <c r="F646" s="590"/>
      <c r="G646" s="590"/>
      <c r="H646" s="590"/>
      <c r="J646" s="590"/>
      <c r="K646" s="590"/>
      <c r="L646" s="590"/>
    </row>
    <row r="647" spans="6:12">
      <c r="F647" s="590"/>
      <c r="G647" s="590"/>
      <c r="H647" s="590"/>
      <c r="J647" s="590"/>
      <c r="K647" s="590"/>
      <c r="L647" s="590"/>
    </row>
    <row r="648" spans="6:12">
      <c r="F648" s="590"/>
      <c r="G648" s="590"/>
      <c r="H648" s="590"/>
      <c r="J648" s="590"/>
      <c r="K648" s="590"/>
      <c r="L648" s="590"/>
    </row>
    <row r="649" spans="6:12">
      <c r="F649" s="590"/>
      <c r="G649" s="590"/>
      <c r="H649" s="590"/>
      <c r="J649" s="590"/>
      <c r="K649" s="590"/>
      <c r="L649" s="590"/>
    </row>
    <row r="650" spans="6:12">
      <c r="F650" s="590"/>
      <c r="G650" s="590"/>
      <c r="H650" s="590"/>
      <c r="J650" s="590"/>
      <c r="K650" s="590"/>
      <c r="L650" s="590"/>
    </row>
    <row r="651" spans="6:12">
      <c r="F651" s="590"/>
      <c r="G651" s="590"/>
      <c r="H651" s="590"/>
      <c r="J651" s="590"/>
      <c r="K651" s="590"/>
      <c r="L651" s="590"/>
    </row>
    <row r="652" spans="6:12">
      <c r="F652" s="590"/>
      <c r="G652" s="590"/>
      <c r="H652" s="590"/>
      <c r="J652" s="590"/>
      <c r="K652" s="590"/>
      <c r="L652" s="590"/>
    </row>
    <row r="653" spans="6:12">
      <c r="F653" s="590"/>
      <c r="G653" s="590"/>
      <c r="H653" s="590"/>
      <c r="J653" s="590"/>
      <c r="K653" s="590"/>
      <c r="L653" s="590"/>
    </row>
    <row r="654" spans="6:12">
      <c r="F654" s="590"/>
      <c r="G654" s="590"/>
      <c r="H654" s="590"/>
      <c r="J654" s="590"/>
      <c r="K654" s="590"/>
      <c r="L654" s="590"/>
    </row>
    <row r="655" spans="6:12">
      <c r="F655" s="590"/>
      <c r="G655" s="590"/>
      <c r="H655" s="590"/>
      <c r="J655" s="590"/>
      <c r="K655" s="590"/>
      <c r="L655" s="590"/>
    </row>
    <row r="656" spans="6:12">
      <c r="F656" s="590"/>
      <c r="G656" s="590"/>
      <c r="H656" s="590"/>
      <c r="J656" s="590"/>
      <c r="K656" s="590"/>
      <c r="L656" s="590"/>
    </row>
    <row r="657" spans="6:12">
      <c r="F657" s="590"/>
      <c r="G657" s="590"/>
      <c r="H657" s="590"/>
      <c r="J657" s="590"/>
      <c r="K657" s="590"/>
      <c r="L657" s="590"/>
    </row>
    <row r="658" spans="6:12">
      <c r="F658" s="590"/>
      <c r="G658" s="590"/>
      <c r="H658" s="590"/>
      <c r="J658" s="590"/>
      <c r="K658" s="590"/>
      <c r="L658" s="590"/>
    </row>
    <row r="659" spans="6:12">
      <c r="F659" s="590"/>
      <c r="G659" s="590"/>
      <c r="H659" s="590"/>
      <c r="J659" s="590"/>
      <c r="K659" s="590"/>
      <c r="L659" s="590"/>
    </row>
    <row r="660" spans="6:12">
      <c r="F660" s="590"/>
      <c r="G660" s="590"/>
      <c r="H660" s="590"/>
      <c r="J660" s="590"/>
      <c r="K660" s="590"/>
      <c r="L660" s="590"/>
    </row>
    <row r="661" spans="6:12">
      <c r="F661" s="590"/>
      <c r="G661" s="590"/>
      <c r="H661" s="590"/>
      <c r="J661" s="590"/>
      <c r="K661" s="590"/>
      <c r="L661" s="590"/>
    </row>
    <row r="662" spans="6:12">
      <c r="F662" s="590"/>
      <c r="G662" s="590"/>
      <c r="H662" s="590"/>
      <c r="J662" s="590"/>
      <c r="K662" s="590"/>
      <c r="L662" s="590"/>
    </row>
    <row r="663" spans="6:12">
      <c r="F663" s="590"/>
      <c r="G663" s="590"/>
      <c r="H663" s="590"/>
      <c r="J663" s="590"/>
      <c r="K663" s="590"/>
      <c r="L663" s="590"/>
    </row>
    <row r="664" spans="6:12">
      <c r="F664" s="590"/>
      <c r="G664" s="590"/>
      <c r="H664" s="590"/>
      <c r="J664" s="590"/>
      <c r="K664" s="590"/>
      <c r="L664" s="590"/>
    </row>
    <row r="665" spans="6:12">
      <c r="F665" s="590"/>
      <c r="G665" s="590"/>
      <c r="H665" s="590"/>
      <c r="J665" s="590"/>
      <c r="K665" s="590"/>
      <c r="L665" s="590"/>
    </row>
    <row r="666" spans="6:12">
      <c r="F666" s="590"/>
      <c r="G666" s="590"/>
      <c r="H666" s="590"/>
      <c r="J666" s="590"/>
      <c r="K666" s="590"/>
      <c r="L666" s="590"/>
    </row>
    <row r="667" spans="6:12">
      <c r="F667" s="590"/>
      <c r="G667" s="590"/>
      <c r="H667" s="590"/>
      <c r="J667" s="590"/>
      <c r="K667" s="590"/>
      <c r="L667" s="590"/>
    </row>
    <row r="668" spans="6:12">
      <c r="F668" s="590"/>
      <c r="G668" s="590"/>
      <c r="H668" s="590"/>
      <c r="J668" s="590"/>
      <c r="K668" s="590"/>
      <c r="L668" s="590"/>
    </row>
    <row r="669" spans="6:12">
      <c r="F669" s="590"/>
      <c r="G669" s="590"/>
      <c r="H669" s="590"/>
      <c r="J669" s="590"/>
      <c r="K669" s="590"/>
      <c r="L669" s="590"/>
    </row>
    <row r="670" spans="6:12">
      <c r="F670" s="590"/>
      <c r="G670" s="590"/>
      <c r="H670" s="590"/>
      <c r="J670" s="590"/>
      <c r="K670" s="590"/>
      <c r="L670" s="590"/>
    </row>
    <row r="671" spans="6:12">
      <c r="F671" s="590"/>
      <c r="G671" s="590"/>
      <c r="H671" s="590"/>
      <c r="J671" s="590"/>
      <c r="K671" s="590"/>
      <c r="L671" s="590"/>
    </row>
    <row r="672" spans="6:12">
      <c r="F672" s="590"/>
      <c r="G672" s="590"/>
      <c r="H672" s="590"/>
      <c r="J672" s="590"/>
      <c r="K672" s="590"/>
      <c r="L672" s="590"/>
    </row>
    <row r="673" spans="6:12">
      <c r="F673" s="590"/>
      <c r="G673" s="590"/>
      <c r="H673" s="590"/>
      <c r="J673" s="590"/>
      <c r="K673" s="590"/>
      <c r="L673" s="590"/>
    </row>
    <row r="674" spans="6:12">
      <c r="F674" s="590"/>
      <c r="G674" s="590"/>
      <c r="H674" s="590"/>
      <c r="J674" s="590"/>
      <c r="K674" s="590"/>
      <c r="L674" s="590"/>
    </row>
    <row r="675" spans="6:12">
      <c r="F675" s="590"/>
      <c r="G675" s="590"/>
      <c r="H675" s="590"/>
      <c r="J675" s="590"/>
      <c r="K675" s="590"/>
      <c r="L675" s="590"/>
    </row>
    <row r="676" spans="6:12">
      <c r="F676" s="590"/>
      <c r="G676" s="590"/>
      <c r="H676" s="590"/>
      <c r="J676" s="590"/>
      <c r="K676" s="590"/>
      <c r="L676" s="590"/>
    </row>
    <row r="677" spans="6:12">
      <c r="F677" s="590"/>
      <c r="G677" s="590"/>
      <c r="H677" s="590"/>
      <c r="J677" s="590"/>
      <c r="K677" s="590"/>
      <c r="L677" s="590"/>
    </row>
    <row r="678" spans="6:12">
      <c r="F678" s="590"/>
      <c r="G678" s="590"/>
      <c r="H678" s="590"/>
      <c r="J678" s="590"/>
      <c r="K678" s="590"/>
      <c r="L678" s="590"/>
    </row>
    <row r="679" spans="6:12">
      <c r="F679" s="590"/>
      <c r="G679" s="590"/>
      <c r="H679" s="590"/>
      <c r="J679" s="590"/>
      <c r="K679" s="590"/>
      <c r="L679" s="590"/>
    </row>
    <row r="680" spans="6:12">
      <c r="F680" s="590"/>
      <c r="G680" s="590"/>
      <c r="H680" s="590"/>
      <c r="J680" s="590"/>
      <c r="K680" s="590"/>
      <c r="L680" s="590"/>
    </row>
    <row r="681" spans="6:12">
      <c r="F681" s="590"/>
      <c r="G681" s="590"/>
      <c r="H681" s="590"/>
      <c r="J681" s="590"/>
      <c r="K681" s="590"/>
      <c r="L681" s="590"/>
    </row>
    <row r="682" spans="6:12">
      <c r="F682" s="590"/>
      <c r="G682" s="590"/>
      <c r="H682" s="590"/>
      <c r="J682" s="590"/>
      <c r="K682" s="590"/>
      <c r="L682" s="590"/>
    </row>
    <row r="683" spans="6:12">
      <c r="F683" s="590"/>
      <c r="G683" s="590"/>
      <c r="H683" s="590"/>
      <c r="J683" s="590"/>
      <c r="K683" s="590"/>
      <c r="L683" s="590"/>
    </row>
    <row r="684" spans="6:12">
      <c r="F684" s="590"/>
      <c r="G684" s="590"/>
      <c r="H684" s="590"/>
      <c r="J684" s="590"/>
      <c r="K684" s="590"/>
      <c r="L684" s="590"/>
    </row>
    <row r="685" spans="6:12">
      <c r="F685" s="590"/>
      <c r="G685" s="590"/>
      <c r="H685" s="590"/>
      <c r="J685" s="590"/>
      <c r="K685" s="590"/>
      <c r="L685" s="590"/>
    </row>
    <row r="686" spans="6:12">
      <c r="F686" s="590"/>
      <c r="G686" s="590"/>
      <c r="H686" s="590"/>
      <c r="J686" s="590"/>
      <c r="K686" s="590"/>
      <c r="L686" s="590"/>
    </row>
    <row r="687" spans="6:12">
      <c r="F687" s="590"/>
      <c r="G687" s="590"/>
      <c r="H687" s="590"/>
      <c r="J687" s="590"/>
      <c r="K687" s="590"/>
      <c r="L687" s="590"/>
    </row>
    <row r="688" spans="6:12">
      <c r="F688" s="590"/>
      <c r="G688" s="590"/>
      <c r="H688" s="590"/>
      <c r="J688" s="590"/>
      <c r="K688" s="590"/>
      <c r="L688" s="590"/>
    </row>
    <row r="689" spans="6:12">
      <c r="F689" s="590"/>
      <c r="G689" s="590"/>
      <c r="H689" s="590"/>
      <c r="J689" s="590"/>
      <c r="K689" s="590"/>
      <c r="L689" s="590"/>
    </row>
    <row r="690" spans="6:12">
      <c r="F690" s="590"/>
      <c r="G690" s="590"/>
      <c r="H690" s="590"/>
      <c r="J690" s="590"/>
      <c r="K690" s="590"/>
      <c r="L690" s="590"/>
    </row>
    <row r="691" spans="6:12">
      <c r="F691" s="590"/>
      <c r="G691" s="590"/>
      <c r="H691" s="590"/>
      <c r="J691" s="590"/>
      <c r="K691" s="590"/>
      <c r="L691" s="590"/>
    </row>
    <row r="692" spans="6:12">
      <c r="F692" s="590"/>
      <c r="G692" s="590"/>
      <c r="H692" s="590"/>
      <c r="J692" s="590"/>
      <c r="K692" s="590"/>
      <c r="L692" s="590"/>
    </row>
    <row r="693" spans="6:12">
      <c r="F693" s="590"/>
      <c r="G693" s="590"/>
      <c r="H693" s="590"/>
      <c r="J693" s="590"/>
      <c r="K693" s="590"/>
      <c r="L693" s="590"/>
    </row>
    <row r="694" spans="6:12">
      <c r="F694" s="590"/>
      <c r="G694" s="590"/>
      <c r="H694" s="590"/>
      <c r="J694" s="590"/>
      <c r="K694" s="590"/>
      <c r="L694" s="590"/>
    </row>
    <row r="695" spans="6:12">
      <c r="F695" s="590"/>
      <c r="G695" s="590"/>
      <c r="H695" s="590"/>
      <c r="J695" s="590"/>
      <c r="K695" s="590"/>
      <c r="L695" s="590"/>
    </row>
    <row r="696" spans="6:12">
      <c r="F696" s="590"/>
      <c r="G696" s="590"/>
      <c r="H696" s="590"/>
      <c r="J696" s="590"/>
      <c r="K696" s="590"/>
      <c r="L696" s="590"/>
    </row>
    <row r="697" spans="6:12">
      <c r="F697" s="590"/>
      <c r="G697" s="590"/>
      <c r="H697" s="590"/>
      <c r="J697" s="590"/>
      <c r="K697" s="590"/>
      <c r="L697" s="590"/>
    </row>
    <row r="698" spans="6:12">
      <c r="F698" s="590"/>
      <c r="G698" s="590"/>
      <c r="H698" s="590"/>
      <c r="J698" s="590"/>
      <c r="K698" s="590"/>
      <c r="L698" s="590"/>
    </row>
    <row r="699" spans="6:12">
      <c r="F699" s="590"/>
      <c r="G699" s="590"/>
      <c r="H699" s="590"/>
      <c r="J699" s="590"/>
      <c r="K699" s="590"/>
      <c r="L699" s="590"/>
    </row>
    <row r="700" spans="6:12">
      <c r="F700" s="590"/>
      <c r="G700" s="590"/>
      <c r="H700" s="590"/>
      <c r="J700" s="590"/>
      <c r="K700" s="590"/>
      <c r="L700" s="590"/>
    </row>
    <row r="701" spans="6:12">
      <c r="F701" s="590"/>
      <c r="G701" s="590"/>
      <c r="H701" s="590"/>
      <c r="J701" s="590"/>
      <c r="K701" s="590"/>
      <c r="L701" s="590"/>
    </row>
    <row r="702" spans="6:12">
      <c r="F702" s="590"/>
      <c r="G702" s="590"/>
      <c r="H702" s="590"/>
      <c r="J702" s="590"/>
      <c r="K702" s="590"/>
      <c r="L702" s="590"/>
    </row>
    <row r="703" spans="6:12">
      <c r="F703" s="590"/>
      <c r="G703" s="590"/>
      <c r="H703" s="590"/>
      <c r="J703" s="590"/>
      <c r="K703" s="590"/>
      <c r="L703" s="590"/>
    </row>
    <row r="704" spans="6:12">
      <c r="F704" s="590"/>
      <c r="G704" s="590"/>
      <c r="H704" s="590"/>
      <c r="J704" s="590"/>
      <c r="K704" s="590"/>
      <c r="L704" s="590"/>
    </row>
    <row r="705" spans="6:12">
      <c r="F705" s="590"/>
      <c r="G705" s="590"/>
      <c r="H705" s="590"/>
      <c r="J705" s="590"/>
      <c r="K705" s="590"/>
      <c r="L705" s="590"/>
    </row>
    <row r="706" spans="6:12">
      <c r="F706" s="590"/>
      <c r="G706" s="590"/>
      <c r="H706" s="590"/>
      <c r="J706" s="590"/>
      <c r="K706" s="590"/>
      <c r="L706" s="590"/>
    </row>
    <row r="707" spans="6:12">
      <c r="F707" s="590"/>
      <c r="G707" s="590"/>
      <c r="H707" s="590"/>
      <c r="J707" s="590"/>
      <c r="K707" s="590"/>
      <c r="L707" s="590"/>
    </row>
    <row r="708" spans="6:12">
      <c r="F708" s="590"/>
      <c r="G708" s="590"/>
      <c r="H708" s="590"/>
      <c r="J708" s="590"/>
      <c r="K708" s="590"/>
      <c r="L708" s="590"/>
    </row>
    <row r="709" spans="6:12">
      <c r="F709" s="590"/>
      <c r="G709" s="590"/>
      <c r="H709" s="590"/>
      <c r="J709" s="590"/>
      <c r="K709" s="590"/>
      <c r="L709" s="590"/>
    </row>
    <row r="710" spans="6:12">
      <c r="F710" s="590"/>
      <c r="G710" s="590"/>
      <c r="H710" s="590"/>
      <c r="J710" s="590"/>
      <c r="K710" s="590"/>
      <c r="L710" s="590"/>
    </row>
    <row r="711" spans="6:12">
      <c r="F711" s="590"/>
      <c r="G711" s="590"/>
      <c r="H711" s="590"/>
      <c r="J711" s="590"/>
      <c r="K711" s="590"/>
      <c r="L711" s="590"/>
    </row>
    <row r="712" spans="6:12">
      <c r="F712" s="590"/>
      <c r="G712" s="590"/>
      <c r="H712" s="590"/>
      <c r="J712" s="590"/>
      <c r="K712" s="590"/>
      <c r="L712" s="590"/>
    </row>
    <row r="713" spans="6:12">
      <c r="F713" s="590"/>
      <c r="G713" s="590"/>
      <c r="H713" s="590"/>
      <c r="J713" s="590"/>
      <c r="K713" s="590"/>
      <c r="L713" s="590"/>
    </row>
    <row r="714" spans="6:12">
      <c r="F714" s="590"/>
      <c r="G714" s="590"/>
      <c r="H714" s="590"/>
      <c r="J714" s="590"/>
      <c r="K714" s="590"/>
      <c r="L714" s="590"/>
    </row>
    <row r="715" spans="6:12">
      <c r="F715" s="590"/>
      <c r="G715" s="590"/>
      <c r="H715" s="590"/>
      <c r="J715" s="590"/>
      <c r="K715" s="590"/>
      <c r="L715" s="590"/>
    </row>
    <row r="716" spans="6:12">
      <c r="F716" s="590"/>
      <c r="G716" s="590"/>
      <c r="H716" s="590"/>
      <c r="J716" s="590"/>
      <c r="K716" s="590"/>
      <c r="L716" s="590"/>
    </row>
    <row r="717" spans="6:12">
      <c r="F717" s="590"/>
      <c r="G717" s="590"/>
      <c r="H717" s="590"/>
      <c r="J717" s="590"/>
      <c r="K717" s="590"/>
      <c r="L717" s="590"/>
    </row>
    <row r="718" spans="6:12">
      <c r="F718" s="590"/>
      <c r="G718" s="590"/>
      <c r="H718" s="590"/>
      <c r="J718" s="590"/>
      <c r="K718" s="590"/>
      <c r="L718" s="590"/>
    </row>
    <row r="719" spans="6:12">
      <c r="F719" s="590"/>
      <c r="G719" s="590"/>
      <c r="H719" s="590"/>
      <c r="J719" s="590"/>
      <c r="K719" s="590"/>
      <c r="L719" s="590"/>
    </row>
    <row r="720" spans="6:12">
      <c r="F720" s="590"/>
      <c r="G720" s="590"/>
      <c r="H720" s="590"/>
      <c r="J720" s="590"/>
      <c r="K720" s="590"/>
      <c r="L720" s="590"/>
    </row>
    <row r="721" spans="6:12">
      <c r="F721" s="590"/>
      <c r="G721" s="590"/>
      <c r="H721" s="590"/>
      <c r="J721" s="590"/>
      <c r="K721" s="590"/>
      <c r="L721" s="590"/>
    </row>
    <row r="722" spans="6:12">
      <c r="F722" s="373"/>
      <c r="G722" s="373"/>
      <c r="H722" s="373"/>
      <c r="J722" s="373"/>
      <c r="K722" s="373"/>
      <c r="L722" s="373"/>
    </row>
    <row r="723" spans="6:12">
      <c r="F723" s="373"/>
      <c r="G723" s="373"/>
      <c r="H723" s="373"/>
      <c r="J723" s="373"/>
      <c r="K723" s="373"/>
      <c r="L723" s="373"/>
    </row>
    <row r="724" spans="6:12">
      <c r="F724" s="373"/>
      <c r="G724" s="373"/>
      <c r="H724" s="373"/>
      <c r="J724" s="373"/>
      <c r="K724" s="373"/>
      <c r="L724" s="373"/>
    </row>
    <row r="725" spans="6:12">
      <c r="F725" s="373"/>
      <c r="G725" s="373"/>
      <c r="H725" s="373"/>
      <c r="J725" s="373"/>
      <c r="K725" s="373"/>
      <c r="L725" s="373"/>
    </row>
    <row r="726" spans="6:12">
      <c r="F726" s="373"/>
      <c r="G726" s="373"/>
      <c r="H726" s="373"/>
      <c r="J726" s="373"/>
      <c r="K726" s="373"/>
      <c r="L726" s="373"/>
    </row>
    <row r="727" spans="6:12">
      <c r="F727" s="373"/>
      <c r="G727" s="373"/>
      <c r="H727" s="373"/>
      <c r="J727" s="373"/>
      <c r="K727" s="373"/>
      <c r="L727" s="373"/>
    </row>
    <row r="728" spans="6:12">
      <c r="F728" s="373"/>
      <c r="G728" s="373"/>
      <c r="H728" s="373"/>
      <c r="J728" s="373"/>
      <c r="K728" s="373"/>
      <c r="L728" s="373"/>
    </row>
    <row r="729" spans="6:12">
      <c r="F729" s="373"/>
      <c r="G729" s="373"/>
      <c r="H729" s="373"/>
      <c r="J729" s="373"/>
      <c r="K729" s="373"/>
      <c r="L729" s="373"/>
    </row>
    <row r="730" spans="6:12">
      <c r="F730" s="373"/>
      <c r="G730" s="373"/>
      <c r="H730" s="373"/>
      <c r="J730" s="373"/>
      <c r="K730" s="373"/>
      <c r="L730" s="373"/>
    </row>
    <row r="731" spans="6:12">
      <c r="F731" s="373"/>
      <c r="G731" s="373"/>
      <c r="H731" s="373"/>
      <c r="J731" s="373"/>
      <c r="K731" s="373"/>
      <c r="L731" s="373"/>
    </row>
    <row r="732" spans="6:12">
      <c r="F732" s="373"/>
      <c r="G732" s="373"/>
      <c r="H732" s="373"/>
      <c r="J732" s="373"/>
      <c r="K732" s="373"/>
      <c r="L732" s="373"/>
    </row>
    <row r="733" spans="6:12">
      <c r="F733" s="373"/>
      <c r="G733" s="373"/>
      <c r="H733" s="373"/>
      <c r="J733" s="373"/>
      <c r="K733" s="373"/>
      <c r="L733" s="373"/>
    </row>
    <row r="734" spans="6:12">
      <c r="F734" s="373"/>
      <c r="G734" s="373"/>
      <c r="H734" s="373"/>
      <c r="J734" s="373"/>
      <c r="K734" s="373"/>
      <c r="L734" s="373"/>
    </row>
    <row r="735" spans="6:12">
      <c r="F735" s="373"/>
      <c r="G735" s="373"/>
      <c r="H735" s="373"/>
      <c r="J735" s="373"/>
      <c r="K735" s="373"/>
      <c r="L735" s="373"/>
    </row>
    <row r="736" spans="6:12">
      <c r="F736" s="373"/>
      <c r="G736" s="373"/>
      <c r="H736" s="373"/>
      <c r="J736" s="373"/>
      <c r="K736" s="373"/>
      <c r="L736" s="373"/>
    </row>
    <row r="737" spans="6:12">
      <c r="F737" s="373"/>
      <c r="G737" s="373"/>
      <c r="H737" s="373"/>
      <c r="J737" s="373"/>
      <c r="K737" s="373"/>
      <c r="L737" s="373"/>
    </row>
    <row r="738" spans="6:12">
      <c r="F738" s="373"/>
      <c r="G738" s="373"/>
      <c r="H738" s="373"/>
      <c r="J738" s="373"/>
      <c r="K738" s="373"/>
      <c r="L738" s="373"/>
    </row>
    <row r="739" spans="6:12">
      <c r="F739" s="373"/>
      <c r="G739" s="373"/>
      <c r="H739" s="373"/>
      <c r="J739" s="373"/>
      <c r="K739" s="373"/>
      <c r="L739" s="373"/>
    </row>
    <row r="740" spans="6:12">
      <c r="F740" s="373"/>
      <c r="G740" s="373"/>
      <c r="H740" s="373"/>
      <c r="J740" s="373"/>
      <c r="K740" s="373"/>
      <c r="L740" s="373"/>
    </row>
    <row r="741" spans="6:12">
      <c r="F741" s="373"/>
      <c r="G741" s="373"/>
      <c r="H741" s="373"/>
      <c r="J741" s="373"/>
      <c r="K741" s="373"/>
      <c r="L741" s="373"/>
    </row>
    <row r="742" spans="6:12">
      <c r="F742" s="373"/>
      <c r="G742" s="373"/>
      <c r="H742" s="373"/>
      <c r="J742" s="373"/>
      <c r="K742" s="373"/>
      <c r="L742" s="373"/>
    </row>
    <row r="743" spans="6:12">
      <c r="F743" s="373"/>
      <c r="G743" s="373"/>
      <c r="H743" s="373"/>
      <c r="J743" s="373"/>
      <c r="K743" s="373"/>
      <c r="L743" s="373"/>
    </row>
    <row r="744" spans="6:12">
      <c r="F744" s="373"/>
      <c r="G744" s="373"/>
      <c r="H744" s="373"/>
      <c r="J744" s="373"/>
      <c r="K744" s="373"/>
      <c r="L744" s="373"/>
    </row>
    <row r="745" spans="6:12">
      <c r="F745" s="373"/>
      <c r="G745" s="373"/>
      <c r="H745" s="373"/>
      <c r="J745" s="373"/>
      <c r="K745" s="373"/>
      <c r="L745" s="373"/>
    </row>
    <row r="746" spans="6:12">
      <c r="F746" s="373"/>
      <c r="G746" s="373"/>
      <c r="H746" s="373"/>
      <c r="J746" s="373"/>
      <c r="K746" s="373"/>
      <c r="L746" s="373"/>
    </row>
    <row r="747" spans="6:12">
      <c r="F747" s="373"/>
      <c r="G747" s="373"/>
      <c r="H747" s="373"/>
      <c r="J747" s="373"/>
      <c r="K747" s="373"/>
      <c r="L747" s="373"/>
    </row>
    <row r="748" spans="6:12">
      <c r="F748" s="373"/>
      <c r="G748" s="373"/>
      <c r="H748" s="373"/>
      <c r="J748" s="373"/>
      <c r="K748" s="373"/>
      <c r="L748" s="373"/>
    </row>
    <row r="749" spans="6:12">
      <c r="F749" s="373"/>
      <c r="G749" s="373"/>
      <c r="H749" s="373"/>
      <c r="J749" s="373"/>
      <c r="K749" s="373"/>
      <c r="L749" s="373"/>
    </row>
    <row r="750" spans="6:12">
      <c r="F750" s="373"/>
      <c r="G750" s="373"/>
      <c r="H750" s="373"/>
      <c r="J750" s="373"/>
      <c r="K750" s="373"/>
      <c r="L750" s="373"/>
    </row>
    <row r="751" spans="6:12">
      <c r="F751" s="373"/>
      <c r="G751" s="373"/>
      <c r="H751" s="373"/>
      <c r="J751" s="373"/>
      <c r="K751" s="373"/>
      <c r="L751" s="373"/>
    </row>
    <row r="752" spans="6:12">
      <c r="F752" s="373"/>
      <c r="G752" s="373"/>
      <c r="H752" s="373"/>
      <c r="J752" s="373"/>
      <c r="K752" s="373"/>
      <c r="L752" s="373"/>
    </row>
    <row r="753" spans="6:12">
      <c r="F753" s="373"/>
      <c r="G753" s="373"/>
      <c r="H753" s="373"/>
      <c r="J753" s="373"/>
      <c r="K753" s="373"/>
      <c r="L753" s="373"/>
    </row>
    <row r="754" spans="6:12">
      <c r="F754" s="373"/>
      <c r="G754" s="373"/>
      <c r="H754" s="373"/>
      <c r="J754" s="373"/>
      <c r="K754" s="373"/>
      <c r="L754" s="373"/>
    </row>
    <row r="755" spans="6:12">
      <c r="F755" s="373"/>
      <c r="G755" s="373"/>
      <c r="H755" s="373"/>
      <c r="J755" s="373"/>
      <c r="K755" s="373"/>
      <c r="L755" s="373"/>
    </row>
    <row r="756" spans="6:12">
      <c r="F756" s="373"/>
      <c r="G756" s="373"/>
      <c r="H756" s="373"/>
      <c r="J756" s="373"/>
      <c r="K756" s="373"/>
      <c r="L756" s="373"/>
    </row>
    <row r="757" spans="6:12">
      <c r="F757" s="373"/>
      <c r="G757" s="373"/>
      <c r="H757" s="373"/>
      <c r="J757" s="373"/>
      <c r="K757" s="373"/>
      <c r="L757" s="373"/>
    </row>
    <row r="758" spans="6:12">
      <c r="F758" s="373"/>
      <c r="G758" s="373"/>
      <c r="H758" s="373"/>
      <c r="J758" s="373"/>
      <c r="K758" s="373"/>
      <c r="L758" s="373"/>
    </row>
    <row r="759" spans="6:12">
      <c r="F759" s="373"/>
      <c r="G759" s="373"/>
      <c r="H759" s="373"/>
      <c r="J759" s="373"/>
      <c r="K759" s="373"/>
      <c r="L759" s="373"/>
    </row>
    <row r="760" spans="6:12">
      <c r="F760" s="373"/>
      <c r="G760" s="373"/>
      <c r="H760" s="373"/>
      <c r="J760" s="373"/>
      <c r="K760" s="373"/>
      <c r="L760" s="373"/>
    </row>
    <row r="761" spans="6:12">
      <c r="F761" s="373"/>
      <c r="G761" s="373"/>
      <c r="H761" s="373"/>
      <c r="J761" s="373"/>
      <c r="K761" s="373"/>
      <c r="L761" s="373"/>
    </row>
    <row r="762" spans="6:12">
      <c r="F762" s="373"/>
      <c r="G762" s="373"/>
      <c r="H762" s="373"/>
      <c r="J762" s="373"/>
      <c r="K762" s="373"/>
      <c r="L762" s="373"/>
    </row>
    <row r="763" spans="6:12">
      <c r="F763" s="373"/>
      <c r="G763" s="373"/>
      <c r="H763" s="373"/>
      <c r="J763" s="373"/>
      <c r="K763" s="373"/>
      <c r="L763" s="373"/>
    </row>
    <row r="764" spans="6:12">
      <c r="F764" s="373"/>
      <c r="G764" s="373"/>
      <c r="H764" s="373"/>
      <c r="J764" s="373"/>
      <c r="K764" s="373"/>
      <c r="L764" s="373"/>
    </row>
    <row r="765" spans="6:12">
      <c r="F765" s="373"/>
      <c r="G765" s="373"/>
      <c r="H765" s="373"/>
      <c r="J765" s="373"/>
      <c r="K765" s="373"/>
      <c r="L765" s="373"/>
    </row>
    <row r="766" spans="6:12">
      <c r="F766" s="373"/>
      <c r="G766" s="373"/>
      <c r="H766" s="373"/>
      <c r="J766" s="373"/>
      <c r="K766" s="373"/>
      <c r="L766" s="373"/>
    </row>
    <row r="767" spans="6:12">
      <c r="F767" s="373"/>
      <c r="G767" s="373"/>
      <c r="H767" s="373"/>
      <c r="J767" s="373"/>
      <c r="K767" s="373"/>
      <c r="L767" s="373"/>
    </row>
    <row r="768" spans="6:12">
      <c r="F768" s="373"/>
      <c r="G768" s="373"/>
      <c r="H768" s="373"/>
      <c r="J768" s="373"/>
      <c r="K768" s="373"/>
      <c r="L768" s="373"/>
    </row>
    <row r="769" spans="6:12">
      <c r="F769" s="373"/>
      <c r="G769" s="373"/>
      <c r="H769" s="373"/>
      <c r="J769" s="373"/>
      <c r="K769" s="373"/>
      <c r="L769" s="373"/>
    </row>
    <row r="770" spans="6:12">
      <c r="F770" s="373"/>
      <c r="G770" s="373"/>
      <c r="H770" s="373"/>
      <c r="J770" s="373"/>
      <c r="K770" s="373"/>
      <c r="L770" s="373"/>
    </row>
    <row r="771" spans="6:12">
      <c r="F771" s="373"/>
      <c r="G771" s="373"/>
      <c r="H771" s="373"/>
      <c r="J771" s="373"/>
      <c r="K771" s="373"/>
      <c r="L771" s="373"/>
    </row>
    <row r="772" spans="6:12">
      <c r="F772" s="373"/>
      <c r="G772" s="373"/>
      <c r="H772" s="373"/>
      <c r="J772" s="373"/>
      <c r="K772" s="373"/>
      <c r="L772" s="373"/>
    </row>
    <row r="773" spans="6:12">
      <c r="F773" s="373"/>
      <c r="G773" s="373"/>
      <c r="H773" s="373"/>
      <c r="J773" s="373"/>
      <c r="K773" s="373"/>
      <c r="L773" s="373"/>
    </row>
    <row r="774" spans="6:12">
      <c r="F774" s="373"/>
      <c r="G774" s="373"/>
      <c r="H774" s="373"/>
      <c r="J774" s="373"/>
      <c r="K774" s="373"/>
      <c r="L774" s="373"/>
    </row>
    <row r="775" spans="6:12">
      <c r="F775" s="373"/>
      <c r="G775" s="373"/>
      <c r="H775" s="373"/>
      <c r="J775" s="373"/>
      <c r="K775" s="373"/>
      <c r="L775" s="373"/>
    </row>
    <row r="776" spans="6:12">
      <c r="F776" s="373"/>
      <c r="G776" s="373"/>
      <c r="H776" s="373"/>
      <c r="J776" s="373"/>
      <c r="K776" s="373"/>
      <c r="L776" s="373"/>
    </row>
    <row r="777" spans="6:12">
      <c r="F777" s="373"/>
      <c r="G777" s="373"/>
      <c r="H777" s="373"/>
      <c r="J777" s="373"/>
      <c r="K777" s="373"/>
      <c r="L777" s="373"/>
    </row>
    <row r="778" spans="6:12">
      <c r="F778" s="373"/>
      <c r="G778" s="373"/>
      <c r="H778" s="373"/>
      <c r="J778" s="373"/>
      <c r="K778" s="373"/>
      <c r="L778" s="373"/>
    </row>
    <row r="779" spans="6:12">
      <c r="F779" s="373"/>
      <c r="G779" s="373"/>
      <c r="H779" s="373"/>
      <c r="J779" s="373"/>
      <c r="K779" s="373"/>
      <c r="L779" s="373"/>
    </row>
    <row r="780" spans="6:12">
      <c r="F780" s="373"/>
      <c r="G780" s="373"/>
      <c r="H780" s="373"/>
      <c r="J780" s="373"/>
      <c r="K780" s="373"/>
      <c r="L780" s="373"/>
    </row>
    <row r="781" spans="6:12">
      <c r="F781" s="373"/>
      <c r="G781" s="373"/>
      <c r="H781" s="373"/>
      <c r="J781" s="373"/>
      <c r="K781" s="373"/>
      <c r="L781" s="373"/>
    </row>
    <row r="782" spans="6:12">
      <c r="F782" s="373"/>
      <c r="G782" s="373"/>
      <c r="H782" s="373"/>
      <c r="J782" s="373"/>
      <c r="K782" s="373"/>
      <c r="L782" s="373"/>
    </row>
    <row r="783" spans="6:12">
      <c r="F783" s="373"/>
      <c r="G783" s="373"/>
      <c r="H783" s="373"/>
      <c r="J783" s="373"/>
      <c r="K783" s="373"/>
      <c r="L783" s="373"/>
    </row>
    <row r="784" spans="6:12">
      <c r="F784" s="373"/>
      <c r="G784" s="373"/>
      <c r="H784" s="373"/>
      <c r="J784" s="373"/>
      <c r="K784" s="373"/>
      <c r="L784" s="373"/>
    </row>
    <row r="785" spans="6:12">
      <c r="F785" s="373"/>
      <c r="G785" s="373"/>
      <c r="H785" s="373"/>
      <c r="J785" s="373"/>
      <c r="K785" s="373"/>
      <c r="L785" s="373"/>
    </row>
    <row r="786" spans="6:12">
      <c r="F786" s="373"/>
      <c r="G786" s="373"/>
      <c r="H786" s="373"/>
      <c r="J786" s="373"/>
      <c r="K786" s="373"/>
      <c r="L786" s="373"/>
    </row>
    <row r="787" spans="6:12">
      <c r="F787" s="373"/>
      <c r="G787" s="373"/>
      <c r="H787" s="373"/>
      <c r="J787" s="373"/>
      <c r="K787" s="373"/>
      <c r="L787" s="373"/>
    </row>
    <row r="788" spans="6:12">
      <c r="F788" s="373"/>
      <c r="G788" s="373"/>
      <c r="H788" s="373"/>
      <c r="J788" s="373"/>
      <c r="K788" s="373"/>
      <c r="L788" s="373"/>
    </row>
    <row r="789" spans="6:12">
      <c r="F789" s="373"/>
      <c r="G789" s="373"/>
      <c r="H789" s="373"/>
      <c r="J789" s="373"/>
      <c r="K789" s="373"/>
      <c r="L789" s="373"/>
    </row>
    <row r="790" spans="6:12">
      <c r="F790" s="373"/>
      <c r="G790" s="373"/>
      <c r="H790" s="373"/>
      <c r="J790" s="373"/>
      <c r="K790" s="373"/>
      <c r="L790" s="373"/>
    </row>
    <row r="791" spans="6:12">
      <c r="F791" s="373"/>
      <c r="G791" s="373"/>
      <c r="H791" s="373"/>
      <c r="J791" s="373"/>
      <c r="K791" s="373"/>
      <c r="L791" s="373"/>
    </row>
    <row r="792" spans="6:12">
      <c r="F792" s="373"/>
      <c r="G792" s="373"/>
      <c r="H792" s="373"/>
      <c r="J792" s="373"/>
      <c r="K792" s="373"/>
      <c r="L792" s="373"/>
    </row>
    <row r="793" spans="6:12">
      <c r="F793" s="373"/>
      <c r="G793" s="373"/>
      <c r="H793" s="373"/>
      <c r="J793" s="373"/>
      <c r="K793" s="373"/>
      <c r="L793" s="373"/>
    </row>
    <row r="794" spans="6:12">
      <c r="F794" s="373"/>
      <c r="G794" s="373"/>
      <c r="H794" s="373"/>
      <c r="J794" s="373"/>
      <c r="K794" s="373"/>
      <c r="L794" s="373"/>
    </row>
    <row r="795" spans="6:12">
      <c r="F795" s="373"/>
      <c r="G795" s="373"/>
      <c r="H795" s="373"/>
      <c r="J795" s="373"/>
      <c r="K795" s="373"/>
      <c r="L795" s="373"/>
    </row>
    <row r="796" spans="6:12">
      <c r="F796" s="373"/>
      <c r="G796" s="373"/>
      <c r="H796" s="373"/>
      <c r="J796" s="373"/>
      <c r="K796" s="373"/>
      <c r="L796" s="373"/>
    </row>
    <row r="797" spans="6:12">
      <c r="F797" s="373"/>
      <c r="G797" s="373"/>
      <c r="H797" s="373"/>
      <c r="J797" s="373"/>
      <c r="K797" s="373"/>
      <c r="L797" s="373"/>
    </row>
    <row r="798" spans="6:12">
      <c r="F798" s="373"/>
      <c r="G798" s="373"/>
      <c r="H798" s="373"/>
      <c r="J798" s="373"/>
      <c r="K798" s="373"/>
      <c r="L798" s="373"/>
    </row>
    <row r="799" spans="6:12">
      <c r="F799" s="373"/>
      <c r="G799" s="373"/>
      <c r="H799" s="373"/>
      <c r="J799" s="373"/>
      <c r="K799" s="373"/>
      <c r="L799" s="373"/>
    </row>
    <row r="800" spans="6:12">
      <c r="F800" s="373"/>
      <c r="G800" s="373"/>
      <c r="H800" s="373"/>
      <c r="J800" s="373"/>
      <c r="K800" s="373"/>
      <c r="L800" s="373"/>
    </row>
    <row r="801" spans="6:12">
      <c r="F801" s="373"/>
      <c r="G801" s="373"/>
      <c r="H801" s="373"/>
      <c r="J801" s="373"/>
      <c r="K801" s="373"/>
      <c r="L801" s="373"/>
    </row>
    <row r="802" spans="6:12">
      <c r="F802" s="373"/>
      <c r="G802" s="373"/>
      <c r="H802" s="373"/>
      <c r="J802" s="373"/>
      <c r="K802" s="373"/>
      <c r="L802" s="373"/>
    </row>
    <row r="803" spans="6:12">
      <c r="F803" s="373"/>
      <c r="G803" s="373"/>
      <c r="H803" s="373"/>
      <c r="J803" s="373"/>
      <c r="K803" s="373"/>
      <c r="L803" s="373"/>
    </row>
    <row r="804" spans="6:12">
      <c r="F804" s="373"/>
      <c r="G804" s="373"/>
      <c r="H804" s="373"/>
      <c r="J804" s="373"/>
      <c r="K804" s="373"/>
      <c r="L804" s="373"/>
    </row>
    <row r="805" spans="6:12">
      <c r="F805" s="373"/>
      <c r="G805" s="373"/>
      <c r="H805" s="373"/>
      <c r="J805" s="373"/>
      <c r="K805" s="373"/>
      <c r="L805" s="373"/>
    </row>
    <row r="806" spans="6:12">
      <c r="F806" s="373"/>
      <c r="G806" s="373"/>
      <c r="H806" s="373"/>
      <c r="J806" s="373"/>
      <c r="K806" s="373"/>
      <c r="L806" s="373"/>
    </row>
    <row r="807" spans="6:12">
      <c r="F807" s="373"/>
      <c r="G807" s="373"/>
      <c r="H807" s="373"/>
      <c r="J807" s="373"/>
      <c r="K807" s="373"/>
      <c r="L807" s="373"/>
    </row>
    <row r="808" spans="6:12">
      <c r="F808" s="373"/>
      <c r="G808" s="373"/>
      <c r="H808" s="373"/>
      <c r="J808" s="373"/>
      <c r="K808" s="373"/>
      <c r="L808" s="373"/>
    </row>
    <row r="809" spans="6:12">
      <c r="F809" s="373"/>
      <c r="G809" s="373"/>
      <c r="H809" s="373"/>
      <c r="J809" s="373"/>
      <c r="K809" s="373"/>
      <c r="L809" s="373"/>
    </row>
    <row r="810" spans="6:12">
      <c r="F810" s="373"/>
      <c r="G810" s="373"/>
      <c r="H810" s="373"/>
      <c r="J810" s="373"/>
      <c r="K810" s="373"/>
      <c r="L810" s="373"/>
    </row>
    <row r="811" spans="6:12">
      <c r="F811" s="373"/>
      <c r="G811" s="373"/>
      <c r="H811" s="373"/>
      <c r="J811" s="373"/>
      <c r="K811" s="373"/>
      <c r="L811" s="373"/>
    </row>
    <row r="812" spans="6:12">
      <c r="F812" s="373"/>
      <c r="G812" s="373"/>
      <c r="H812" s="373"/>
      <c r="J812" s="373"/>
      <c r="K812" s="373"/>
      <c r="L812" s="373"/>
    </row>
    <row r="813" spans="6:12">
      <c r="F813" s="373"/>
      <c r="G813" s="373"/>
      <c r="H813" s="373"/>
      <c r="J813" s="373"/>
      <c r="K813" s="373"/>
      <c r="L813" s="373"/>
    </row>
    <row r="814" spans="6:12">
      <c r="F814" s="373"/>
      <c r="G814" s="373"/>
      <c r="H814" s="373"/>
      <c r="J814" s="373"/>
      <c r="K814" s="373"/>
      <c r="L814" s="373"/>
    </row>
    <row r="815" spans="6:12">
      <c r="F815" s="373"/>
      <c r="G815" s="373"/>
      <c r="H815" s="373"/>
      <c r="J815" s="373"/>
      <c r="K815" s="373"/>
      <c r="L815" s="373"/>
    </row>
    <row r="816" spans="6:12">
      <c r="F816" s="373"/>
      <c r="G816" s="373"/>
      <c r="H816" s="373"/>
      <c r="J816" s="373"/>
      <c r="K816" s="373"/>
      <c r="L816" s="373"/>
    </row>
    <row r="817" spans="6:12">
      <c r="F817" s="373"/>
      <c r="G817" s="373"/>
      <c r="H817" s="373"/>
      <c r="J817" s="373"/>
      <c r="K817" s="373"/>
      <c r="L817" s="373"/>
    </row>
    <row r="818" spans="6:12">
      <c r="F818" s="373"/>
      <c r="G818" s="373"/>
      <c r="H818" s="373"/>
      <c r="J818" s="373"/>
      <c r="K818" s="373"/>
      <c r="L818" s="373"/>
    </row>
    <row r="819" spans="6:12">
      <c r="F819" s="373"/>
      <c r="G819" s="373"/>
      <c r="H819" s="373"/>
      <c r="J819" s="373"/>
      <c r="K819" s="373"/>
      <c r="L819" s="373"/>
    </row>
    <row r="820" spans="6:12">
      <c r="F820" s="373"/>
      <c r="G820" s="373"/>
      <c r="H820" s="373"/>
      <c r="J820" s="373"/>
      <c r="K820" s="373"/>
      <c r="L820" s="373"/>
    </row>
    <row r="821" spans="6:12">
      <c r="F821" s="373"/>
      <c r="G821" s="373"/>
      <c r="H821" s="373"/>
      <c r="J821" s="373"/>
      <c r="K821" s="373"/>
      <c r="L821" s="373"/>
    </row>
    <row r="822" spans="6:12">
      <c r="F822" s="373"/>
      <c r="G822" s="373"/>
      <c r="H822" s="373"/>
      <c r="J822" s="373"/>
      <c r="K822" s="373"/>
      <c r="L822" s="373"/>
    </row>
    <row r="823" spans="6:12">
      <c r="F823" s="373"/>
      <c r="G823" s="373"/>
      <c r="H823" s="373"/>
      <c r="J823" s="373"/>
      <c r="K823" s="373"/>
      <c r="L823" s="373"/>
    </row>
    <row r="824" spans="6:12">
      <c r="F824" s="373"/>
      <c r="G824" s="373"/>
      <c r="H824" s="373"/>
      <c r="J824" s="373"/>
      <c r="K824" s="373"/>
      <c r="L824" s="373"/>
    </row>
    <row r="825" spans="6:12">
      <c r="F825" s="373"/>
      <c r="G825" s="373"/>
      <c r="H825" s="373"/>
      <c r="J825" s="373"/>
      <c r="K825" s="373"/>
      <c r="L825" s="373"/>
    </row>
    <row r="826" spans="6:12">
      <c r="F826" s="373"/>
      <c r="G826" s="373"/>
      <c r="H826" s="373"/>
      <c r="J826" s="373"/>
      <c r="K826" s="373"/>
      <c r="L826" s="373"/>
    </row>
    <row r="827" spans="6:12">
      <c r="F827" s="373"/>
      <c r="G827" s="373"/>
      <c r="H827" s="373"/>
      <c r="J827" s="373"/>
      <c r="K827" s="373"/>
      <c r="L827" s="373"/>
    </row>
    <row r="828" spans="6:12">
      <c r="F828" s="373"/>
      <c r="G828" s="373"/>
      <c r="H828" s="373"/>
      <c r="J828" s="373"/>
      <c r="K828" s="373"/>
      <c r="L828" s="373"/>
    </row>
    <row r="829" spans="6:12">
      <c r="F829" s="373"/>
      <c r="G829" s="373"/>
      <c r="H829" s="373"/>
      <c r="J829" s="373"/>
      <c r="K829" s="373"/>
      <c r="L829" s="373"/>
    </row>
    <row r="830" spans="6:12">
      <c r="F830" s="373"/>
      <c r="G830" s="373"/>
      <c r="H830" s="373"/>
      <c r="J830" s="373"/>
      <c r="K830" s="373"/>
      <c r="L830" s="373"/>
    </row>
    <row r="831" spans="6:12">
      <c r="F831" s="373"/>
      <c r="G831" s="373"/>
      <c r="H831" s="373"/>
      <c r="J831" s="373"/>
      <c r="K831" s="373"/>
      <c r="L831" s="373"/>
    </row>
    <row r="832" spans="6:12">
      <c r="F832" s="373"/>
      <c r="G832" s="373"/>
      <c r="H832" s="373"/>
      <c r="J832" s="373"/>
      <c r="K832" s="373"/>
      <c r="L832" s="373"/>
    </row>
    <row r="833" spans="6:12">
      <c r="F833" s="373"/>
      <c r="G833" s="373"/>
      <c r="H833" s="373"/>
      <c r="J833" s="373"/>
      <c r="K833" s="373"/>
      <c r="L833" s="373"/>
    </row>
    <row r="834" spans="6:12">
      <c r="F834" s="373"/>
      <c r="G834" s="373"/>
      <c r="H834" s="373"/>
      <c r="J834" s="373"/>
      <c r="K834" s="373"/>
      <c r="L834" s="373"/>
    </row>
    <row r="835" spans="6:12">
      <c r="F835" s="373"/>
      <c r="G835" s="373"/>
      <c r="H835" s="373"/>
      <c r="J835" s="373"/>
      <c r="K835" s="373"/>
      <c r="L835" s="373"/>
    </row>
    <row r="836" spans="6:12">
      <c r="F836" s="373"/>
      <c r="G836" s="373"/>
      <c r="H836" s="373"/>
      <c r="J836" s="373"/>
      <c r="K836" s="373"/>
      <c r="L836" s="373"/>
    </row>
    <row r="837" spans="6:12">
      <c r="F837" s="373"/>
      <c r="G837" s="373"/>
      <c r="H837" s="373"/>
      <c r="J837" s="373"/>
      <c r="K837" s="373"/>
      <c r="L837" s="373"/>
    </row>
    <row r="838" spans="6:12">
      <c r="F838" s="373"/>
      <c r="G838" s="373"/>
      <c r="H838" s="373"/>
      <c r="J838" s="373"/>
      <c r="K838" s="373"/>
      <c r="L838" s="373"/>
    </row>
    <row r="839" spans="6:12">
      <c r="F839" s="373"/>
      <c r="G839" s="373"/>
      <c r="H839" s="373"/>
      <c r="J839" s="373"/>
      <c r="K839" s="373"/>
      <c r="L839" s="373"/>
    </row>
    <row r="840" spans="6:12">
      <c r="F840" s="373"/>
      <c r="G840" s="373"/>
      <c r="H840" s="373"/>
      <c r="J840" s="373"/>
      <c r="K840" s="373"/>
      <c r="L840" s="373"/>
    </row>
    <row r="841" spans="6:12">
      <c r="F841" s="373"/>
      <c r="G841" s="373"/>
      <c r="H841" s="373"/>
      <c r="J841" s="373"/>
      <c r="K841" s="373"/>
      <c r="L841" s="373"/>
    </row>
    <row r="842" spans="6:12">
      <c r="F842" s="373"/>
      <c r="G842" s="373"/>
      <c r="H842" s="373"/>
      <c r="J842" s="373"/>
      <c r="K842" s="373"/>
      <c r="L842" s="373"/>
    </row>
    <row r="843" spans="6:12">
      <c r="F843" s="373"/>
      <c r="G843" s="373"/>
      <c r="H843" s="373"/>
      <c r="J843" s="373"/>
      <c r="K843" s="373"/>
      <c r="L843" s="373"/>
    </row>
    <row r="844" spans="6:12">
      <c r="F844" s="373"/>
      <c r="G844" s="373"/>
      <c r="H844" s="373"/>
      <c r="J844" s="373"/>
      <c r="K844" s="373"/>
      <c r="L844" s="373"/>
    </row>
    <row r="845" spans="6:12">
      <c r="F845" s="373"/>
      <c r="G845" s="373"/>
      <c r="H845" s="373"/>
      <c r="J845" s="373"/>
      <c r="K845" s="373"/>
      <c r="L845" s="373"/>
    </row>
    <row r="846" spans="6:12">
      <c r="F846" s="373"/>
      <c r="G846" s="373"/>
      <c r="H846" s="373"/>
      <c r="J846" s="373"/>
      <c r="K846" s="373"/>
      <c r="L846" s="373"/>
    </row>
    <row r="847" spans="6:12">
      <c r="F847" s="373"/>
      <c r="G847" s="373"/>
      <c r="H847" s="373"/>
      <c r="J847" s="373"/>
      <c r="K847" s="373"/>
      <c r="L847" s="373"/>
    </row>
    <row r="848" spans="6:12">
      <c r="F848" s="373"/>
      <c r="G848" s="373"/>
      <c r="H848" s="373"/>
      <c r="J848" s="373"/>
      <c r="K848" s="373"/>
      <c r="L848" s="373"/>
    </row>
    <row r="849" spans="6:12">
      <c r="F849" s="373"/>
      <c r="G849" s="373"/>
      <c r="H849" s="373"/>
      <c r="J849" s="373"/>
      <c r="K849" s="373"/>
      <c r="L849" s="373"/>
    </row>
    <row r="850" spans="6:12">
      <c r="F850" s="373"/>
      <c r="G850" s="373"/>
      <c r="H850" s="373"/>
      <c r="J850" s="373"/>
      <c r="K850" s="373"/>
      <c r="L850" s="373"/>
    </row>
    <row r="851" spans="6:12">
      <c r="F851" s="373"/>
      <c r="G851" s="373"/>
      <c r="H851" s="373"/>
      <c r="J851" s="373"/>
      <c r="K851" s="373"/>
      <c r="L851" s="373"/>
    </row>
    <row r="852" spans="6:12">
      <c r="F852" s="373"/>
      <c r="G852" s="373"/>
      <c r="H852" s="373"/>
      <c r="J852" s="373"/>
      <c r="K852" s="373"/>
      <c r="L852" s="373"/>
    </row>
    <row r="853" spans="6:12">
      <c r="F853" s="373"/>
      <c r="G853" s="373"/>
      <c r="H853" s="373"/>
      <c r="J853" s="373"/>
      <c r="K853" s="373"/>
      <c r="L853" s="373"/>
    </row>
    <row r="854" spans="6:12">
      <c r="F854" s="373"/>
      <c r="G854" s="373"/>
      <c r="H854" s="373"/>
      <c r="J854" s="373"/>
      <c r="K854" s="373"/>
      <c r="L854" s="373"/>
    </row>
    <row r="855" spans="6:12">
      <c r="F855" s="373"/>
      <c r="G855" s="373"/>
      <c r="H855" s="373"/>
      <c r="J855" s="373"/>
      <c r="K855" s="373"/>
      <c r="L855" s="373"/>
    </row>
    <row r="856" spans="6:12">
      <c r="F856" s="373"/>
      <c r="G856" s="373"/>
      <c r="H856" s="373"/>
      <c r="J856" s="373"/>
      <c r="K856" s="373"/>
      <c r="L856" s="373"/>
    </row>
    <row r="857" spans="6:12">
      <c r="F857" s="373"/>
      <c r="G857" s="373"/>
      <c r="H857" s="373"/>
      <c r="J857" s="373"/>
      <c r="K857" s="373"/>
      <c r="L857" s="373"/>
    </row>
    <row r="858" spans="6:12">
      <c r="F858" s="373"/>
      <c r="G858" s="373"/>
      <c r="H858" s="373"/>
      <c r="J858" s="373"/>
      <c r="K858" s="373"/>
      <c r="L858" s="373"/>
    </row>
    <row r="859" spans="6:12">
      <c r="F859" s="373"/>
      <c r="G859" s="373"/>
      <c r="H859" s="373"/>
      <c r="J859" s="373"/>
      <c r="K859" s="373"/>
      <c r="L859" s="373"/>
    </row>
    <row r="860" spans="6:12">
      <c r="F860" s="373"/>
      <c r="G860" s="373"/>
      <c r="H860" s="373"/>
      <c r="J860" s="373"/>
      <c r="K860" s="373"/>
      <c r="L860" s="373"/>
    </row>
    <row r="861" spans="6:12">
      <c r="F861" s="373"/>
      <c r="G861" s="373"/>
      <c r="H861" s="373"/>
      <c r="J861" s="373"/>
      <c r="K861" s="373"/>
      <c r="L861" s="373"/>
    </row>
    <row r="862" spans="6:12">
      <c r="F862" s="373"/>
      <c r="G862" s="373"/>
      <c r="H862" s="373"/>
      <c r="J862" s="373"/>
      <c r="K862" s="373"/>
      <c r="L862" s="373"/>
    </row>
    <row r="863" spans="6:12">
      <c r="F863" s="373"/>
      <c r="G863" s="373"/>
      <c r="H863" s="373"/>
      <c r="J863" s="373"/>
      <c r="K863" s="373"/>
      <c r="L863" s="373"/>
    </row>
    <row r="864" spans="6:12">
      <c r="F864" s="373"/>
      <c r="G864" s="373"/>
      <c r="H864" s="373"/>
      <c r="J864" s="373"/>
      <c r="K864" s="373"/>
      <c r="L864" s="373"/>
    </row>
    <row r="865" spans="6:12">
      <c r="F865" s="373"/>
      <c r="G865" s="373"/>
      <c r="H865" s="373"/>
      <c r="J865" s="373"/>
      <c r="K865" s="373"/>
      <c r="L865" s="373"/>
    </row>
    <row r="866" spans="6:12">
      <c r="F866" s="373"/>
      <c r="G866" s="373"/>
      <c r="H866" s="373"/>
      <c r="J866" s="373"/>
      <c r="K866" s="373"/>
      <c r="L866" s="373"/>
    </row>
    <row r="867" spans="6:12">
      <c r="F867" s="373"/>
      <c r="G867" s="373"/>
      <c r="H867" s="373"/>
      <c r="J867" s="373"/>
      <c r="K867" s="373"/>
      <c r="L867" s="373"/>
    </row>
    <row r="868" spans="6:12">
      <c r="F868" s="373"/>
      <c r="G868" s="373"/>
      <c r="H868" s="373"/>
      <c r="J868" s="373"/>
      <c r="K868" s="373"/>
      <c r="L868" s="373"/>
    </row>
    <row r="869" spans="6:12">
      <c r="F869" s="373"/>
      <c r="G869" s="373"/>
      <c r="H869" s="373"/>
      <c r="J869" s="373"/>
      <c r="K869" s="373"/>
      <c r="L869" s="373"/>
    </row>
    <row r="870" spans="6:12">
      <c r="F870" s="373"/>
      <c r="G870" s="373"/>
      <c r="H870" s="373"/>
      <c r="J870" s="373"/>
      <c r="K870" s="373"/>
      <c r="L870" s="373"/>
    </row>
    <row r="871" spans="6:12">
      <c r="F871" s="373"/>
      <c r="G871" s="373"/>
      <c r="H871" s="373"/>
      <c r="J871" s="373"/>
      <c r="K871" s="373"/>
      <c r="L871" s="373"/>
    </row>
    <row r="872" spans="6:12">
      <c r="F872" s="373"/>
      <c r="G872" s="373"/>
      <c r="H872" s="373"/>
      <c r="J872" s="373"/>
      <c r="K872" s="373"/>
      <c r="L872" s="373"/>
    </row>
    <row r="873" spans="6:12">
      <c r="F873" s="373"/>
      <c r="G873" s="373"/>
      <c r="H873" s="373"/>
      <c r="J873" s="373"/>
      <c r="K873" s="373"/>
      <c r="L873" s="373"/>
    </row>
    <row r="874" spans="6:12">
      <c r="F874" s="373"/>
      <c r="G874" s="373"/>
      <c r="H874" s="373"/>
      <c r="J874" s="373"/>
      <c r="K874" s="373"/>
      <c r="L874" s="373"/>
    </row>
    <row r="875" spans="6:12">
      <c r="F875" s="373"/>
      <c r="G875" s="373"/>
      <c r="H875" s="373"/>
      <c r="J875" s="373"/>
      <c r="K875" s="373"/>
      <c r="L875" s="373"/>
    </row>
    <row r="876" spans="6:12">
      <c r="F876" s="373"/>
      <c r="G876" s="373"/>
      <c r="H876" s="373"/>
      <c r="J876" s="373"/>
      <c r="K876" s="373"/>
      <c r="L876" s="373"/>
    </row>
    <row r="877" spans="6:12">
      <c r="F877" s="373"/>
      <c r="G877" s="373"/>
      <c r="H877" s="373"/>
      <c r="J877" s="373"/>
      <c r="K877" s="373"/>
      <c r="L877" s="373"/>
    </row>
    <row r="878" spans="6:12">
      <c r="F878" s="373"/>
      <c r="G878" s="373"/>
      <c r="H878" s="373"/>
      <c r="J878" s="373"/>
      <c r="K878" s="373"/>
      <c r="L878" s="373"/>
    </row>
    <row r="879" spans="6:12">
      <c r="F879" s="373"/>
      <c r="G879" s="373"/>
      <c r="H879" s="373"/>
      <c r="J879" s="373"/>
      <c r="K879" s="373"/>
      <c r="L879" s="373"/>
    </row>
    <row r="880" spans="6:12">
      <c r="F880" s="373"/>
      <c r="G880" s="373"/>
      <c r="H880" s="373"/>
      <c r="J880" s="373"/>
      <c r="K880" s="373"/>
      <c r="L880" s="373"/>
    </row>
    <row r="881" spans="6:12">
      <c r="F881" s="373"/>
      <c r="G881" s="373"/>
      <c r="H881" s="373"/>
      <c r="J881" s="373"/>
      <c r="K881" s="373"/>
      <c r="L881" s="373"/>
    </row>
    <row r="882" spans="6:12">
      <c r="F882" s="373"/>
      <c r="G882" s="373"/>
      <c r="H882" s="373"/>
      <c r="J882" s="373"/>
      <c r="K882" s="373"/>
      <c r="L882" s="373"/>
    </row>
    <row r="883" spans="6:12">
      <c r="F883" s="373"/>
      <c r="G883" s="373"/>
      <c r="H883" s="373"/>
      <c r="J883" s="373"/>
      <c r="K883" s="373"/>
      <c r="L883" s="373"/>
    </row>
    <row r="884" spans="6:12">
      <c r="F884" s="373"/>
      <c r="G884" s="373"/>
      <c r="H884" s="373"/>
      <c r="J884" s="373"/>
      <c r="K884" s="373"/>
      <c r="L884" s="373"/>
    </row>
    <row r="885" spans="6:12">
      <c r="F885" s="373"/>
      <c r="G885" s="373"/>
      <c r="H885" s="373"/>
      <c r="J885" s="373"/>
      <c r="K885" s="373"/>
      <c r="L885" s="373"/>
    </row>
    <row r="886" spans="6:12">
      <c r="F886" s="373"/>
      <c r="G886" s="373"/>
      <c r="H886" s="373"/>
      <c r="J886" s="373"/>
      <c r="K886" s="373"/>
      <c r="L886" s="373"/>
    </row>
    <row r="887" spans="6:12">
      <c r="F887" s="373"/>
      <c r="G887" s="373"/>
      <c r="H887" s="373"/>
      <c r="J887" s="373"/>
      <c r="K887" s="373"/>
      <c r="L887" s="373"/>
    </row>
    <row r="888" spans="6:12">
      <c r="F888" s="373"/>
      <c r="G888" s="373"/>
      <c r="H888" s="373"/>
      <c r="J888" s="373"/>
      <c r="K888" s="373"/>
      <c r="L888" s="373"/>
    </row>
    <row r="889" spans="6:12">
      <c r="F889" s="373"/>
      <c r="G889" s="373"/>
      <c r="H889" s="373"/>
      <c r="J889" s="373"/>
      <c r="K889" s="373"/>
      <c r="L889" s="373"/>
    </row>
    <row r="890" spans="6:12">
      <c r="F890" s="373"/>
      <c r="G890" s="373"/>
      <c r="H890" s="373"/>
      <c r="J890" s="373"/>
      <c r="K890" s="373"/>
      <c r="L890" s="373"/>
    </row>
    <row r="891" spans="6:12">
      <c r="F891" s="373"/>
      <c r="G891" s="373"/>
      <c r="H891" s="373"/>
      <c r="J891" s="373"/>
      <c r="K891" s="373"/>
      <c r="L891" s="373"/>
    </row>
    <row r="892" spans="6:12">
      <c r="F892" s="373"/>
      <c r="G892" s="373"/>
      <c r="H892" s="373"/>
      <c r="J892" s="373"/>
      <c r="K892" s="373"/>
      <c r="L892" s="373"/>
    </row>
    <row r="893" spans="6:12">
      <c r="F893" s="373"/>
      <c r="G893" s="373"/>
      <c r="H893" s="373"/>
      <c r="J893" s="373"/>
      <c r="K893" s="373"/>
      <c r="L893" s="373"/>
    </row>
    <row r="894" spans="6:12">
      <c r="F894" s="373"/>
      <c r="G894" s="373"/>
      <c r="H894" s="373"/>
      <c r="J894" s="373"/>
      <c r="K894" s="373"/>
      <c r="L894" s="373"/>
    </row>
    <row r="895" spans="6:12">
      <c r="F895" s="373"/>
      <c r="G895" s="373"/>
      <c r="H895" s="373"/>
      <c r="J895" s="373"/>
      <c r="K895" s="373"/>
      <c r="L895" s="373"/>
    </row>
    <row r="896" spans="6:12">
      <c r="F896" s="373"/>
      <c r="G896" s="373"/>
      <c r="H896" s="373"/>
      <c r="J896" s="373"/>
      <c r="K896" s="373"/>
      <c r="L896" s="373"/>
    </row>
    <row r="897" spans="6:12">
      <c r="F897" s="373"/>
      <c r="G897" s="373"/>
      <c r="H897" s="373"/>
      <c r="J897" s="373"/>
      <c r="K897" s="373"/>
      <c r="L897" s="373"/>
    </row>
    <row r="898" spans="6:12">
      <c r="F898" s="373"/>
      <c r="G898" s="373"/>
      <c r="H898" s="373"/>
      <c r="J898" s="373"/>
      <c r="K898" s="373"/>
      <c r="L898" s="373"/>
    </row>
    <row r="899" spans="6:12">
      <c r="F899" s="373"/>
      <c r="G899" s="373"/>
      <c r="H899" s="373"/>
      <c r="J899" s="373"/>
      <c r="K899" s="373"/>
      <c r="L899" s="373"/>
    </row>
    <row r="900" spans="6:12">
      <c r="F900" s="373"/>
      <c r="G900" s="373"/>
      <c r="H900" s="373"/>
      <c r="J900" s="373"/>
      <c r="K900" s="373"/>
      <c r="L900" s="373"/>
    </row>
    <row r="901" spans="6:12">
      <c r="F901" s="373"/>
      <c r="G901" s="373"/>
      <c r="H901" s="373"/>
      <c r="J901" s="373"/>
      <c r="K901" s="373"/>
      <c r="L901" s="373"/>
    </row>
    <row r="902" spans="6:12">
      <c r="F902" s="373"/>
      <c r="G902" s="373"/>
      <c r="H902" s="373"/>
      <c r="J902" s="373"/>
      <c r="K902" s="373"/>
      <c r="L902" s="373"/>
    </row>
    <row r="903" spans="6:12">
      <c r="F903" s="373"/>
      <c r="G903" s="373"/>
      <c r="H903" s="373"/>
      <c r="J903" s="373"/>
      <c r="K903" s="373"/>
      <c r="L903" s="373"/>
    </row>
    <row r="904" spans="6:12">
      <c r="F904" s="373"/>
      <c r="G904" s="373"/>
      <c r="H904" s="373"/>
      <c r="J904" s="373"/>
      <c r="K904" s="373"/>
      <c r="L904" s="373"/>
    </row>
    <row r="905" spans="6:12">
      <c r="F905" s="373"/>
      <c r="G905" s="373"/>
      <c r="H905" s="373"/>
      <c r="J905" s="373"/>
      <c r="K905" s="373"/>
      <c r="L905" s="373"/>
    </row>
    <row r="906" spans="6:12">
      <c r="F906" s="373"/>
      <c r="G906" s="373"/>
      <c r="H906" s="373"/>
      <c r="J906" s="373"/>
      <c r="K906" s="373"/>
      <c r="L906" s="373"/>
    </row>
    <row r="907" spans="6:12">
      <c r="F907" s="373"/>
      <c r="G907" s="373"/>
      <c r="H907" s="373"/>
      <c r="J907" s="373"/>
      <c r="K907" s="373"/>
      <c r="L907" s="373"/>
    </row>
    <row r="908" spans="6:12">
      <c r="F908" s="373"/>
      <c r="G908" s="373"/>
      <c r="H908" s="373"/>
      <c r="J908" s="373"/>
      <c r="K908" s="373"/>
      <c r="L908" s="373"/>
    </row>
    <row r="909" spans="6:12">
      <c r="F909" s="373"/>
      <c r="G909" s="373"/>
      <c r="H909" s="373"/>
      <c r="J909" s="373"/>
      <c r="K909" s="373"/>
      <c r="L909" s="373"/>
    </row>
    <row r="910" spans="6:12">
      <c r="F910" s="373"/>
      <c r="G910" s="373"/>
      <c r="H910" s="373"/>
      <c r="J910" s="373"/>
      <c r="K910" s="373"/>
      <c r="L910" s="373"/>
    </row>
    <row r="911" spans="6:12">
      <c r="F911" s="373"/>
      <c r="G911" s="373"/>
      <c r="H911" s="373"/>
      <c r="J911" s="373"/>
      <c r="K911" s="373"/>
      <c r="L911" s="373"/>
    </row>
    <row r="912" spans="6:12">
      <c r="F912" s="373"/>
      <c r="G912" s="373"/>
      <c r="H912" s="373"/>
      <c r="J912" s="373"/>
      <c r="K912" s="373"/>
      <c r="L912" s="373"/>
    </row>
    <row r="913" spans="6:12">
      <c r="F913" s="373"/>
      <c r="G913" s="373"/>
      <c r="H913" s="373"/>
      <c r="J913" s="373"/>
      <c r="K913" s="373"/>
      <c r="L913" s="373"/>
    </row>
    <row r="914" spans="6:12">
      <c r="F914" s="373"/>
      <c r="G914" s="373"/>
      <c r="H914" s="373"/>
      <c r="J914" s="373"/>
      <c r="K914" s="373"/>
      <c r="L914" s="373"/>
    </row>
    <row r="915" spans="6:12">
      <c r="F915" s="373"/>
      <c r="G915" s="373"/>
      <c r="H915" s="373"/>
      <c r="J915" s="373"/>
      <c r="K915" s="373"/>
      <c r="L915" s="373"/>
    </row>
    <row r="916" spans="6:12">
      <c r="F916" s="373"/>
      <c r="G916" s="373"/>
      <c r="H916" s="373"/>
      <c r="J916" s="373"/>
      <c r="K916" s="373"/>
      <c r="L916" s="373"/>
    </row>
    <row r="917" spans="6:12">
      <c r="F917" s="373"/>
      <c r="G917" s="373"/>
      <c r="H917" s="373"/>
      <c r="J917" s="373"/>
      <c r="K917" s="373"/>
      <c r="L917" s="373"/>
    </row>
    <row r="918" spans="6:12">
      <c r="F918" s="373"/>
      <c r="G918" s="373"/>
      <c r="H918" s="373"/>
      <c r="J918" s="373"/>
      <c r="K918" s="373"/>
      <c r="L918" s="373"/>
    </row>
    <row r="919" spans="6:12">
      <c r="F919" s="373"/>
      <c r="G919" s="373"/>
      <c r="H919" s="373"/>
      <c r="J919" s="373"/>
      <c r="K919" s="373"/>
      <c r="L919" s="373"/>
    </row>
    <row r="920" spans="6:12">
      <c r="F920" s="373"/>
      <c r="G920" s="373"/>
      <c r="H920" s="373"/>
      <c r="J920" s="373"/>
      <c r="K920" s="373"/>
      <c r="L920" s="373"/>
    </row>
    <row r="921" spans="6:12">
      <c r="F921" s="373"/>
      <c r="G921" s="373"/>
      <c r="H921" s="373"/>
      <c r="J921" s="373"/>
      <c r="K921" s="373"/>
      <c r="L921" s="373"/>
    </row>
    <row r="922" spans="6:12">
      <c r="F922" s="373"/>
      <c r="G922" s="373"/>
      <c r="H922" s="373"/>
      <c r="J922" s="373"/>
      <c r="K922" s="373"/>
      <c r="L922" s="373"/>
    </row>
    <row r="923" spans="6:12">
      <c r="F923" s="373"/>
      <c r="G923" s="373"/>
      <c r="H923" s="373"/>
      <c r="J923" s="373"/>
      <c r="K923" s="373"/>
      <c r="L923" s="373"/>
    </row>
    <row r="924" spans="6:12">
      <c r="F924" s="373"/>
      <c r="G924" s="373"/>
      <c r="H924" s="373"/>
      <c r="J924" s="373"/>
      <c r="K924" s="373"/>
      <c r="L924" s="373"/>
    </row>
    <row r="925" spans="6:12">
      <c r="F925" s="373"/>
      <c r="G925" s="373"/>
      <c r="H925" s="373"/>
      <c r="J925" s="373"/>
      <c r="K925" s="373"/>
      <c r="L925" s="373"/>
    </row>
    <row r="926" spans="6:12">
      <c r="F926" s="373"/>
      <c r="G926" s="373"/>
      <c r="H926" s="373"/>
      <c r="J926" s="373"/>
      <c r="K926" s="373"/>
      <c r="L926" s="373"/>
    </row>
    <row r="927" spans="6:12">
      <c r="F927" s="373"/>
      <c r="G927" s="373"/>
      <c r="H927" s="373"/>
      <c r="J927" s="373"/>
      <c r="K927" s="373"/>
      <c r="L927" s="373"/>
    </row>
    <row r="928" spans="6:12">
      <c r="F928" s="373"/>
      <c r="G928" s="373"/>
      <c r="H928" s="373"/>
      <c r="J928" s="373"/>
      <c r="K928" s="373"/>
      <c r="L928" s="373"/>
    </row>
    <row r="929" spans="6:12">
      <c r="F929" s="373"/>
      <c r="G929" s="373"/>
      <c r="H929" s="373"/>
      <c r="J929" s="373"/>
      <c r="K929" s="373"/>
      <c r="L929" s="373"/>
    </row>
    <row r="930" spans="6:12">
      <c r="F930" s="373"/>
      <c r="G930" s="373"/>
      <c r="H930" s="373"/>
      <c r="J930" s="373"/>
      <c r="K930" s="373"/>
      <c r="L930" s="373"/>
    </row>
    <row r="931" spans="6:12">
      <c r="F931" s="373"/>
      <c r="G931" s="373"/>
      <c r="H931" s="373"/>
      <c r="J931" s="373"/>
      <c r="K931" s="373"/>
      <c r="L931" s="373"/>
    </row>
    <row r="932" spans="6:12">
      <c r="F932" s="373"/>
      <c r="G932" s="373"/>
      <c r="H932" s="373"/>
      <c r="J932" s="373"/>
      <c r="K932" s="373"/>
      <c r="L932" s="373"/>
    </row>
    <row r="933" spans="6:12">
      <c r="F933" s="373"/>
      <c r="G933" s="373"/>
      <c r="H933" s="373"/>
      <c r="J933" s="373"/>
      <c r="K933" s="373"/>
      <c r="L933" s="373"/>
    </row>
    <row r="934" spans="6:12">
      <c r="F934" s="373"/>
      <c r="G934" s="373"/>
      <c r="H934" s="373"/>
      <c r="J934" s="373"/>
      <c r="K934" s="373"/>
      <c r="L934" s="373"/>
    </row>
    <row r="935" spans="6:12">
      <c r="F935" s="373"/>
      <c r="G935" s="373"/>
      <c r="H935" s="373"/>
      <c r="J935" s="373"/>
      <c r="K935" s="373"/>
      <c r="L935" s="373"/>
    </row>
    <row r="936" spans="6:12">
      <c r="F936" s="373"/>
      <c r="G936" s="373"/>
      <c r="H936" s="373"/>
      <c r="J936" s="373"/>
      <c r="K936" s="373"/>
      <c r="L936" s="373"/>
    </row>
    <row r="937" spans="6:12">
      <c r="F937" s="373"/>
      <c r="G937" s="373"/>
      <c r="H937" s="373"/>
      <c r="J937" s="373"/>
      <c r="K937" s="373"/>
      <c r="L937" s="373"/>
    </row>
    <row r="938" spans="6:12">
      <c r="F938" s="373"/>
      <c r="G938" s="373"/>
      <c r="H938" s="373"/>
      <c r="J938" s="373"/>
      <c r="K938" s="373"/>
      <c r="L938" s="373"/>
    </row>
    <row r="939" spans="6:12">
      <c r="F939" s="373"/>
      <c r="G939" s="373"/>
      <c r="H939" s="373"/>
      <c r="J939" s="373"/>
      <c r="K939" s="373"/>
      <c r="L939" s="373"/>
    </row>
    <row r="940" spans="6:12">
      <c r="F940" s="373"/>
      <c r="G940" s="373"/>
      <c r="H940" s="373"/>
      <c r="J940" s="373"/>
      <c r="K940" s="373"/>
      <c r="L940" s="373"/>
    </row>
    <row r="941" spans="6:12">
      <c r="F941" s="373"/>
      <c r="G941" s="373"/>
      <c r="H941" s="373"/>
      <c r="J941" s="373"/>
      <c r="K941" s="373"/>
      <c r="L941" s="373"/>
    </row>
    <row r="942" spans="6:12">
      <c r="F942" s="373"/>
      <c r="G942" s="373"/>
      <c r="H942" s="373"/>
      <c r="J942" s="373"/>
      <c r="K942" s="373"/>
      <c r="L942" s="373"/>
    </row>
    <row r="943" spans="6:12">
      <c r="F943" s="373"/>
      <c r="G943" s="373"/>
      <c r="H943" s="373"/>
      <c r="J943" s="373"/>
      <c r="K943" s="373"/>
      <c r="L943" s="373"/>
    </row>
    <row r="944" spans="6:12">
      <c r="F944" s="373"/>
      <c r="G944" s="373"/>
      <c r="H944" s="373"/>
      <c r="J944" s="373"/>
      <c r="K944" s="373"/>
      <c r="L944" s="373"/>
    </row>
    <row r="945" spans="6:12">
      <c r="F945" s="373"/>
      <c r="G945" s="373"/>
      <c r="H945" s="373"/>
      <c r="J945" s="373"/>
      <c r="K945" s="373"/>
      <c r="L945" s="373"/>
    </row>
    <row r="946" spans="6:12">
      <c r="F946" s="373"/>
      <c r="G946" s="373"/>
      <c r="H946" s="373"/>
      <c r="J946" s="373"/>
      <c r="K946" s="373"/>
      <c r="L946" s="373"/>
    </row>
    <row r="947" spans="6:12">
      <c r="F947" s="373"/>
      <c r="G947" s="373"/>
      <c r="H947" s="373"/>
      <c r="J947" s="373"/>
      <c r="K947" s="373"/>
      <c r="L947" s="373"/>
    </row>
    <row r="948" spans="6:12">
      <c r="F948" s="373"/>
      <c r="G948" s="373"/>
      <c r="H948" s="373"/>
      <c r="J948" s="373"/>
      <c r="K948" s="373"/>
      <c r="L948" s="373"/>
    </row>
    <row r="949" spans="6:12">
      <c r="F949" s="373"/>
      <c r="G949" s="373"/>
      <c r="H949" s="373"/>
      <c r="J949" s="373"/>
      <c r="K949" s="373"/>
      <c r="L949" s="373"/>
    </row>
    <row r="950" spans="6:12">
      <c r="F950" s="373"/>
      <c r="G950" s="373"/>
      <c r="H950" s="373"/>
      <c r="J950" s="373"/>
      <c r="K950" s="373"/>
      <c r="L950" s="373"/>
    </row>
    <row r="951" spans="6:12">
      <c r="F951" s="373"/>
      <c r="G951" s="373"/>
      <c r="H951" s="373"/>
      <c r="J951" s="373"/>
      <c r="K951" s="373"/>
      <c r="L951" s="373"/>
    </row>
    <row r="952" spans="6:12">
      <c r="F952" s="373"/>
      <c r="G952" s="373"/>
      <c r="H952" s="373"/>
      <c r="J952" s="373"/>
      <c r="K952" s="373"/>
      <c r="L952" s="373"/>
    </row>
    <row r="953" spans="6:12">
      <c r="F953" s="373"/>
      <c r="G953" s="373"/>
      <c r="H953" s="373"/>
      <c r="J953" s="373"/>
      <c r="K953" s="373"/>
      <c r="L953" s="373"/>
    </row>
    <row r="954" spans="6:12">
      <c r="F954" s="373"/>
      <c r="G954" s="373"/>
      <c r="H954" s="373"/>
      <c r="J954" s="373"/>
      <c r="K954" s="373"/>
      <c r="L954" s="373"/>
    </row>
    <row r="955" spans="6:12">
      <c r="F955" s="373"/>
      <c r="G955" s="373"/>
      <c r="H955" s="373"/>
      <c r="J955" s="373"/>
      <c r="K955" s="373"/>
      <c r="L955" s="373"/>
    </row>
    <row r="956" spans="6:12">
      <c r="F956" s="373"/>
      <c r="G956" s="373"/>
      <c r="H956" s="373"/>
      <c r="J956" s="373"/>
      <c r="K956" s="373"/>
      <c r="L956" s="373"/>
    </row>
    <row r="957" spans="6:12">
      <c r="F957" s="373"/>
      <c r="G957" s="373"/>
      <c r="H957" s="373"/>
      <c r="J957" s="373"/>
      <c r="K957" s="373"/>
      <c r="L957" s="373"/>
    </row>
    <row r="958" spans="6:12">
      <c r="F958" s="373"/>
      <c r="G958" s="373"/>
      <c r="H958" s="373"/>
      <c r="J958" s="373"/>
      <c r="K958" s="373"/>
      <c r="L958" s="373"/>
    </row>
    <row r="959" spans="6:12">
      <c r="F959" s="373"/>
      <c r="G959" s="373"/>
      <c r="H959" s="373"/>
      <c r="J959" s="373"/>
      <c r="K959" s="373"/>
      <c r="L959" s="373"/>
    </row>
    <row r="960" spans="6:12">
      <c r="F960" s="373"/>
      <c r="G960" s="373"/>
      <c r="H960" s="373"/>
      <c r="J960" s="373"/>
      <c r="K960" s="373"/>
      <c r="L960" s="373"/>
    </row>
    <row r="961" spans="6:12">
      <c r="F961" s="373"/>
      <c r="G961" s="373"/>
      <c r="H961" s="373"/>
      <c r="J961" s="373"/>
      <c r="K961" s="373"/>
      <c r="L961" s="373"/>
    </row>
    <row r="962" spans="6:12">
      <c r="F962" s="373"/>
      <c r="G962" s="373"/>
      <c r="H962" s="373"/>
      <c r="J962" s="373"/>
      <c r="K962" s="373"/>
      <c r="L962" s="373"/>
    </row>
    <row r="963" spans="6:12">
      <c r="F963" s="373"/>
      <c r="G963" s="373"/>
      <c r="H963" s="373"/>
      <c r="J963" s="373"/>
      <c r="K963" s="373"/>
      <c r="L963" s="373"/>
    </row>
    <row r="964" spans="6:12">
      <c r="F964" s="373"/>
      <c r="G964" s="373"/>
      <c r="H964" s="373"/>
      <c r="J964" s="373"/>
      <c r="K964" s="373"/>
      <c r="L964" s="373"/>
    </row>
    <row r="965" spans="6:12">
      <c r="F965" s="373"/>
      <c r="G965" s="373"/>
      <c r="H965" s="373"/>
      <c r="J965" s="373"/>
      <c r="K965" s="373"/>
      <c r="L965" s="373"/>
    </row>
    <row r="966" spans="6:12">
      <c r="F966" s="373"/>
      <c r="G966" s="373"/>
      <c r="H966" s="373"/>
      <c r="J966" s="373"/>
      <c r="K966" s="373"/>
      <c r="L966" s="373"/>
    </row>
    <row r="967" spans="6:12">
      <c r="F967" s="373"/>
      <c r="G967" s="373"/>
      <c r="H967" s="373"/>
      <c r="J967" s="373"/>
      <c r="K967" s="373"/>
      <c r="L967" s="373"/>
    </row>
    <row r="968" spans="6:12">
      <c r="F968" s="373"/>
      <c r="G968" s="373"/>
      <c r="H968" s="373"/>
      <c r="J968" s="373"/>
      <c r="K968" s="373"/>
      <c r="L968" s="373"/>
    </row>
    <row r="969" spans="6:12">
      <c r="F969" s="373"/>
      <c r="G969" s="373"/>
      <c r="H969" s="373"/>
      <c r="J969" s="373"/>
      <c r="K969" s="373"/>
      <c r="L969" s="373"/>
    </row>
    <row r="970" spans="6:12">
      <c r="F970" s="373"/>
      <c r="G970" s="373"/>
      <c r="H970" s="373"/>
      <c r="J970" s="373"/>
      <c r="K970" s="373"/>
      <c r="L970" s="373"/>
    </row>
    <row r="971" spans="6:12">
      <c r="F971" s="373"/>
      <c r="G971" s="373"/>
      <c r="H971" s="373"/>
      <c r="J971" s="373"/>
      <c r="K971" s="373"/>
      <c r="L971" s="373"/>
    </row>
    <row r="972" spans="6:12">
      <c r="F972" s="373"/>
      <c r="G972" s="373"/>
      <c r="H972" s="373"/>
      <c r="J972" s="373"/>
      <c r="K972" s="373"/>
      <c r="L972" s="373"/>
    </row>
    <row r="973" spans="6:12">
      <c r="F973" s="373"/>
      <c r="G973" s="373"/>
      <c r="H973" s="373"/>
      <c r="J973" s="373"/>
      <c r="K973" s="373"/>
      <c r="L973" s="373"/>
    </row>
    <row r="974" spans="6:12">
      <c r="F974" s="373"/>
      <c r="G974" s="373"/>
      <c r="H974" s="373"/>
      <c r="J974" s="373"/>
      <c r="K974" s="373"/>
      <c r="L974" s="373"/>
    </row>
    <row r="975" spans="6:12">
      <c r="F975" s="373"/>
      <c r="G975" s="373"/>
      <c r="H975" s="373"/>
      <c r="J975" s="373"/>
      <c r="K975" s="373"/>
      <c r="L975" s="373"/>
    </row>
    <row r="976" spans="6:12">
      <c r="F976" s="373"/>
      <c r="G976" s="373"/>
      <c r="H976" s="373"/>
      <c r="J976" s="373"/>
      <c r="K976" s="373"/>
      <c r="L976" s="373"/>
    </row>
    <row r="977" spans="6:12">
      <c r="F977" s="373"/>
      <c r="G977" s="373"/>
      <c r="H977" s="373"/>
      <c r="J977" s="373"/>
      <c r="K977" s="373"/>
      <c r="L977" s="373"/>
    </row>
    <row r="978" spans="6:12">
      <c r="F978" s="373"/>
      <c r="G978" s="373"/>
      <c r="H978" s="373"/>
      <c r="J978" s="373"/>
      <c r="K978" s="373"/>
      <c r="L978" s="373"/>
    </row>
    <row r="979" spans="6:12">
      <c r="F979" s="373"/>
      <c r="G979" s="373"/>
      <c r="H979" s="373"/>
      <c r="J979" s="373"/>
      <c r="K979" s="373"/>
      <c r="L979" s="373"/>
    </row>
    <row r="980" spans="6:12">
      <c r="F980" s="373"/>
      <c r="G980" s="373"/>
      <c r="H980" s="373"/>
      <c r="J980" s="373"/>
      <c r="K980" s="373"/>
      <c r="L980" s="373"/>
    </row>
    <row r="981" spans="6:12">
      <c r="F981" s="373"/>
      <c r="G981" s="373"/>
      <c r="H981" s="373"/>
      <c r="J981" s="373"/>
      <c r="K981" s="373"/>
      <c r="L981" s="373"/>
    </row>
    <row r="982" spans="6:12">
      <c r="F982" s="373"/>
      <c r="G982" s="373"/>
      <c r="H982" s="373"/>
      <c r="J982" s="373"/>
      <c r="K982" s="373"/>
      <c r="L982" s="373"/>
    </row>
    <row r="983" spans="6:12">
      <c r="F983" s="373"/>
      <c r="G983" s="373"/>
      <c r="H983" s="373"/>
      <c r="J983" s="373"/>
      <c r="K983" s="373"/>
      <c r="L983" s="373"/>
    </row>
    <row r="984" spans="6:12">
      <c r="F984" s="373"/>
      <c r="G984" s="373"/>
      <c r="H984" s="373"/>
      <c r="J984" s="373"/>
      <c r="K984" s="373"/>
      <c r="L984" s="373"/>
    </row>
    <row r="985" spans="6:12">
      <c r="F985" s="373"/>
      <c r="G985" s="373"/>
      <c r="H985" s="373"/>
      <c r="J985" s="373"/>
      <c r="K985" s="373"/>
      <c r="L985" s="373"/>
    </row>
    <row r="986" spans="6:12">
      <c r="F986" s="373"/>
      <c r="G986" s="373"/>
      <c r="H986" s="373"/>
      <c r="J986" s="373"/>
      <c r="K986" s="373"/>
      <c r="L986" s="373"/>
    </row>
    <row r="987" spans="6:12">
      <c r="F987" s="373"/>
      <c r="G987" s="373"/>
      <c r="H987" s="373"/>
      <c r="J987" s="373"/>
      <c r="K987" s="373"/>
      <c r="L987" s="373"/>
    </row>
    <row r="988" spans="6:12">
      <c r="F988" s="373"/>
      <c r="G988" s="373"/>
      <c r="H988" s="373"/>
      <c r="J988" s="373"/>
      <c r="K988" s="373"/>
      <c r="L988" s="373"/>
    </row>
    <row r="989" spans="6:12">
      <c r="F989" s="373"/>
      <c r="G989" s="373"/>
      <c r="H989" s="373"/>
      <c r="J989" s="373"/>
      <c r="K989" s="373"/>
      <c r="L989" s="373"/>
    </row>
    <row r="990" spans="6:12">
      <c r="F990" s="373"/>
      <c r="G990" s="373"/>
      <c r="H990" s="373"/>
      <c r="J990" s="373"/>
      <c r="K990" s="373"/>
      <c r="L990" s="373"/>
    </row>
    <row r="991" spans="6:12">
      <c r="F991" s="373"/>
      <c r="G991" s="373"/>
      <c r="H991" s="373"/>
      <c r="J991" s="373"/>
      <c r="K991" s="373"/>
      <c r="L991" s="373"/>
    </row>
    <row r="992" spans="6:12">
      <c r="F992" s="373"/>
      <c r="G992" s="373"/>
      <c r="H992" s="373"/>
      <c r="J992" s="373"/>
      <c r="K992" s="373"/>
      <c r="L992" s="373"/>
    </row>
    <row r="993" spans="6:12">
      <c r="F993" s="373"/>
      <c r="G993" s="373"/>
      <c r="H993" s="373"/>
      <c r="J993" s="373"/>
      <c r="K993" s="373"/>
      <c r="L993" s="373"/>
    </row>
    <row r="994" spans="6:12">
      <c r="F994" s="373"/>
      <c r="G994" s="373"/>
      <c r="H994" s="373"/>
      <c r="J994" s="373"/>
      <c r="K994" s="373"/>
      <c r="L994" s="373"/>
    </row>
    <row r="995" spans="6:12">
      <c r="F995" s="373"/>
      <c r="G995" s="373"/>
      <c r="H995" s="373"/>
      <c r="J995" s="373"/>
      <c r="K995" s="373"/>
      <c r="L995" s="373"/>
    </row>
    <row r="996" spans="6:12">
      <c r="F996" s="373"/>
      <c r="G996" s="373"/>
      <c r="H996" s="373"/>
      <c r="J996" s="373"/>
      <c r="K996" s="373"/>
      <c r="L996" s="373"/>
    </row>
    <row r="997" spans="6:12">
      <c r="F997" s="373"/>
      <c r="G997" s="373"/>
      <c r="H997" s="373"/>
      <c r="J997" s="373"/>
      <c r="K997" s="373"/>
      <c r="L997" s="373"/>
    </row>
    <row r="998" spans="6:12">
      <c r="F998" s="373"/>
      <c r="G998" s="373"/>
      <c r="H998" s="373"/>
      <c r="J998" s="373"/>
      <c r="K998" s="373"/>
      <c r="L998" s="373"/>
    </row>
    <row r="999" spans="6:12">
      <c r="F999" s="373"/>
      <c r="G999" s="373"/>
      <c r="H999" s="373"/>
      <c r="J999" s="373"/>
      <c r="K999" s="373"/>
      <c r="L999" s="373"/>
    </row>
    <row r="1000" spans="6:12">
      <c r="F1000" s="373"/>
      <c r="G1000" s="373"/>
      <c r="H1000" s="373"/>
      <c r="J1000" s="373"/>
      <c r="K1000" s="373"/>
      <c r="L1000" s="373"/>
    </row>
    <row r="1001" spans="6:12">
      <c r="F1001" s="373"/>
      <c r="G1001" s="373"/>
      <c r="H1001" s="373"/>
      <c r="J1001" s="373"/>
      <c r="K1001" s="373"/>
      <c r="L1001" s="373"/>
    </row>
    <row r="1002" spans="6:12">
      <c r="F1002" s="373"/>
      <c r="G1002" s="373"/>
      <c r="H1002" s="373"/>
      <c r="J1002" s="373"/>
      <c r="K1002" s="373"/>
      <c r="L1002" s="373"/>
    </row>
    <row r="1003" spans="6:12">
      <c r="F1003" s="373"/>
      <c r="G1003" s="373"/>
      <c r="H1003" s="373"/>
      <c r="J1003" s="373"/>
      <c r="K1003" s="373"/>
      <c r="L1003" s="373"/>
    </row>
    <row r="1004" spans="6:12">
      <c r="F1004" s="373"/>
      <c r="G1004" s="373"/>
      <c r="H1004" s="373"/>
      <c r="J1004" s="373"/>
      <c r="K1004" s="373"/>
      <c r="L1004" s="373"/>
    </row>
    <row r="1005" spans="6:12">
      <c r="F1005" s="373"/>
      <c r="G1005" s="373"/>
      <c r="H1005" s="373"/>
      <c r="J1005" s="373"/>
      <c r="K1005" s="373"/>
      <c r="L1005" s="373"/>
    </row>
    <row r="1006" spans="6:12">
      <c r="F1006" s="373"/>
      <c r="G1006" s="373"/>
      <c r="H1006" s="373"/>
      <c r="J1006" s="373"/>
      <c r="K1006" s="373"/>
      <c r="L1006" s="373"/>
    </row>
    <row r="1007" spans="6:12">
      <c r="F1007" s="373"/>
      <c r="G1007" s="373"/>
      <c r="H1007" s="373"/>
      <c r="J1007" s="373"/>
      <c r="K1007" s="373"/>
      <c r="L1007" s="373"/>
    </row>
    <row r="1008" spans="6:12">
      <c r="F1008" s="373"/>
      <c r="G1008" s="373"/>
      <c r="H1008" s="373"/>
      <c r="J1008" s="373"/>
      <c r="K1008" s="373"/>
      <c r="L1008" s="373"/>
    </row>
    <row r="1009" spans="6:12">
      <c r="F1009" s="373"/>
      <c r="G1009" s="373"/>
      <c r="H1009" s="373"/>
      <c r="J1009" s="373"/>
      <c r="K1009" s="373"/>
      <c r="L1009" s="373"/>
    </row>
    <row r="1010" spans="6:12">
      <c r="F1010" s="373"/>
      <c r="G1010" s="373"/>
      <c r="H1010" s="373"/>
      <c r="J1010" s="373"/>
      <c r="K1010" s="373"/>
      <c r="L1010" s="373"/>
    </row>
    <row r="1011" spans="6:12">
      <c r="F1011" s="373"/>
      <c r="G1011" s="373"/>
      <c r="H1011" s="373"/>
      <c r="J1011" s="373"/>
      <c r="K1011" s="373"/>
      <c r="L1011" s="373"/>
    </row>
    <row r="1012" spans="6:12">
      <c r="F1012" s="373"/>
      <c r="G1012" s="373"/>
      <c r="H1012" s="373"/>
      <c r="J1012" s="373"/>
      <c r="K1012" s="373"/>
      <c r="L1012" s="373"/>
    </row>
    <row r="1013" spans="6:12">
      <c r="F1013" s="373"/>
      <c r="G1013" s="373"/>
      <c r="H1013" s="373"/>
      <c r="J1013" s="373"/>
      <c r="K1013" s="373"/>
      <c r="L1013" s="373"/>
    </row>
    <row r="1014" spans="6:12">
      <c r="F1014" s="373"/>
      <c r="G1014" s="373"/>
      <c r="H1014" s="373"/>
      <c r="J1014" s="373"/>
      <c r="K1014" s="373"/>
      <c r="L1014" s="373"/>
    </row>
    <row r="1015" spans="6:12">
      <c r="F1015" s="373"/>
      <c r="G1015" s="373"/>
      <c r="H1015" s="373"/>
      <c r="J1015" s="373"/>
      <c r="K1015" s="373"/>
      <c r="L1015" s="373"/>
    </row>
    <row r="1016" spans="6:12">
      <c r="F1016" s="373"/>
      <c r="G1016" s="373"/>
      <c r="H1016" s="373"/>
      <c r="J1016" s="373"/>
      <c r="K1016" s="373"/>
      <c r="L1016" s="373"/>
    </row>
    <row r="1017" spans="6:12">
      <c r="F1017" s="373"/>
      <c r="G1017" s="373"/>
      <c r="H1017" s="373"/>
      <c r="J1017" s="373"/>
      <c r="K1017" s="373"/>
      <c r="L1017" s="373"/>
    </row>
    <row r="1018" spans="6:12">
      <c r="F1018" s="373"/>
      <c r="G1018" s="373"/>
      <c r="H1018" s="373"/>
      <c r="J1018" s="373"/>
      <c r="K1018" s="373"/>
      <c r="L1018" s="373"/>
    </row>
    <row r="1019" spans="6:12">
      <c r="F1019" s="373"/>
      <c r="G1019" s="373"/>
      <c r="H1019" s="373"/>
      <c r="J1019" s="373"/>
      <c r="K1019" s="373"/>
      <c r="L1019" s="373"/>
    </row>
    <row r="1020" spans="6:12">
      <c r="F1020" s="373"/>
      <c r="G1020" s="373"/>
      <c r="H1020" s="373"/>
      <c r="J1020" s="373"/>
      <c r="K1020" s="373"/>
      <c r="L1020" s="373"/>
    </row>
    <row r="1021" spans="6:12">
      <c r="F1021" s="373"/>
      <c r="G1021" s="373"/>
      <c r="H1021" s="373"/>
      <c r="J1021" s="373"/>
      <c r="K1021" s="373"/>
      <c r="L1021" s="373"/>
    </row>
    <row r="1022" spans="6:12">
      <c r="F1022" s="373"/>
      <c r="G1022" s="373"/>
      <c r="H1022" s="373"/>
      <c r="J1022" s="373"/>
      <c r="K1022" s="373"/>
      <c r="L1022" s="373"/>
    </row>
    <row r="1023" spans="6:12">
      <c r="F1023" s="373"/>
      <c r="G1023" s="373"/>
      <c r="H1023" s="373"/>
      <c r="J1023" s="373"/>
      <c r="K1023" s="373"/>
      <c r="L1023" s="373"/>
    </row>
    <row r="1024" spans="6:12">
      <c r="F1024" s="373"/>
      <c r="G1024" s="373"/>
      <c r="H1024" s="373"/>
      <c r="J1024" s="373"/>
      <c r="K1024" s="373"/>
      <c r="L1024" s="373"/>
    </row>
    <row r="1025" spans="6:12">
      <c r="F1025" s="373"/>
      <c r="G1025" s="373"/>
      <c r="H1025" s="373"/>
      <c r="J1025" s="373"/>
      <c r="K1025" s="373"/>
      <c r="L1025" s="373"/>
    </row>
    <row r="1026" spans="6:12">
      <c r="F1026" s="373"/>
      <c r="G1026" s="373"/>
      <c r="H1026" s="373"/>
      <c r="J1026" s="373"/>
      <c r="K1026" s="373"/>
      <c r="L1026" s="373"/>
    </row>
    <row r="1027" spans="6:12">
      <c r="F1027" s="373"/>
      <c r="G1027" s="373"/>
      <c r="H1027" s="373"/>
      <c r="J1027" s="373"/>
      <c r="K1027" s="373"/>
      <c r="L1027" s="373"/>
    </row>
    <row r="1028" spans="6:12">
      <c r="F1028" s="373"/>
      <c r="G1028" s="373"/>
      <c r="H1028" s="373"/>
      <c r="J1028" s="373"/>
      <c r="K1028" s="373"/>
      <c r="L1028" s="373"/>
    </row>
    <row r="1029" spans="6:12">
      <c r="F1029" s="373"/>
      <c r="G1029" s="373"/>
      <c r="H1029" s="373"/>
      <c r="J1029" s="373"/>
      <c r="K1029" s="373"/>
      <c r="L1029" s="373"/>
    </row>
    <row r="1030" spans="6:12">
      <c r="F1030" s="373"/>
      <c r="G1030" s="373"/>
      <c r="H1030" s="373"/>
      <c r="J1030" s="373"/>
      <c r="K1030" s="373"/>
      <c r="L1030" s="373"/>
    </row>
    <row r="1031" spans="6:12">
      <c r="F1031" s="373"/>
      <c r="G1031" s="373"/>
      <c r="H1031" s="373"/>
      <c r="J1031" s="373"/>
      <c r="K1031" s="373"/>
      <c r="L1031" s="373"/>
    </row>
    <row r="1032" spans="6:12">
      <c r="F1032" s="373"/>
      <c r="G1032" s="373"/>
      <c r="H1032" s="373"/>
      <c r="J1032" s="373"/>
      <c r="K1032" s="373"/>
      <c r="L1032" s="373"/>
    </row>
    <row r="1033" spans="6:12">
      <c r="F1033" s="373"/>
      <c r="G1033" s="373"/>
      <c r="H1033" s="373"/>
      <c r="J1033" s="373"/>
      <c r="K1033" s="373"/>
      <c r="L1033" s="373"/>
    </row>
    <row r="1034" spans="6:12">
      <c r="F1034" s="373"/>
      <c r="G1034" s="373"/>
      <c r="H1034" s="373"/>
      <c r="J1034" s="373"/>
      <c r="K1034" s="373"/>
      <c r="L1034" s="373"/>
    </row>
    <row r="1035" spans="6:12">
      <c r="F1035" s="373"/>
      <c r="G1035" s="373"/>
      <c r="H1035" s="373"/>
      <c r="J1035" s="373"/>
      <c r="K1035" s="373"/>
      <c r="L1035" s="373"/>
    </row>
    <row r="1036" spans="6:12">
      <c r="F1036" s="373"/>
      <c r="G1036" s="373"/>
      <c r="H1036" s="373"/>
      <c r="J1036" s="373"/>
      <c r="K1036" s="373"/>
      <c r="L1036" s="373"/>
    </row>
    <row r="1037" spans="6:12">
      <c r="F1037" s="373"/>
      <c r="G1037" s="373"/>
      <c r="H1037" s="373"/>
      <c r="J1037" s="373"/>
      <c r="K1037" s="373"/>
      <c r="L1037" s="373"/>
    </row>
    <row r="1038" spans="6:12">
      <c r="F1038" s="373"/>
      <c r="G1038" s="373"/>
      <c r="H1038" s="373"/>
      <c r="J1038" s="373"/>
      <c r="K1038" s="373"/>
      <c r="L1038" s="373"/>
    </row>
    <row r="1039" spans="6:12">
      <c r="F1039" s="373"/>
      <c r="G1039" s="373"/>
      <c r="H1039" s="373"/>
      <c r="J1039" s="373"/>
      <c r="K1039" s="373"/>
      <c r="L1039" s="373"/>
    </row>
    <row r="1040" spans="6:12">
      <c r="F1040" s="373"/>
      <c r="G1040" s="373"/>
      <c r="H1040" s="373"/>
      <c r="J1040" s="373"/>
      <c r="K1040" s="373"/>
      <c r="L1040" s="373"/>
    </row>
    <row r="1041" spans="6:12">
      <c r="F1041" s="373"/>
      <c r="G1041" s="373"/>
      <c r="H1041" s="373"/>
      <c r="J1041" s="373"/>
      <c r="K1041" s="373"/>
      <c r="L1041" s="373"/>
    </row>
    <row r="1042" spans="6:12">
      <c r="F1042" s="373"/>
      <c r="G1042" s="373"/>
      <c r="H1042" s="373"/>
      <c r="J1042" s="373"/>
      <c r="K1042" s="373"/>
      <c r="L1042" s="373"/>
    </row>
    <row r="1043" spans="6:12">
      <c r="F1043" s="373"/>
      <c r="G1043" s="373"/>
      <c r="H1043" s="373"/>
      <c r="J1043" s="373"/>
      <c r="K1043" s="373"/>
      <c r="L1043" s="373"/>
    </row>
    <row r="1044" spans="6:12">
      <c r="F1044" s="373"/>
      <c r="G1044" s="373"/>
      <c r="H1044" s="373"/>
      <c r="J1044" s="373"/>
      <c r="K1044" s="373"/>
      <c r="L1044" s="373"/>
    </row>
    <row r="1045" spans="6:12">
      <c r="F1045" s="373"/>
      <c r="G1045" s="373"/>
      <c r="H1045" s="373"/>
      <c r="J1045" s="373"/>
      <c r="K1045" s="373"/>
      <c r="L1045" s="373"/>
    </row>
    <row r="1046" spans="6:12">
      <c r="F1046" s="373"/>
      <c r="G1046" s="373"/>
      <c r="H1046" s="373"/>
      <c r="J1046" s="373"/>
      <c r="K1046" s="373"/>
      <c r="L1046" s="373"/>
    </row>
    <row r="1047" spans="6:12">
      <c r="F1047" s="373"/>
      <c r="G1047" s="373"/>
      <c r="H1047" s="373"/>
      <c r="J1047" s="373"/>
      <c r="K1047" s="373"/>
      <c r="L1047" s="373"/>
    </row>
    <row r="1048" spans="6:12">
      <c r="F1048" s="373"/>
      <c r="G1048" s="373"/>
      <c r="H1048" s="373"/>
      <c r="J1048" s="373"/>
      <c r="K1048" s="373"/>
      <c r="L1048" s="373"/>
    </row>
    <row r="1049" spans="6:12">
      <c r="F1049" s="373"/>
      <c r="G1049" s="373"/>
      <c r="H1049" s="373"/>
      <c r="J1049" s="373"/>
      <c r="K1049" s="373"/>
      <c r="L1049" s="373"/>
    </row>
    <row r="1050" spans="6:12">
      <c r="F1050" s="373"/>
      <c r="G1050" s="373"/>
      <c r="H1050" s="373"/>
      <c r="J1050" s="373"/>
      <c r="K1050" s="373"/>
      <c r="L1050" s="373"/>
    </row>
    <row r="1051" spans="6:12">
      <c r="F1051" s="373"/>
      <c r="G1051" s="373"/>
      <c r="H1051" s="373"/>
      <c r="J1051" s="373"/>
      <c r="K1051" s="373"/>
      <c r="L1051" s="373"/>
    </row>
    <row r="1052" spans="6:12">
      <c r="F1052" s="373"/>
      <c r="G1052" s="373"/>
      <c r="H1052" s="373"/>
      <c r="J1052" s="373"/>
      <c r="K1052" s="373"/>
      <c r="L1052" s="373"/>
    </row>
    <row r="1053" spans="6:12">
      <c r="F1053" s="373"/>
      <c r="G1053" s="373"/>
      <c r="H1053" s="373"/>
      <c r="J1053" s="373"/>
      <c r="K1053" s="373"/>
      <c r="L1053" s="373"/>
    </row>
    <row r="1054" spans="6:12">
      <c r="F1054" s="373"/>
      <c r="G1054" s="373"/>
      <c r="H1054" s="373"/>
      <c r="J1054" s="373"/>
      <c r="K1054" s="373"/>
      <c r="L1054" s="373"/>
    </row>
    <row r="1055" spans="6:12">
      <c r="F1055" s="373"/>
      <c r="G1055" s="373"/>
      <c r="H1055" s="373"/>
      <c r="J1055" s="373"/>
      <c r="K1055" s="373"/>
      <c r="L1055" s="373"/>
    </row>
    <row r="1056" spans="6:12">
      <c r="F1056" s="373"/>
      <c r="G1056" s="373"/>
      <c r="H1056" s="373"/>
      <c r="J1056" s="373"/>
      <c r="K1056" s="373"/>
      <c r="L1056" s="373"/>
    </row>
    <row r="1057" spans="6:12">
      <c r="F1057" s="373"/>
      <c r="G1057" s="373"/>
      <c r="H1057" s="373"/>
      <c r="J1057" s="373"/>
      <c r="K1057" s="373"/>
      <c r="L1057" s="373"/>
    </row>
    <row r="1058" spans="6:12">
      <c r="F1058" s="373"/>
      <c r="G1058" s="373"/>
      <c r="H1058" s="373"/>
      <c r="J1058" s="373"/>
      <c r="K1058" s="373"/>
      <c r="L1058" s="373"/>
    </row>
    <row r="1059" spans="6:12">
      <c r="F1059" s="373"/>
      <c r="G1059" s="373"/>
      <c r="H1059" s="373"/>
      <c r="J1059" s="373"/>
      <c r="K1059" s="373"/>
      <c r="L1059" s="373"/>
    </row>
    <row r="1060" spans="6:12">
      <c r="F1060" s="373"/>
      <c r="G1060" s="373"/>
      <c r="H1060" s="373"/>
      <c r="J1060" s="373"/>
      <c r="K1060" s="373"/>
      <c r="L1060" s="373"/>
    </row>
    <row r="1061" spans="6:12">
      <c r="F1061" s="373"/>
      <c r="G1061" s="373"/>
      <c r="H1061" s="373"/>
      <c r="J1061" s="373"/>
      <c r="K1061" s="373"/>
      <c r="L1061" s="373"/>
    </row>
    <row r="1062" spans="6:12">
      <c r="F1062" s="373"/>
      <c r="G1062" s="373"/>
      <c r="H1062" s="373"/>
      <c r="J1062" s="373"/>
      <c r="K1062" s="373"/>
      <c r="L1062" s="373"/>
    </row>
    <row r="1063" spans="6:12">
      <c r="F1063" s="373"/>
      <c r="G1063" s="373"/>
      <c r="H1063" s="373"/>
      <c r="J1063" s="373"/>
      <c r="K1063" s="373"/>
      <c r="L1063" s="373"/>
    </row>
    <row r="1064" spans="6:12">
      <c r="F1064" s="373"/>
      <c r="G1064" s="373"/>
      <c r="H1064" s="373"/>
      <c r="J1064" s="373"/>
      <c r="K1064" s="373"/>
      <c r="L1064" s="373"/>
    </row>
    <row r="1065" spans="6:12">
      <c r="F1065" s="373"/>
      <c r="G1065" s="373"/>
      <c r="H1065" s="373"/>
      <c r="J1065" s="373"/>
      <c r="K1065" s="373"/>
      <c r="L1065" s="373"/>
    </row>
    <row r="1066" spans="6:12">
      <c r="F1066" s="373"/>
      <c r="G1066" s="373"/>
      <c r="H1066" s="373"/>
      <c r="J1066" s="373"/>
      <c r="K1066" s="373"/>
      <c r="L1066" s="373"/>
    </row>
    <row r="1067" spans="6:12">
      <c r="F1067" s="373"/>
      <c r="G1067" s="373"/>
      <c r="H1067" s="373"/>
      <c r="J1067" s="373"/>
      <c r="K1067" s="373"/>
      <c r="L1067" s="373"/>
    </row>
    <row r="1068" spans="6:12">
      <c r="F1068" s="373"/>
      <c r="G1068" s="373"/>
      <c r="H1068" s="373"/>
      <c r="J1068" s="373"/>
      <c r="K1068" s="373"/>
      <c r="L1068" s="373"/>
    </row>
    <row r="1069" spans="6:12">
      <c r="F1069" s="373"/>
      <c r="G1069" s="373"/>
      <c r="H1069" s="373"/>
      <c r="J1069" s="373"/>
      <c r="K1069" s="373"/>
      <c r="L1069" s="373"/>
    </row>
    <row r="1070" spans="6:12">
      <c r="F1070" s="373"/>
      <c r="G1070" s="373"/>
      <c r="H1070" s="373"/>
      <c r="J1070" s="373"/>
      <c r="K1070" s="373"/>
      <c r="L1070" s="373"/>
    </row>
    <row r="1071" spans="6:12">
      <c r="F1071" s="373"/>
      <c r="G1071" s="373"/>
      <c r="H1071" s="373"/>
      <c r="J1071" s="373"/>
      <c r="K1071" s="373"/>
      <c r="L1071" s="373"/>
    </row>
    <row r="1072" spans="6:12">
      <c r="F1072" s="373"/>
      <c r="G1072" s="373"/>
      <c r="H1072" s="373"/>
      <c r="J1072" s="373"/>
      <c r="K1072" s="373"/>
      <c r="L1072" s="373"/>
    </row>
    <row r="1073" spans="6:12">
      <c r="F1073" s="373"/>
      <c r="G1073" s="373"/>
      <c r="H1073" s="373"/>
      <c r="J1073" s="373"/>
      <c r="K1073" s="373"/>
      <c r="L1073" s="373"/>
    </row>
    <row r="1074" spans="6:12">
      <c r="F1074" s="373"/>
      <c r="G1074" s="373"/>
      <c r="H1074" s="373"/>
      <c r="J1074" s="373"/>
      <c r="K1074" s="373"/>
      <c r="L1074" s="373"/>
    </row>
    <row r="1075" spans="6:12">
      <c r="F1075" s="373"/>
      <c r="G1075" s="373"/>
      <c r="H1075" s="373"/>
      <c r="J1075" s="373"/>
      <c r="K1075" s="373"/>
      <c r="L1075" s="373"/>
    </row>
    <row r="1076" spans="6:12">
      <c r="F1076" s="373"/>
      <c r="G1076" s="373"/>
      <c r="H1076" s="373"/>
      <c r="J1076" s="373"/>
      <c r="K1076" s="373"/>
      <c r="L1076" s="373"/>
    </row>
    <row r="1077" spans="6:12">
      <c r="F1077" s="373"/>
      <c r="G1077" s="373"/>
      <c r="H1077" s="373"/>
      <c r="J1077" s="373"/>
      <c r="K1077" s="373"/>
      <c r="L1077" s="373"/>
    </row>
    <row r="1078" spans="6:12">
      <c r="F1078" s="373"/>
      <c r="G1078" s="373"/>
      <c r="H1078" s="373"/>
      <c r="J1078" s="373"/>
      <c r="K1078" s="373"/>
      <c r="L1078" s="373"/>
    </row>
    <row r="1079" spans="6:12">
      <c r="F1079" s="373"/>
      <c r="G1079" s="373"/>
      <c r="H1079" s="373"/>
      <c r="J1079" s="373"/>
      <c r="K1079" s="373"/>
      <c r="L1079" s="373"/>
    </row>
    <row r="1080" spans="6:12">
      <c r="F1080" s="373"/>
      <c r="G1080" s="373"/>
      <c r="H1080" s="373"/>
      <c r="J1080" s="373"/>
      <c r="K1080" s="373"/>
      <c r="L1080" s="373"/>
    </row>
    <row r="1081" spans="6:12">
      <c r="F1081" s="373"/>
      <c r="G1081" s="373"/>
      <c r="H1081" s="373"/>
      <c r="J1081" s="373"/>
      <c r="K1081" s="373"/>
      <c r="L1081" s="373"/>
    </row>
    <row r="1082" spans="6:12">
      <c r="F1082" s="373"/>
      <c r="G1082" s="373"/>
      <c r="H1082" s="373"/>
      <c r="J1082" s="373"/>
      <c r="K1082" s="373"/>
      <c r="L1082" s="373"/>
    </row>
    <row r="1083" spans="6:12">
      <c r="F1083" s="373"/>
      <c r="G1083" s="373"/>
      <c r="H1083" s="373"/>
      <c r="J1083" s="373"/>
      <c r="K1083" s="373"/>
      <c r="L1083" s="373"/>
    </row>
    <row r="1084" spans="6:12">
      <c r="F1084" s="373"/>
      <c r="G1084" s="373"/>
      <c r="H1084" s="373"/>
      <c r="J1084" s="373"/>
      <c r="K1084" s="373"/>
      <c r="L1084" s="373"/>
    </row>
    <row r="1085" spans="6:12">
      <c r="F1085" s="373"/>
      <c r="G1085" s="373"/>
      <c r="H1085" s="373"/>
      <c r="J1085" s="373"/>
      <c r="K1085" s="373"/>
      <c r="L1085" s="373"/>
    </row>
    <row r="1086" spans="6:12">
      <c r="F1086" s="373"/>
      <c r="G1086" s="373"/>
      <c r="H1086" s="373"/>
      <c r="J1086" s="373"/>
      <c r="K1086" s="373"/>
      <c r="L1086" s="373"/>
    </row>
    <row r="1087" spans="6:12">
      <c r="F1087" s="373"/>
      <c r="G1087" s="373"/>
      <c r="H1087" s="373"/>
      <c r="J1087" s="373"/>
      <c r="K1087" s="373"/>
      <c r="L1087" s="373"/>
    </row>
    <row r="1088" spans="6:12">
      <c r="F1088" s="373"/>
      <c r="G1088" s="373"/>
      <c r="H1088" s="373"/>
      <c r="J1088" s="373"/>
      <c r="K1088" s="373"/>
      <c r="L1088" s="373"/>
    </row>
    <row r="1089" spans="6:12">
      <c r="F1089" s="373"/>
      <c r="G1089" s="373"/>
      <c r="H1089" s="373"/>
      <c r="J1089" s="373"/>
      <c r="K1089" s="373"/>
      <c r="L1089" s="373"/>
    </row>
    <row r="1090" spans="6:12">
      <c r="F1090" s="373"/>
      <c r="G1090" s="373"/>
      <c r="H1090" s="373"/>
      <c r="J1090" s="373"/>
      <c r="K1090" s="373"/>
      <c r="L1090" s="373"/>
    </row>
    <row r="1091" spans="6:12">
      <c r="F1091" s="373"/>
      <c r="G1091" s="373"/>
      <c r="H1091" s="373"/>
      <c r="J1091" s="373"/>
      <c r="K1091" s="373"/>
      <c r="L1091" s="373"/>
    </row>
    <row r="1092" spans="6:12">
      <c r="F1092" s="373"/>
      <c r="G1092" s="373"/>
      <c r="H1092" s="373"/>
      <c r="J1092" s="373"/>
      <c r="K1092" s="373"/>
      <c r="L1092" s="373"/>
    </row>
    <row r="1093" spans="6:12">
      <c r="F1093" s="373"/>
      <c r="G1093" s="373"/>
      <c r="H1093" s="373"/>
      <c r="J1093" s="373"/>
      <c r="K1093" s="373"/>
      <c r="L1093" s="373"/>
    </row>
    <row r="1094" spans="6:12">
      <c r="F1094" s="373"/>
      <c r="G1094" s="373"/>
      <c r="H1094" s="373"/>
      <c r="J1094" s="373"/>
      <c r="K1094" s="373"/>
      <c r="L1094" s="373"/>
    </row>
    <row r="1095" spans="6:12">
      <c r="F1095" s="373"/>
      <c r="G1095" s="373"/>
      <c r="H1095" s="373"/>
      <c r="J1095" s="373"/>
      <c r="K1095" s="373"/>
      <c r="L1095" s="373"/>
    </row>
    <row r="1096" spans="6:12">
      <c r="F1096" s="373"/>
      <c r="G1096" s="373"/>
      <c r="H1096" s="373"/>
      <c r="J1096" s="373"/>
      <c r="K1096" s="373"/>
      <c r="L1096" s="373"/>
    </row>
    <row r="1097" spans="6:12">
      <c r="F1097" s="373"/>
      <c r="G1097" s="373"/>
      <c r="H1097" s="373"/>
      <c r="J1097" s="373"/>
      <c r="K1097" s="373"/>
      <c r="L1097" s="373"/>
    </row>
    <row r="1098" spans="6:12">
      <c r="F1098" s="373"/>
      <c r="G1098" s="373"/>
      <c r="H1098" s="373"/>
      <c r="J1098" s="373"/>
      <c r="K1098" s="373"/>
      <c r="L1098" s="373"/>
    </row>
    <row r="1099" spans="6:12">
      <c r="F1099" s="373"/>
      <c r="G1099" s="373"/>
      <c r="H1099" s="373"/>
      <c r="J1099" s="373"/>
      <c r="K1099" s="373"/>
      <c r="L1099" s="373"/>
    </row>
    <row r="1100" spans="6:12">
      <c r="F1100" s="373"/>
      <c r="G1100" s="373"/>
      <c r="H1100" s="373"/>
      <c r="J1100" s="373"/>
      <c r="K1100" s="373"/>
      <c r="L1100" s="373"/>
    </row>
    <row r="1101" spans="6:12">
      <c r="F1101" s="373"/>
      <c r="G1101" s="373"/>
      <c r="H1101" s="373"/>
      <c r="J1101" s="373"/>
      <c r="K1101" s="373"/>
      <c r="L1101" s="373"/>
    </row>
    <row r="1102" spans="6:12">
      <c r="F1102" s="373"/>
      <c r="G1102" s="373"/>
      <c r="H1102" s="373"/>
      <c r="J1102" s="373"/>
      <c r="K1102" s="373"/>
      <c r="L1102" s="373"/>
    </row>
    <row r="1103" spans="6:12">
      <c r="F1103" s="373"/>
      <c r="G1103" s="373"/>
      <c r="H1103" s="373"/>
      <c r="J1103" s="373"/>
      <c r="K1103" s="373"/>
      <c r="L1103" s="373"/>
    </row>
    <row r="1104" spans="6:12">
      <c r="F1104" s="373"/>
      <c r="G1104" s="373"/>
      <c r="H1104" s="373"/>
      <c r="J1104" s="373"/>
      <c r="K1104" s="373"/>
      <c r="L1104" s="373"/>
    </row>
    <row r="1105" spans="6:12">
      <c r="F1105" s="373"/>
      <c r="G1105" s="373"/>
      <c r="H1105" s="373"/>
      <c r="J1105" s="373"/>
      <c r="K1105" s="373"/>
      <c r="L1105" s="373"/>
    </row>
    <row r="1106" spans="6:12">
      <c r="F1106" s="373"/>
      <c r="G1106" s="373"/>
      <c r="H1106" s="373"/>
      <c r="J1106" s="373"/>
      <c r="K1106" s="373"/>
      <c r="L1106" s="373"/>
    </row>
    <row r="1107" spans="6:12">
      <c r="F1107" s="373"/>
      <c r="G1107" s="373"/>
      <c r="H1107" s="373"/>
      <c r="J1107" s="373"/>
      <c r="K1107" s="373"/>
      <c r="L1107" s="373"/>
    </row>
    <row r="1108" spans="6:12">
      <c r="F1108" s="373"/>
      <c r="G1108" s="373"/>
      <c r="H1108" s="373"/>
      <c r="J1108" s="373"/>
      <c r="K1108" s="373"/>
      <c r="L1108" s="373"/>
    </row>
    <row r="1109" spans="6:12">
      <c r="F1109" s="373"/>
      <c r="G1109" s="373"/>
      <c r="H1109" s="373"/>
      <c r="J1109" s="373"/>
      <c r="K1109" s="373"/>
      <c r="L1109" s="373"/>
    </row>
    <row r="1110" spans="6:12">
      <c r="F1110" s="373"/>
      <c r="G1110" s="373"/>
      <c r="H1110" s="373"/>
      <c r="J1110" s="373"/>
      <c r="K1110" s="373"/>
      <c r="L1110" s="373"/>
    </row>
    <row r="1111" spans="6:12">
      <c r="F1111" s="373"/>
      <c r="G1111" s="373"/>
      <c r="H1111" s="373"/>
      <c r="J1111" s="373"/>
      <c r="K1111" s="373"/>
      <c r="L1111" s="373"/>
    </row>
    <row r="1112" spans="6:12">
      <c r="F1112" s="373"/>
      <c r="G1112" s="373"/>
      <c r="H1112" s="373"/>
      <c r="J1112" s="373"/>
      <c r="K1112" s="373"/>
      <c r="L1112" s="373"/>
    </row>
    <row r="1113" spans="6:12">
      <c r="F1113" s="373"/>
      <c r="G1113" s="373"/>
      <c r="H1113" s="373"/>
      <c r="J1113" s="373"/>
      <c r="K1113" s="373"/>
      <c r="L1113" s="373"/>
    </row>
    <row r="1114" spans="6:12">
      <c r="F1114" s="373"/>
      <c r="G1114" s="373"/>
      <c r="H1114" s="373"/>
      <c r="J1114" s="373"/>
      <c r="K1114" s="373"/>
      <c r="L1114" s="373"/>
    </row>
    <row r="1115" spans="6:12">
      <c r="F1115" s="373"/>
      <c r="G1115" s="373"/>
      <c r="H1115" s="373"/>
      <c r="J1115" s="373"/>
      <c r="K1115" s="373"/>
      <c r="L1115" s="373"/>
    </row>
    <row r="1116" spans="6:12">
      <c r="F1116" s="373"/>
      <c r="G1116" s="373"/>
      <c r="H1116" s="373"/>
      <c r="J1116" s="373"/>
      <c r="K1116" s="373"/>
      <c r="L1116" s="373"/>
    </row>
    <row r="1117" spans="6:12">
      <c r="F1117" s="373"/>
      <c r="G1117" s="373"/>
      <c r="H1117" s="373"/>
      <c r="J1117" s="373"/>
      <c r="K1117" s="373"/>
      <c r="L1117" s="373"/>
    </row>
    <row r="1118" spans="6:12">
      <c r="F1118" s="373"/>
      <c r="G1118" s="373"/>
      <c r="H1118" s="373"/>
      <c r="J1118" s="373"/>
      <c r="K1118" s="373"/>
      <c r="L1118" s="373"/>
    </row>
    <row r="1119" spans="6:12">
      <c r="F1119" s="373"/>
      <c r="G1119" s="373"/>
      <c r="H1119" s="373"/>
      <c r="J1119" s="373"/>
      <c r="K1119" s="373"/>
      <c r="L1119" s="373"/>
    </row>
    <row r="1120" spans="6:12">
      <c r="F1120" s="373"/>
      <c r="G1120" s="373"/>
      <c r="H1120" s="373"/>
      <c r="J1120" s="373"/>
      <c r="K1120" s="373"/>
      <c r="L1120" s="373"/>
    </row>
    <row r="1121" spans="6:12">
      <c r="F1121" s="373"/>
      <c r="G1121" s="373"/>
      <c r="H1121" s="373"/>
      <c r="J1121" s="373"/>
      <c r="K1121" s="373"/>
      <c r="L1121" s="373"/>
    </row>
    <row r="1122" spans="6:12">
      <c r="F1122" s="373"/>
      <c r="G1122" s="373"/>
      <c r="H1122" s="373"/>
      <c r="J1122" s="373"/>
      <c r="K1122" s="373"/>
      <c r="L1122" s="373"/>
    </row>
    <row r="1123" spans="6:12">
      <c r="F1123" s="373"/>
      <c r="G1123" s="373"/>
      <c r="H1123" s="373"/>
      <c r="J1123" s="373"/>
      <c r="K1123" s="373"/>
      <c r="L1123" s="373"/>
    </row>
    <row r="1124" spans="6:12">
      <c r="F1124" s="373"/>
      <c r="G1124" s="373"/>
      <c r="H1124" s="373"/>
      <c r="J1124" s="373"/>
      <c r="K1124" s="373"/>
      <c r="L1124" s="373"/>
    </row>
    <row r="1125" spans="6:12">
      <c r="F1125" s="373"/>
      <c r="G1125" s="373"/>
      <c r="H1125" s="373"/>
      <c r="J1125" s="373"/>
      <c r="K1125" s="373"/>
      <c r="L1125" s="373"/>
    </row>
    <row r="1126" spans="6:12">
      <c r="F1126" s="373"/>
      <c r="G1126" s="373"/>
      <c r="H1126" s="373"/>
      <c r="J1126" s="373"/>
      <c r="K1126" s="373"/>
      <c r="L1126" s="373"/>
    </row>
    <row r="1127" spans="6:12">
      <c r="F1127" s="373"/>
      <c r="G1127" s="373"/>
      <c r="H1127" s="373"/>
      <c r="J1127" s="373"/>
      <c r="K1127" s="373"/>
      <c r="L1127" s="373"/>
    </row>
    <row r="1128" spans="6:12">
      <c r="F1128" s="373"/>
      <c r="G1128" s="373"/>
      <c r="H1128" s="373"/>
      <c r="J1128" s="373"/>
      <c r="K1128" s="373"/>
      <c r="L1128" s="373"/>
    </row>
    <row r="1129" spans="6:12">
      <c r="F1129" s="373"/>
      <c r="G1129" s="373"/>
      <c r="H1129" s="373"/>
      <c r="J1129" s="373"/>
      <c r="K1129" s="373"/>
      <c r="L1129" s="373"/>
    </row>
    <row r="1130" spans="6:12">
      <c r="F1130" s="373"/>
      <c r="G1130" s="373"/>
      <c r="H1130" s="373"/>
      <c r="J1130" s="373"/>
      <c r="K1130" s="373"/>
      <c r="L1130" s="373"/>
    </row>
    <row r="1131" spans="6:12">
      <c r="F1131" s="373"/>
      <c r="G1131" s="373"/>
      <c r="H1131" s="373"/>
      <c r="J1131" s="373"/>
      <c r="K1131" s="373"/>
      <c r="L1131" s="373"/>
    </row>
    <row r="1132" spans="6:12">
      <c r="F1132" s="373"/>
      <c r="G1132" s="373"/>
      <c r="H1132" s="373"/>
      <c r="J1132" s="373"/>
      <c r="K1132" s="373"/>
      <c r="L1132" s="373"/>
    </row>
    <row r="1133" spans="6:12">
      <c r="F1133" s="373"/>
      <c r="G1133" s="373"/>
      <c r="H1133" s="373"/>
      <c r="J1133" s="373"/>
      <c r="K1133" s="373"/>
      <c r="L1133" s="373"/>
    </row>
    <row r="1134" spans="6:12">
      <c r="F1134" s="373"/>
      <c r="G1134" s="373"/>
      <c r="H1134" s="373"/>
      <c r="J1134" s="373"/>
      <c r="K1134" s="373"/>
      <c r="L1134" s="373"/>
    </row>
    <row r="1135" spans="6:12">
      <c r="F1135" s="373"/>
      <c r="G1135" s="373"/>
      <c r="H1135" s="373"/>
      <c r="J1135" s="373"/>
      <c r="K1135" s="373"/>
      <c r="L1135" s="373"/>
    </row>
    <row r="1136" spans="6:12">
      <c r="F1136" s="373"/>
      <c r="G1136" s="373"/>
      <c r="H1136" s="373"/>
      <c r="J1136" s="373"/>
      <c r="K1136" s="373"/>
      <c r="L1136" s="373"/>
    </row>
    <row r="1137" spans="6:12">
      <c r="F1137" s="373"/>
      <c r="G1137" s="373"/>
      <c r="H1137" s="373"/>
      <c r="J1137" s="373"/>
      <c r="K1137" s="373"/>
      <c r="L1137" s="373"/>
    </row>
    <row r="1138" spans="6:12">
      <c r="F1138" s="373"/>
      <c r="G1138" s="373"/>
      <c r="H1138" s="373"/>
      <c r="J1138" s="373"/>
      <c r="K1138" s="373"/>
      <c r="L1138" s="373"/>
    </row>
    <row r="1139" spans="6:12">
      <c r="F1139" s="373"/>
      <c r="G1139" s="373"/>
      <c r="H1139" s="373"/>
      <c r="J1139" s="373"/>
      <c r="K1139" s="373"/>
      <c r="L1139" s="373"/>
    </row>
    <row r="1140" spans="6:12">
      <c r="F1140" s="373"/>
      <c r="G1140" s="373"/>
      <c r="H1140" s="373"/>
      <c r="J1140" s="373"/>
      <c r="K1140" s="373"/>
      <c r="L1140" s="373"/>
    </row>
    <row r="1141" spans="6:12">
      <c r="F1141" s="373"/>
      <c r="G1141" s="373"/>
      <c r="H1141" s="373"/>
      <c r="J1141" s="373"/>
      <c r="K1141" s="373"/>
      <c r="L1141" s="373"/>
    </row>
    <row r="1142" spans="6:12">
      <c r="F1142" s="373"/>
      <c r="G1142" s="373"/>
      <c r="H1142" s="373"/>
      <c r="J1142" s="373"/>
      <c r="K1142" s="373"/>
      <c r="L1142" s="373"/>
    </row>
    <row r="1143" spans="6:12">
      <c r="F1143" s="373"/>
      <c r="G1143" s="373"/>
      <c r="H1143" s="373"/>
      <c r="J1143" s="373"/>
      <c r="K1143" s="373"/>
      <c r="L1143" s="373"/>
    </row>
    <row r="1144" spans="6:12">
      <c r="F1144" s="373"/>
      <c r="G1144" s="373"/>
      <c r="H1144" s="373"/>
      <c r="J1144" s="373"/>
      <c r="K1144" s="373"/>
      <c r="L1144" s="373"/>
    </row>
    <row r="1145" spans="6:12">
      <c r="F1145" s="373"/>
      <c r="G1145" s="373"/>
      <c r="H1145" s="373"/>
      <c r="J1145" s="373"/>
      <c r="K1145" s="373"/>
      <c r="L1145" s="373"/>
    </row>
    <row r="1146" spans="6:12">
      <c r="F1146" s="373"/>
      <c r="G1146" s="373"/>
      <c r="H1146" s="373"/>
      <c r="J1146" s="373"/>
      <c r="K1146" s="373"/>
      <c r="L1146" s="373"/>
    </row>
    <row r="1147" spans="6:12">
      <c r="F1147" s="373"/>
      <c r="G1147" s="373"/>
      <c r="H1147" s="373"/>
      <c r="J1147" s="373"/>
      <c r="K1147" s="373"/>
      <c r="L1147" s="373"/>
    </row>
    <row r="1148" spans="6:12">
      <c r="F1148" s="373"/>
      <c r="G1148" s="373"/>
      <c r="H1148" s="373"/>
      <c r="J1148" s="373"/>
      <c r="K1148" s="373"/>
      <c r="L1148" s="373"/>
    </row>
    <row r="1149" spans="6:12">
      <c r="F1149" s="373"/>
      <c r="G1149" s="373"/>
      <c r="H1149" s="373"/>
      <c r="J1149" s="373"/>
      <c r="K1149" s="373"/>
      <c r="L1149" s="373"/>
    </row>
    <row r="1150" spans="6:12">
      <c r="F1150" s="373"/>
      <c r="G1150" s="373"/>
      <c r="H1150" s="373"/>
      <c r="J1150" s="373"/>
      <c r="K1150" s="373"/>
      <c r="L1150" s="373"/>
    </row>
    <row r="1151" spans="6:12">
      <c r="F1151" s="373"/>
      <c r="G1151" s="373"/>
      <c r="H1151" s="373"/>
      <c r="J1151" s="373"/>
      <c r="K1151" s="373"/>
      <c r="L1151" s="373"/>
    </row>
    <row r="1152" spans="6:12">
      <c r="F1152" s="373"/>
      <c r="G1152" s="373"/>
      <c r="H1152" s="373"/>
      <c r="J1152" s="373"/>
      <c r="K1152" s="373"/>
      <c r="L1152" s="373"/>
    </row>
    <row r="1153" spans="6:12">
      <c r="F1153" s="373"/>
      <c r="G1153" s="373"/>
      <c r="H1153" s="373"/>
      <c r="J1153" s="373"/>
      <c r="K1153" s="373"/>
      <c r="L1153" s="373"/>
    </row>
    <row r="1154" spans="6:12">
      <c r="F1154" s="373"/>
      <c r="G1154" s="373"/>
      <c r="H1154" s="373"/>
      <c r="J1154" s="373"/>
      <c r="K1154" s="373"/>
      <c r="L1154" s="373"/>
    </row>
    <row r="1155" spans="6:12">
      <c r="F1155" s="373"/>
      <c r="G1155" s="373"/>
      <c r="H1155" s="373"/>
      <c r="J1155" s="373"/>
      <c r="K1155" s="373"/>
      <c r="L1155" s="373"/>
    </row>
    <row r="1156" spans="6:12">
      <c r="F1156" s="373"/>
      <c r="G1156" s="373"/>
      <c r="H1156" s="373"/>
      <c r="J1156" s="373"/>
      <c r="K1156" s="373"/>
      <c r="L1156" s="373"/>
    </row>
    <row r="1157" spans="6:12">
      <c r="F1157" s="373"/>
      <c r="G1157" s="373"/>
      <c r="H1157" s="373"/>
      <c r="J1157" s="373"/>
      <c r="K1157" s="373"/>
      <c r="L1157" s="373"/>
    </row>
    <row r="1158" spans="6:12">
      <c r="F1158" s="373"/>
      <c r="G1158" s="373"/>
      <c r="H1158" s="373"/>
      <c r="J1158" s="373"/>
      <c r="K1158" s="373"/>
      <c r="L1158" s="373"/>
    </row>
    <row r="1159" spans="6:12">
      <c r="F1159" s="373"/>
      <c r="G1159" s="373"/>
      <c r="H1159" s="373"/>
      <c r="J1159" s="373"/>
      <c r="K1159" s="373"/>
      <c r="L1159" s="373"/>
    </row>
    <row r="1160" spans="6:12">
      <c r="F1160" s="373"/>
      <c r="G1160" s="373"/>
      <c r="H1160" s="373"/>
      <c r="J1160" s="373"/>
      <c r="K1160" s="373"/>
      <c r="L1160" s="373"/>
    </row>
    <row r="1161" spans="6:12">
      <c r="F1161" s="373"/>
      <c r="G1161" s="373"/>
      <c r="H1161" s="373"/>
      <c r="J1161" s="373"/>
      <c r="K1161" s="373"/>
      <c r="L1161" s="373"/>
    </row>
    <row r="1162" spans="6:12">
      <c r="F1162" s="373"/>
      <c r="G1162" s="373"/>
      <c r="H1162" s="373"/>
      <c r="J1162" s="373"/>
      <c r="K1162" s="373"/>
      <c r="L1162" s="373"/>
    </row>
    <row r="1163" spans="6:12">
      <c r="F1163" s="373"/>
      <c r="G1163" s="373"/>
      <c r="H1163" s="373"/>
      <c r="J1163" s="373"/>
      <c r="K1163" s="373"/>
      <c r="L1163" s="373"/>
    </row>
    <row r="1164" spans="6:12">
      <c r="F1164" s="373"/>
      <c r="G1164" s="373"/>
      <c r="H1164" s="373"/>
      <c r="J1164" s="373"/>
      <c r="K1164" s="373"/>
      <c r="L1164" s="373"/>
    </row>
    <row r="1165" spans="6:12">
      <c r="F1165" s="373"/>
      <c r="G1165" s="373"/>
      <c r="H1165" s="373"/>
      <c r="J1165" s="373"/>
      <c r="K1165" s="373"/>
      <c r="L1165" s="373"/>
    </row>
    <row r="1166" spans="6:12">
      <c r="F1166" s="373"/>
      <c r="G1166" s="373"/>
      <c r="H1166" s="373"/>
      <c r="J1166" s="373"/>
      <c r="K1166" s="373"/>
      <c r="L1166" s="373"/>
    </row>
    <row r="1167" spans="6:12">
      <c r="F1167" s="373"/>
      <c r="G1167" s="373"/>
      <c r="H1167" s="373"/>
      <c r="J1167" s="373"/>
      <c r="K1167" s="373"/>
      <c r="L1167" s="373"/>
    </row>
    <row r="1168" spans="6:12">
      <c r="F1168" s="373"/>
      <c r="G1168" s="373"/>
      <c r="H1168" s="373"/>
      <c r="J1168" s="373"/>
      <c r="K1168" s="373"/>
      <c r="L1168" s="373"/>
    </row>
    <row r="1169" spans="6:12">
      <c r="F1169" s="373"/>
      <c r="G1169" s="373"/>
      <c r="H1169" s="373"/>
      <c r="J1169" s="373"/>
      <c r="K1169" s="373"/>
      <c r="L1169" s="373"/>
    </row>
    <row r="1170" spans="6:12">
      <c r="F1170" s="373"/>
      <c r="G1170" s="373"/>
      <c r="H1170" s="373"/>
      <c r="J1170" s="373"/>
      <c r="K1170" s="373"/>
      <c r="L1170" s="373"/>
    </row>
    <row r="1171" spans="6:12">
      <c r="F1171" s="373"/>
      <c r="G1171" s="373"/>
      <c r="H1171" s="373"/>
      <c r="J1171" s="373"/>
      <c r="K1171" s="373"/>
      <c r="L1171" s="373"/>
    </row>
    <row r="1172" spans="6:12">
      <c r="F1172" s="373"/>
      <c r="G1172" s="373"/>
      <c r="H1172" s="373"/>
      <c r="J1172" s="373"/>
      <c r="K1172" s="373"/>
      <c r="L1172" s="373"/>
    </row>
    <row r="1173" spans="6:12">
      <c r="F1173" s="373"/>
      <c r="G1173" s="373"/>
      <c r="H1173" s="373"/>
      <c r="J1173" s="373"/>
      <c r="K1173" s="373"/>
      <c r="L1173" s="373"/>
    </row>
    <row r="1174" spans="6:12">
      <c r="F1174" s="373"/>
      <c r="G1174" s="373"/>
      <c r="H1174" s="373"/>
      <c r="J1174" s="373"/>
      <c r="K1174" s="373"/>
      <c r="L1174" s="373"/>
    </row>
    <row r="1175" spans="6:12">
      <c r="F1175" s="373"/>
      <c r="G1175" s="373"/>
      <c r="H1175" s="373"/>
      <c r="J1175" s="373"/>
      <c r="K1175" s="373"/>
      <c r="L1175" s="373"/>
    </row>
    <row r="1176" spans="6:12">
      <c r="F1176" s="373"/>
      <c r="G1176" s="373"/>
      <c r="H1176" s="373"/>
      <c r="J1176" s="373"/>
      <c r="K1176" s="373"/>
      <c r="L1176" s="373"/>
    </row>
    <row r="1177" spans="6:12">
      <c r="F1177" s="373"/>
      <c r="G1177" s="373"/>
      <c r="H1177" s="373"/>
      <c r="J1177" s="373"/>
      <c r="K1177" s="373"/>
      <c r="L1177" s="373"/>
    </row>
    <row r="1178" spans="6:12">
      <c r="F1178" s="373"/>
      <c r="G1178" s="373"/>
      <c r="H1178" s="373"/>
      <c r="J1178" s="373"/>
      <c r="K1178" s="373"/>
      <c r="L1178" s="373"/>
    </row>
    <row r="1179" spans="6:12">
      <c r="F1179" s="373"/>
      <c r="G1179" s="373"/>
      <c r="H1179" s="373"/>
      <c r="J1179" s="373"/>
      <c r="K1179" s="373"/>
      <c r="L1179" s="373"/>
    </row>
    <row r="1180" spans="6:12">
      <c r="F1180" s="373"/>
      <c r="G1180" s="373"/>
      <c r="H1180" s="373"/>
      <c r="J1180" s="373"/>
      <c r="K1180" s="373"/>
      <c r="L1180" s="373"/>
    </row>
    <row r="1181" spans="6:12">
      <c r="F1181" s="373"/>
      <c r="G1181" s="373"/>
      <c r="H1181" s="373"/>
      <c r="J1181" s="373"/>
      <c r="K1181" s="373"/>
      <c r="L1181" s="373"/>
    </row>
    <row r="1182" spans="6:12">
      <c r="F1182" s="373"/>
      <c r="G1182" s="373"/>
      <c r="H1182" s="373"/>
      <c r="J1182" s="373"/>
      <c r="K1182" s="373"/>
      <c r="L1182" s="373"/>
    </row>
    <row r="1183" spans="6:12">
      <c r="F1183" s="373"/>
      <c r="G1183" s="373"/>
      <c r="H1183" s="373"/>
      <c r="J1183" s="373"/>
      <c r="K1183" s="373"/>
      <c r="L1183" s="373"/>
    </row>
    <row r="1184" spans="6:12">
      <c r="F1184" s="373"/>
      <c r="G1184" s="373"/>
      <c r="H1184" s="373"/>
      <c r="J1184" s="373"/>
      <c r="K1184" s="373"/>
      <c r="L1184" s="373"/>
    </row>
    <row r="1185" spans="6:12">
      <c r="F1185" s="373"/>
      <c r="G1185" s="373"/>
      <c r="H1185" s="373"/>
      <c r="J1185" s="373"/>
      <c r="K1185" s="373"/>
      <c r="L1185" s="373"/>
    </row>
    <row r="1186" spans="6:12">
      <c r="F1186" s="373"/>
      <c r="G1186" s="373"/>
      <c r="H1186" s="373"/>
      <c r="J1186" s="373"/>
      <c r="K1186" s="373"/>
      <c r="L1186" s="373"/>
    </row>
    <row r="1187" spans="6:12">
      <c r="F1187" s="373"/>
      <c r="G1187" s="373"/>
      <c r="H1187" s="373"/>
      <c r="J1187" s="373"/>
      <c r="K1187" s="373"/>
      <c r="L1187" s="373"/>
    </row>
    <row r="1188" spans="6:12">
      <c r="F1188" s="373"/>
      <c r="G1188" s="373"/>
      <c r="H1188" s="373"/>
      <c r="J1188" s="373"/>
      <c r="K1188" s="373"/>
      <c r="L1188" s="373"/>
    </row>
    <row r="1189" spans="6:12">
      <c r="F1189" s="373"/>
      <c r="G1189" s="373"/>
      <c r="H1189" s="373"/>
      <c r="J1189" s="373"/>
      <c r="K1189" s="373"/>
      <c r="L1189" s="373"/>
    </row>
    <row r="1190" spans="6:12">
      <c r="F1190" s="373"/>
      <c r="G1190" s="373"/>
      <c r="H1190" s="373"/>
      <c r="J1190" s="373"/>
      <c r="K1190" s="373"/>
      <c r="L1190" s="373"/>
    </row>
    <row r="1191" spans="6:12">
      <c r="F1191" s="373"/>
      <c r="G1191" s="373"/>
      <c r="H1191" s="373"/>
      <c r="J1191" s="373"/>
      <c r="K1191" s="373"/>
      <c r="L1191" s="373"/>
    </row>
    <row r="1192" spans="6:12">
      <c r="F1192" s="373"/>
      <c r="G1192" s="373"/>
      <c r="H1192" s="373"/>
      <c r="J1192" s="373"/>
      <c r="K1192" s="373"/>
      <c r="L1192" s="373"/>
    </row>
    <row r="1193" spans="6:12">
      <c r="F1193" s="373"/>
      <c r="G1193" s="373"/>
      <c r="H1193" s="373"/>
      <c r="J1193" s="373"/>
      <c r="K1193" s="373"/>
      <c r="L1193" s="373"/>
    </row>
    <row r="1194" spans="6:12">
      <c r="F1194" s="373"/>
      <c r="G1194" s="373"/>
      <c r="H1194" s="373"/>
      <c r="J1194" s="373"/>
      <c r="K1194" s="373"/>
      <c r="L1194" s="373"/>
    </row>
    <row r="1195" spans="6:12">
      <c r="F1195" s="373"/>
      <c r="G1195" s="373"/>
      <c r="H1195" s="373"/>
      <c r="J1195" s="373"/>
      <c r="K1195" s="373"/>
      <c r="L1195" s="373"/>
    </row>
    <row r="1196" spans="6:12">
      <c r="F1196" s="373"/>
      <c r="G1196" s="373"/>
      <c r="H1196" s="373"/>
      <c r="J1196" s="373"/>
      <c r="K1196" s="373"/>
      <c r="L1196" s="373"/>
    </row>
    <row r="1197" spans="6:12">
      <c r="F1197" s="373"/>
      <c r="G1197" s="373"/>
      <c r="H1197" s="373"/>
      <c r="J1197" s="373"/>
      <c r="K1197" s="373"/>
      <c r="L1197" s="373"/>
    </row>
    <row r="1198" spans="6:12">
      <c r="F1198" s="373"/>
      <c r="G1198" s="373"/>
      <c r="H1198" s="373"/>
      <c r="J1198" s="373"/>
      <c r="K1198" s="373"/>
      <c r="L1198" s="373"/>
    </row>
    <row r="1199" spans="6:12">
      <c r="F1199" s="373"/>
      <c r="G1199" s="373"/>
      <c r="H1199" s="373"/>
      <c r="J1199" s="373"/>
      <c r="K1199" s="373"/>
      <c r="L1199" s="373"/>
    </row>
    <row r="1200" spans="6:12">
      <c r="F1200" s="373"/>
      <c r="G1200" s="373"/>
      <c r="H1200" s="373"/>
      <c r="J1200" s="373"/>
      <c r="K1200" s="373"/>
      <c r="L1200" s="373"/>
    </row>
    <row r="1201" spans="6:12">
      <c r="F1201" s="373"/>
      <c r="G1201" s="373"/>
      <c r="H1201" s="373"/>
      <c r="J1201" s="373"/>
      <c r="K1201" s="373"/>
      <c r="L1201" s="373"/>
    </row>
    <row r="1202" spans="6:12">
      <c r="F1202" s="373"/>
      <c r="G1202" s="373"/>
      <c r="H1202" s="373"/>
      <c r="J1202" s="373"/>
      <c r="K1202" s="373"/>
      <c r="L1202" s="373"/>
    </row>
    <row r="1203" spans="6:12">
      <c r="F1203" s="373"/>
      <c r="G1203" s="373"/>
      <c r="H1203" s="373"/>
      <c r="J1203" s="373"/>
      <c r="K1203" s="373"/>
      <c r="L1203" s="373"/>
    </row>
    <row r="1204" spans="6:12">
      <c r="F1204" s="373"/>
      <c r="G1204" s="373"/>
      <c r="H1204" s="373"/>
      <c r="J1204" s="373"/>
      <c r="K1204" s="373"/>
      <c r="L1204" s="373"/>
    </row>
    <row r="1205" spans="6:12">
      <c r="F1205" s="373"/>
      <c r="G1205" s="373"/>
      <c r="H1205" s="373"/>
      <c r="J1205" s="373"/>
      <c r="K1205" s="373"/>
      <c r="L1205" s="373"/>
    </row>
    <row r="1206" spans="6:12">
      <c r="F1206" s="373"/>
      <c r="G1206" s="373"/>
      <c r="H1206" s="373"/>
      <c r="J1206" s="373"/>
      <c r="K1206" s="373"/>
      <c r="L1206" s="373"/>
    </row>
    <row r="1207" spans="6:12">
      <c r="F1207" s="373"/>
      <c r="G1207" s="373"/>
      <c r="H1207" s="373"/>
      <c r="J1207" s="373"/>
      <c r="K1207" s="373"/>
      <c r="L1207" s="373"/>
    </row>
    <row r="1208" spans="6:12">
      <c r="F1208" s="373"/>
      <c r="G1208" s="373"/>
      <c r="H1208" s="373"/>
      <c r="J1208" s="373"/>
      <c r="K1208" s="373"/>
      <c r="L1208" s="373"/>
    </row>
    <row r="1209" spans="6:12">
      <c r="F1209" s="373"/>
      <c r="G1209" s="373"/>
      <c r="H1209" s="373"/>
      <c r="J1209" s="373"/>
      <c r="K1209" s="373"/>
      <c r="L1209" s="373"/>
    </row>
    <row r="1210" spans="6:12">
      <c r="F1210" s="373"/>
      <c r="G1210" s="373"/>
      <c r="H1210" s="373"/>
      <c r="J1210" s="373"/>
      <c r="K1210" s="373"/>
      <c r="L1210" s="373"/>
    </row>
    <row r="1211" spans="6:12">
      <c r="F1211" s="373"/>
      <c r="G1211" s="373"/>
      <c r="H1211" s="373"/>
      <c r="J1211" s="373"/>
      <c r="K1211" s="373"/>
      <c r="L1211" s="373"/>
    </row>
    <row r="1212" spans="6:12">
      <c r="F1212" s="373"/>
      <c r="G1212" s="373"/>
      <c r="H1212" s="373"/>
      <c r="J1212" s="373"/>
      <c r="K1212" s="373"/>
      <c r="L1212" s="373"/>
    </row>
    <row r="1213" spans="6:12">
      <c r="F1213" s="373"/>
      <c r="G1213" s="373"/>
      <c r="H1213" s="373"/>
      <c r="J1213" s="373"/>
      <c r="K1213" s="373"/>
      <c r="L1213" s="373"/>
    </row>
    <row r="1214" spans="6:12">
      <c r="F1214" s="373"/>
      <c r="G1214" s="373"/>
      <c r="H1214" s="373"/>
      <c r="J1214" s="373"/>
      <c r="K1214" s="373"/>
      <c r="L1214" s="373"/>
    </row>
    <row r="1215" spans="6:12">
      <c r="F1215" s="373"/>
      <c r="G1215" s="373"/>
      <c r="H1215" s="373"/>
      <c r="J1215" s="373"/>
      <c r="K1215" s="373"/>
      <c r="L1215" s="373"/>
    </row>
    <row r="1216" spans="6:12">
      <c r="F1216" s="373"/>
      <c r="G1216" s="373"/>
      <c r="H1216" s="373"/>
      <c r="J1216" s="373"/>
      <c r="K1216" s="373"/>
      <c r="L1216" s="373"/>
    </row>
    <row r="1217" spans="6:12">
      <c r="F1217" s="373"/>
      <c r="G1217" s="373"/>
      <c r="H1217" s="373"/>
      <c r="J1217" s="373"/>
      <c r="K1217" s="373"/>
      <c r="L1217" s="373"/>
    </row>
    <row r="1218" spans="6:12">
      <c r="F1218" s="373"/>
      <c r="G1218" s="373"/>
      <c r="H1218" s="373"/>
      <c r="J1218" s="373"/>
      <c r="K1218" s="373"/>
      <c r="L1218" s="373"/>
    </row>
    <row r="1219" spans="6:12">
      <c r="F1219" s="373"/>
      <c r="G1219" s="373"/>
      <c r="H1219" s="373"/>
      <c r="J1219" s="373"/>
      <c r="K1219" s="373"/>
      <c r="L1219" s="373"/>
    </row>
    <row r="1220" spans="6:12">
      <c r="F1220" s="373"/>
      <c r="G1220" s="373"/>
      <c r="H1220" s="373"/>
      <c r="J1220" s="373"/>
      <c r="K1220" s="373"/>
      <c r="L1220" s="373"/>
    </row>
    <row r="1221" spans="6:12">
      <c r="F1221" s="373"/>
      <c r="G1221" s="373"/>
      <c r="H1221" s="373"/>
      <c r="J1221" s="373"/>
      <c r="K1221" s="373"/>
      <c r="L1221" s="373"/>
    </row>
    <row r="1222" spans="6:12">
      <c r="F1222" s="373"/>
      <c r="G1222" s="373"/>
      <c r="H1222" s="373"/>
      <c r="J1222" s="373"/>
      <c r="K1222" s="373"/>
      <c r="L1222" s="373"/>
    </row>
    <row r="1223" spans="6:12">
      <c r="F1223" s="373"/>
      <c r="G1223" s="373"/>
      <c r="H1223" s="373"/>
      <c r="J1223" s="373"/>
      <c r="K1223" s="373"/>
      <c r="L1223" s="373"/>
    </row>
    <row r="1224" spans="6:12">
      <c r="F1224" s="373"/>
      <c r="G1224" s="373"/>
      <c r="H1224" s="373"/>
      <c r="J1224" s="373"/>
      <c r="K1224" s="373"/>
      <c r="L1224" s="373"/>
    </row>
    <row r="1225" spans="6:12">
      <c r="F1225" s="373"/>
      <c r="G1225" s="373"/>
      <c r="H1225" s="373"/>
      <c r="J1225" s="373"/>
      <c r="K1225" s="373"/>
      <c r="L1225" s="373"/>
    </row>
    <row r="1226" spans="6:12">
      <c r="F1226" s="373"/>
      <c r="G1226" s="373"/>
      <c r="H1226" s="373"/>
      <c r="J1226" s="373"/>
      <c r="K1226" s="373"/>
      <c r="L1226" s="373"/>
    </row>
    <row r="1227" spans="6:12">
      <c r="F1227" s="373"/>
      <c r="G1227" s="373"/>
      <c r="H1227" s="373"/>
      <c r="J1227" s="373"/>
      <c r="K1227" s="373"/>
      <c r="L1227" s="373"/>
    </row>
    <row r="1228" spans="6:12">
      <c r="F1228" s="373"/>
      <c r="G1228" s="373"/>
      <c r="H1228" s="373"/>
      <c r="J1228" s="373"/>
      <c r="K1228" s="373"/>
      <c r="L1228" s="373"/>
    </row>
    <row r="1229" spans="6:12">
      <c r="F1229" s="373"/>
      <c r="G1229" s="373"/>
      <c r="H1229" s="373"/>
      <c r="J1229" s="373"/>
      <c r="K1229" s="373"/>
      <c r="L1229" s="373"/>
    </row>
    <row r="1230" spans="6:12">
      <c r="F1230" s="373"/>
      <c r="G1230" s="373"/>
      <c r="H1230" s="373"/>
      <c r="J1230" s="373"/>
      <c r="K1230" s="373"/>
      <c r="L1230" s="373"/>
    </row>
    <row r="1231" spans="6:12">
      <c r="F1231" s="373"/>
      <c r="G1231" s="373"/>
      <c r="H1231" s="373"/>
      <c r="J1231" s="373"/>
      <c r="K1231" s="373"/>
      <c r="L1231" s="373"/>
    </row>
    <row r="1232" spans="6:12">
      <c r="F1232" s="373"/>
      <c r="G1232" s="373"/>
      <c r="H1232" s="373"/>
      <c r="J1232" s="373"/>
      <c r="K1232" s="373"/>
      <c r="L1232" s="373"/>
    </row>
    <row r="1233" spans="6:12">
      <c r="F1233" s="373"/>
      <c r="G1233" s="373"/>
      <c r="H1233" s="373"/>
      <c r="J1233" s="373"/>
      <c r="K1233" s="373"/>
      <c r="L1233" s="373"/>
    </row>
    <row r="1234" spans="6:12">
      <c r="F1234" s="373"/>
      <c r="G1234" s="373"/>
      <c r="H1234" s="373"/>
      <c r="J1234" s="373"/>
      <c r="K1234" s="373"/>
      <c r="L1234" s="373"/>
    </row>
    <row r="1235" spans="6:12">
      <c r="F1235" s="373"/>
      <c r="G1235" s="373"/>
      <c r="H1235" s="373"/>
      <c r="J1235" s="373"/>
      <c r="K1235" s="373"/>
      <c r="L1235" s="373"/>
    </row>
    <row r="1236" spans="6:12">
      <c r="F1236" s="373"/>
      <c r="G1236" s="373"/>
      <c r="H1236" s="373"/>
      <c r="J1236" s="373"/>
      <c r="K1236" s="373"/>
      <c r="L1236" s="373"/>
    </row>
    <row r="1237" spans="6:12">
      <c r="F1237" s="373"/>
      <c r="G1237" s="373"/>
      <c r="H1237" s="373"/>
      <c r="J1237" s="373"/>
      <c r="K1237" s="373"/>
      <c r="L1237" s="373"/>
    </row>
    <row r="1238" spans="6:12">
      <c r="F1238" s="373"/>
      <c r="G1238" s="373"/>
      <c r="H1238" s="373"/>
      <c r="J1238" s="373"/>
      <c r="K1238" s="373"/>
      <c r="L1238" s="373"/>
    </row>
    <row r="1239" spans="6:12">
      <c r="F1239" s="373"/>
      <c r="G1239" s="373"/>
      <c r="H1239" s="373"/>
      <c r="J1239" s="373"/>
      <c r="K1239" s="373"/>
      <c r="L1239" s="373"/>
    </row>
    <row r="1240" spans="6:12">
      <c r="F1240" s="373"/>
      <c r="G1240" s="373"/>
      <c r="H1240" s="373"/>
      <c r="J1240" s="373"/>
      <c r="K1240" s="373"/>
      <c r="L1240" s="373"/>
    </row>
    <row r="1241" spans="6:12">
      <c r="F1241" s="373"/>
      <c r="G1241" s="373"/>
      <c r="H1241" s="373"/>
      <c r="J1241" s="373"/>
      <c r="K1241" s="373"/>
      <c r="L1241" s="373"/>
    </row>
    <row r="1242" spans="6:12">
      <c r="F1242" s="373"/>
      <c r="G1242" s="373"/>
      <c r="H1242" s="373"/>
      <c r="J1242" s="373"/>
      <c r="K1242" s="373"/>
      <c r="L1242" s="373"/>
    </row>
    <row r="1243" spans="6:12">
      <c r="F1243" s="373"/>
      <c r="G1243" s="373"/>
      <c r="H1243" s="373"/>
      <c r="J1243" s="373"/>
      <c r="K1243" s="373"/>
      <c r="L1243" s="373"/>
    </row>
    <row r="1244" spans="6:12">
      <c r="F1244" s="373"/>
      <c r="G1244" s="373"/>
      <c r="H1244" s="373"/>
      <c r="J1244" s="373"/>
      <c r="K1244" s="373"/>
      <c r="L1244" s="373"/>
    </row>
    <row r="1245" spans="6:12">
      <c r="F1245" s="373"/>
      <c r="G1245" s="373"/>
      <c r="H1245" s="373"/>
      <c r="J1245" s="373"/>
      <c r="K1245" s="373"/>
      <c r="L1245" s="373"/>
    </row>
    <row r="1246" spans="6:12">
      <c r="F1246" s="373"/>
      <c r="G1246" s="373"/>
      <c r="H1246" s="373"/>
      <c r="J1246" s="373"/>
      <c r="K1246" s="373"/>
      <c r="L1246" s="373"/>
    </row>
    <row r="1247" spans="6:12">
      <c r="F1247" s="373"/>
      <c r="G1247" s="373"/>
      <c r="H1247" s="373"/>
      <c r="J1247" s="373"/>
      <c r="K1247" s="373"/>
      <c r="L1247" s="373"/>
    </row>
    <row r="1248" spans="6:12">
      <c r="F1248" s="373"/>
      <c r="G1248" s="373"/>
      <c r="H1248" s="373"/>
      <c r="J1248" s="373"/>
      <c r="K1248" s="373"/>
      <c r="L1248" s="373"/>
    </row>
    <row r="1249" spans="6:12">
      <c r="F1249" s="373"/>
      <c r="G1249" s="373"/>
      <c r="H1249" s="373"/>
      <c r="J1249" s="373"/>
      <c r="K1249" s="373"/>
      <c r="L1249" s="373"/>
    </row>
    <row r="1250" spans="6:12">
      <c r="F1250" s="373"/>
      <c r="G1250" s="373"/>
      <c r="H1250" s="373"/>
      <c r="J1250" s="373"/>
      <c r="K1250" s="373"/>
      <c r="L1250" s="373"/>
    </row>
    <row r="1251" spans="6:12">
      <c r="F1251" s="373"/>
      <c r="G1251" s="373"/>
      <c r="H1251" s="373"/>
      <c r="J1251" s="373"/>
      <c r="K1251" s="373"/>
      <c r="L1251" s="373"/>
    </row>
    <row r="1252" spans="6:12">
      <c r="F1252" s="373"/>
      <c r="G1252" s="373"/>
      <c r="H1252" s="373"/>
      <c r="J1252" s="373"/>
      <c r="K1252" s="373"/>
      <c r="L1252" s="373"/>
    </row>
    <row r="1253" spans="6:12">
      <c r="F1253" s="373"/>
      <c r="G1253" s="373"/>
      <c r="H1253" s="373"/>
      <c r="J1253" s="373"/>
      <c r="K1253" s="373"/>
      <c r="L1253" s="373"/>
    </row>
    <row r="1254" spans="6:12">
      <c r="F1254" s="373"/>
      <c r="G1254" s="373"/>
      <c r="H1254" s="373"/>
      <c r="J1254" s="373"/>
      <c r="K1254" s="373"/>
      <c r="L1254" s="373"/>
    </row>
    <row r="1255" spans="6:12">
      <c r="F1255" s="373"/>
      <c r="G1255" s="373"/>
      <c r="H1255" s="373"/>
      <c r="J1255" s="373"/>
      <c r="K1255" s="373"/>
      <c r="L1255" s="373"/>
    </row>
    <row r="1256" spans="6:12">
      <c r="F1256" s="373"/>
      <c r="G1256" s="373"/>
      <c r="H1256" s="373"/>
      <c r="J1256" s="373"/>
      <c r="K1256" s="373"/>
      <c r="L1256" s="373"/>
    </row>
    <row r="1257" spans="6:12">
      <c r="F1257" s="373"/>
      <c r="G1257" s="373"/>
      <c r="H1257" s="373"/>
      <c r="J1257" s="373"/>
      <c r="K1257" s="373"/>
      <c r="L1257" s="373"/>
    </row>
    <row r="1258" spans="6:12">
      <c r="F1258" s="373"/>
      <c r="G1258" s="373"/>
      <c r="H1258" s="373"/>
      <c r="J1258" s="373"/>
      <c r="K1258" s="373"/>
      <c r="L1258" s="373"/>
    </row>
    <row r="1259" spans="6:12">
      <c r="F1259" s="373"/>
      <c r="G1259" s="373"/>
      <c r="H1259" s="373"/>
      <c r="J1259" s="373"/>
      <c r="K1259" s="373"/>
      <c r="L1259" s="373"/>
    </row>
    <row r="1260" spans="6:12">
      <c r="F1260" s="373"/>
      <c r="G1260" s="373"/>
      <c r="H1260" s="373"/>
      <c r="J1260" s="373"/>
      <c r="K1260" s="373"/>
      <c r="L1260" s="373"/>
    </row>
    <row r="1261" spans="6:12">
      <c r="F1261" s="373"/>
      <c r="G1261" s="373"/>
      <c r="H1261" s="373"/>
      <c r="J1261" s="373"/>
      <c r="K1261" s="373"/>
      <c r="L1261" s="373"/>
    </row>
    <row r="1262" spans="6:12">
      <c r="F1262" s="373"/>
      <c r="G1262" s="373"/>
      <c r="H1262" s="373"/>
      <c r="J1262" s="373"/>
      <c r="K1262" s="373"/>
      <c r="L1262" s="373"/>
    </row>
    <row r="1263" spans="6:12">
      <c r="F1263" s="373"/>
      <c r="G1263" s="373"/>
      <c r="H1263" s="373"/>
      <c r="J1263" s="373"/>
      <c r="K1263" s="373"/>
      <c r="L1263" s="373"/>
    </row>
    <row r="1264" spans="6:12">
      <c r="F1264" s="373"/>
      <c r="G1264" s="373"/>
      <c r="H1264" s="373"/>
      <c r="J1264" s="373"/>
      <c r="K1264" s="373"/>
      <c r="L1264" s="373"/>
    </row>
    <row r="1265" spans="6:12">
      <c r="F1265" s="373"/>
      <c r="G1265" s="373"/>
      <c r="H1265" s="373"/>
      <c r="J1265" s="373"/>
      <c r="K1265" s="373"/>
      <c r="L1265" s="373"/>
    </row>
    <row r="1266" spans="6:12">
      <c r="F1266" s="373"/>
      <c r="G1266" s="373"/>
      <c r="H1266" s="373"/>
      <c r="J1266" s="373"/>
      <c r="K1266" s="373"/>
      <c r="L1266" s="373"/>
    </row>
    <row r="1267" spans="6:12">
      <c r="F1267" s="373"/>
      <c r="G1267" s="373"/>
      <c r="H1267" s="373"/>
      <c r="J1267" s="373"/>
      <c r="K1267" s="373"/>
      <c r="L1267" s="373"/>
    </row>
    <row r="1268" spans="6:12">
      <c r="F1268" s="373"/>
      <c r="G1268" s="373"/>
      <c r="H1268" s="373"/>
      <c r="J1268" s="373"/>
      <c r="K1268" s="373"/>
      <c r="L1268" s="373"/>
    </row>
    <row r="1269" spans="6:12">
      <c r="F1269" s="373"/>
      <c r="G1269" s="373"/>
      <c r="H1269" s="373"/>
      <c r="J1269" s="373"/>
      <c r="K1269" s="373"/>
      <c r="L1269" s="373"/>
    </row>
    <row r="1270" spans="6:12">
      <c r="F1270" s="373"/>
      <c r="G1270" s="373"/>
      <c r="H1270" s="373"/>
      <c r="J1270" s="373"/>
      <c r="K1270" s="373"/>
      <c r="L1270" s="373"/>
    </row>
    <row r="1271" spans="6:12">
      <c r="F1271" s="373"/>
      <c r="G1271" s="373"/>
      <c r="H1271" s="373"/>
      <c r="J1271" s="373"/>
      <c r="K1271" s="373"/>
      <c r="L1271" s="373"/>
    </row>
    <row r="1272" spans="6:12">
      <c r="F1272" s="373"/>
      <c r="G1272" s="373"/>
      <c r="H1272" s="373"/>
      <c r="J1272" s="373"/>
      <c r="K1272" s="373"/>
      <c r="L1272" s="373"/>
    </row>
    <row r="1273" spans="6:12">
      <c r="F1273" s="373"/>
      <c r="G1273" s="373"/>
      <c r="H1273" s="373"/>
      <c r="J1273" s="373"/>
      <c r="K1273" s="373"/>
      <c r="L1273" s="373"/>
    </row>
    <row r="1274" spans="6:12">
      <c r="F1274" s="373"/>
      <c r="G1274" s="373"/>
      <c r="H1274" s="373"/>
      <c r="J1274" s="373"/>
      <c r="K1274" s="373"/>
      <c r="L1274" s="373"/>
    </row>
    <row r="1275" spans="6:12">
      <c r="F1275" s="373"/>
      <c r="G1275" s="373"/>
      <c r="H1275" s="373"/>
      <c r="J1275" s="373"/>
      <c r="K1275" s="373"/>
      <c r="L1275" s="373"/>
    </row>
    <row r="1276" spans="6:12">
      <c r="F1276" s="373"/>
      <c r="G1276" s="373"/>
      <c r="H1276" s="373"/>
      <c r="J1276" s="373"/>
      <c r="K1276" s="373"/>
      <c r="L1276" s="373"/>
    </row>
    <row r="1277" spans="6:12">
      <c r="F1277" s="373"/>
      <c r="G1277" s="373"/>
      <c r="H1277" s="373"/>
      <c r="J1277" s="373"/>
      <c r="K1277" s="373"/>
      <c r="L1277" s="373"/>
    </row>
    <row r="1278" spans="6:12">
      <c r="F1278" s="373"/>
      <c r="G1278" s="373"/>
      <c r="H1278" s="373"/>
      <c r="J1278" s="373"/>
      <c r="K1278" s="373"/>
      <c r="L1278" s="373"/>
    </row>
    <row r="1279" spans="6:12">
      <c r="F1279" s="373"/>
      <c r="G1279" s="373"/>
      <c r="H1279" s="373"/>
      <c r="J1279" s="373"/>
      <c r="K1279" s="373"/>
      <c r="L1279" s="373"/>
    </row>
    <row r="1280" spans="6:12">
      <c r="F1280" s="373"/>
      <c r="G1280" s="373"/>
      <c r="H1280" s="373"/>
      <c r="J1280" s="373"/>
      <c r="K1280" s="373"/>
      <c r="L1280" s="373"/>
    </row>
    <row r="1281" spans="6:12">
      <c r="F1281" s="373"/>
      <c r="G1281" s="373"/>
      <c r="H1281" s="373"/>
      <c r="J1281" s="373"/>
      <c r="K1281" s="373"/>
      <c r="L1281" s="373"/>
    </row>
    <row r="1282" spans="6:12">
      <c r="F1282" s="373"/>
      <c r="G1282" s="373"/>
      <c r="H1282" s="373"/>
      <c r="J1282" s="373"/>
      <c r="K1282" s="373"/>
      <c r="L1282" s="373"/>
    </row>
    <row r="1283" spans="6:12">
      <c r="F1283" s="373"/>
      <c r="G1283" s="373"/>
      <c r="H1283" s="373"/>
      <c r="J1283" s="373"/>
      <c r="K1283" s="373"/>
      <c r="L1283" s="373"/>
    </row>
    <row r="1284" spans="6:12">
      <c r="F1284" s="373"/>
      <c r="G1284" s="373"/>
      <c r="H1284" s="373"/>
      <c r="J1284" s="373"/>
      <c r="K1284" s="373"/>
      <c r="L1284" s="373"/>
    </row>
    <row r="1285" spans="6:12">
      <c r="F1285" s="373"/>
      <c r="G1285" s="373"/>
      <c r="H1285" s="373"/>
      <c r="J1285" s="373"/>
      <c r="K1285" s="373"/>
      <c r="L1285" s="373"/>
    </row>
    <row r="1286" spans="6:12">
      <c r="F1286" s="373"/>
      <c r="G1286" s="373"/>
      <c r="H1286" s="373"/>
      <c r="J1286" s="373"/>
      <c r="K1286" s="373"/>
      <c r="L1286" s="373"/>
    </row>
    <row r="1287" spans="6:12">
      <c r="F1287" s="373"/>
      <c r="G1287" s="373"/>
      <c r="H1287" s="373"/>
      <c r="J1287" s="373"/>
      <c r="K1287" s="373"/>
      <c r="L1287" s="373"/>
    </row>
    <row r="1288" spans="6:12">
      <c r="F1288" s="373"/>
      <c r="G1288" s="373"/>
      <c r="H1288" s="373"/>
      <c r="J1288" s="373"/>
      <c r="K1288" s="373"/>
      <c r="L1288" s="373"/>
    </row>
    <row r="1289" spans="6:12">
      <c r="F1289" s="373"/>
      <c r="G1289" s="373"/>
      <c r="H1289" s="373"/>
      <c r="J1289" s="373"/>
      <c r="K1289" s="373"/>
      <c r="L1289" s="373"/>
    </row>
    <row r="1290" spans="6:12">
      <c r="F1290" s="373"/>
      <c r="G1290" s="373"/>
      <c r="H1290" s="373"/>
      <c r="J1290" s="373"/>
      <c r="K1290" s="373"/>
      <c r="L1290" s="373"/>
    </row>
    <row r="1291" spans="6:12">
      <c r="F1291" s="373"/>
      <c r="G1291" s="373"/>
      <c r="H1291" s="373"/>
      <c r="J1291" s="373"/>
      <c r="K1291" s="373"/>
      <c r="L1291" s="373"/>
    </row>
    <row r="1292" spans="6:12">
      <c r="F1292" s="373"/>
      <c r="G1292" s="373"/>
      <c r="H1292" s="373"/>
      <c r="J1292" s="373"/>
      <c r="K1292" s="373"/>
      <c r="L1292" s="373"/>
    </row>
    <row r="1293" spans="6:12">
      <c r="F1293" s="373"/>
      <c r="G1293" s="373"/>
      <c r="H1293" s="373"/>
      <c r="J1293" s="373"/>
      <c r="K1293" s="373"/>
      <c r="L1293" s="373"/>
    </row>
    <row r="1294" spans="6:12">
      <c r="F1294" s="373"/>
      <c r="G1294" s="373"/>
      <c r="H1294" s="373"/>
      <c r="J1294" s="373"/>
      <c r="K1294" s="373"/>
      <c r="L1294" s="373"/>
    </row>
    <row r="1295" spans="6:12">
      <c r="F1295" s="373"/>
      <c r="G1295" s="373"/>
      <c r="H1295" s="373"/>
      <c r="J1295" s="373"/>
      <c r="K1295" s="373"/>
      <c r="L1295" s="373"/>
    </row>
    <row r="1296" spans="6:12">
      <c r="F1296" s="373"/>
      <c r="G1296" s="373"/>
      <c r="H1296" s="373"/>
      <c r="J1296" s="373"/>
      <c r="K1296" s="373"/>
      <c r="L1296" s="373"/>
    </row>
    <row r="1297" spans="6:12">
      <c r="F1297" s="373"/>
      <c r="G1297" s="373"/>
      <c r="H1297" s="373"/>
      <c r="J1297" s="373"/>
      <c r="K1297" s="373"/>
      <c r="L1297" s="373"/>
    </row>
    <row r="1298" spans="6:12">
      <c r="F1298" s="373"/>
      <c r="G1298" s="373"/>
      <c r="H1298" s="373"/>
      <c r="J1298" s="373"/>
      <c r="K1298" s="373"/>
      <c r="L1298" s="373"/>
    </row>
    <row r="1299" spans="6:12">
      <c r="F1299" s="373"/>
      <c r="G1299" s="373"/>
      <c r="H1299" s="373"/>
      <c r="J1299" s="373"/>
      <c r="K1299" s="373"/>
      <c r="L1299" s="373"/>
    </row>
    <row r="1300" spans="6:12">
      <c r="F1300" s="373"/>
      <c r="G1300" s="373"/>
      <c r="H1300" s="373"/>
      <c r="J1300" s="373"/>
      <c r="K1300" s="373"/>
      <c r="L1300" s="373"/>
    </row>
    <row r="1301" spans="6:12">
      <c r="F1301" s="373"/>
      <c r="G1301" s="373"/>
      <c r="H1301" s="373"/>
      <c r="J1301" s="373"/>
      <c r="K1301" s="373"/>
      <c r="L1301" s="373"/>
    </row>
    <row r="1302" spans="6:12">
      <c r="F1302" s="373"/>
      <c r="G1302" s="373"/>
      <c r="H1302" s="373"/>
      <c r="J1302" s="373"/>
      <c r="K1302" s="373"/>
      <c r="L1302" s="373"/>
    </row>
    <row r="1303" spans="6:12">
      <c r="F1303" s="373"/>
      <c r="G1303" s="373"/>
      <c r="H1303" s="373"/>
      <c r="J1303" s="373"/>
      <c r="K1303" s="373"/>
      <c r="L1303" s="373"/>
    </row>
    <row r="1304" spans="6:12">
      <c r="F1304" s="373"/>
      <c r="G1304" s="373"/>
      <c r="H1304" s="373"/>
      <c r="J1304" s="373"/>
      <c r="K1304" s="373"/>
      <c r="L1304" s="373"/>
    </row>
    <row r="1305" spans="6:12">
      <c r="F1305" s="373"/>
      <c r="G1305" s="373"/>
      <c r="H1305" s="373"/>
      <c r="J1305" s="373"/>
      <c r="K1305" s="373"/>
      <c r="L1305" s="373"/>
    </row>
    <row r="1306" spans="6:12">
      <c r="F1306" s="373"/>
      <c r="G1306" s="373"/>
      <c r="H1306" s="373"/>
      <c r="J1306" s="373"/>
      <c r="K1306" s="373"/>
      <c r="L1306" s="373"/>
    </row>
    <row r="1307" spans="6:12">
      <c r="F1307" s="373"/>
      <c r="G1307" s="373"/>
      <c r="H1307" s="373"/>
      <c r="J1307" s="373"/>
      <c r="K1307" s="373"/>
      <c r="L1307" s="373"/>
    </row>
    <row r="1308" spans="6:12">
      <c r="F1308" s="373"/>
      <c r="G1308" s="373"/>
      <c r="H1308" s="373"/>
      <c r="J1308" s="373"/>
      <c r="K1308" s="373"/>
      <c r="L1308" s="373"/>
    </row>
    <row r="1309" spans="6:12">
      <c r="F1309" s="373"/>
      <c r="G1309" s="373"/>
      <c r="H1309" s="373"/>
      <c r="J1309" s="373"/>
      <c r="K1309" s="373"/>
      <c r="L1309" s="373"/>
    </row>
    <row r="1310" spans="6:12">
      <c r="F1310" s="373"/>
      <c r="G1310" s="373"/>
      <c r="H1310" s="373"/>
      <c r="J1310" s="373"/>
      <c r="K1310" s="373"/>
      <c r="L1310" s="373"/>
    </row>
    <row r="1311" spans="6:12">
      <c r="F1311" s="373"/>
      <c r="G1311" s="373"/>
      <c r="H1311" s="373"/>
      <c r="J1311" s="373"/>
      <c r="K1311" s="373"/>
      <c r="L1311" s="373"/>
    </row>
    <row r="1312" spans="6:12">
      <c r="F1312" s="373"/>
      <c r="G1312" s="373"/>
      <c r="H1312" s="373"/>
      <c r="J1312" s="373"/>
      <c r="K1312" s="373"/>
      <c r="L1312" s="373"/>
    </row>
    <row r="1313" spans="6:12">
      <c r="F1313" s="373"/>
      <c r="G1313" s="373"/>
      <c r="H1313" s="373"/>
      <c r="J1313" s="373"/>
      <c r="K1313" s="373"/>
      <c r="L1313" s="373"/>
    </row>
    <row r="1314" spans="6:12">
      <c r="F1314" s="373"/>
      <c r="G1314" s="373"/>
      <c r="H1314" s="373"/>
      <c r="J1314" s="373"/>
      <c r="K1314" s="373"/>
      <c r="L1314" s="373"/>
    </row>
    <row r="1315" spans="6:12">
      <c r="F1315" s="373"/>
      <c r="G1315" s="373"/>
      <c r="H1315" s="373"/>
      <c r="J1315" s="373"/>
      <c r="K1315" s="373"/>
      <c r="L1315" s="373"/>
    </row>
    <row r="1316" spans="6:12">
      <c r="F1316" s="373"/>
      <c r="G1316" s="373"/>
      <c r="H1316" s="373"/>
      <c r="J1316" s="373"/>
      <c r="K1316" s="373"/>
      <c r="L1316" s="373"/>
    </row>
    <row r="1317" spans="6:12">
      <c r="F1317" s="373"/>
      <c r="G1317" s="373"/>
      <c r="H1317" s="373"/>
      <c r="J1317" s="373"/>
      <c r="K1317" s="373"/>
      <c r="L1317" s="373"/>
    </row>
    <row r="1318" spans="6:12">
      <c r="F1318" s="373"/>
      <c r="G1318" s="373"/>
      <c r="H1318" s="373"/>
      <c r="J1318" s="373"/>
      <c r="K1318" s="373"/>
      <c r="L1318" s="373"/>
    </row>
    <row r="1319" spans="6:12">
      <c r="F1319" s="373"/>
      <c r="G1319" s="373"/>
      <c r="H1319" s="373"/>
      <c r="J1319" s="373"/>
      <c r="K1319" s="373"/>
      <c r="L1319" s="373"/>
    </row>
    <row r="1320" spans="6:12">
      <c r="F1320" s="373"/>
      <c r="G1320" s="373"/>
      <c r="H1320" s="373"/>
      <c r="J1320" s="373"/>
      <c r="K1320" s="373"/>
      <c r="L1320" s="373"/>
    </row>
    <row r="1321" spans="6:12">
      <c r="F1321" s="373"/>
      <c r="G1321" s="373"/>
      <c r="H1321" s="373"/>
      <c r="J1321" s="373"/>
      <c r="K1321" s="373"/>
      <c r="L1321" s="373"/>
    </row>
    <row r="1322" spans="6:12">
      <c r="F1322" s="373"/>
      <c r="G1322" s="373"/>
      <c r="H1322" s="373"/>
      <c r="J1322" s="373"/>
      <c r="K1322" s="373"/>
      <c r="L1322" s="373"/>
    </row>
    <row r="1323" spans="6:12">
      <c r="F1323" s="373"/>
      <c r="G1323" s="373"/>
      <c r="H1323" s="373"/>
      <c r="J1323" s="373"/>
      <c r="K1323" s="373"/>
      <c r="L1323" s="373"/>
    </row>
    <row r="1324" spans="6:12">
      <c r="F1324" s="373"/>
      <c r="G1324" s="373"/>
      <c r="H1324" s="373"/>
      <c r="J1324" s="373"/>
      <c r="K1324" s="373"/>
      <c r="L1324" s="373"/>
    </row>
    <row r="1325" spans="6:12">
      <c r="F1325" s="373"/>
      <c r="G1325" s="373"/>
      <c r="H1325" s="373"/>
      <c r="J1325" s="373"/>
      <c r="K1325" s="373"/>
      <c r="L1325" s="373"/>
    </row>
    <row r="1326" spans="6:12">
      <c r="F1326" s="373"/>
      <c r="G1326" s="373"/>
      <c r="H1326" s="373"/>
      <c r="J1326" s="373"/>
      <c r="K1326" s="373"/>
      <c r="L1326" s="373"/>
    </row>
    <row r="1327" spans="6:12">
      <c r="F1327" s="373"/>
      <c r="G1327" s="373"/>
      <c r="H1327" s="373"/>
      <c r="J1327" s="373"/>
      <c r="K1327" s="373"/>
      <c r="L1327" s="373"/>
    </row>
    <row r="1328" spans="6:12">
      <c r="F1328" s="373"/>
      <c r="G1328" s="373"/>
      <c r="H1328" s="373"/>
      <c r="J1328" s="373"/>
      <c r="K1328" s="373"/>
      <c r="L1328" s="373"/>
    </row>
    <row r="1329" spans="6:12">
      <c r="F1329" s="373"/>
      <c r="G1329" s="373"/>
      <c r="H1329" s="373"/>
      <c r="J1329" s="373"/>
      <c r="K1329" s="373"/>
      <c r="L1329" s="373"/>
    </row>
    <row r="1330" spans="6:12">
      <c r="F1330" s="373"/>
      <c r="G1330" s="373"/>
      <c r="H1330" s="373"/>
      <c r="J1330" s="373"/>
      <c r="K1330" s="373"/>
      <c r="L1330" s="373"/>
    </row>
    <row r="1331" spans="6:12">
      <c r="F1331" s="373"/>
      <c r="G1331" s="373"/>
      <c r="H1331" s="373"/>
      <c r="J1331" s="373"/>
      <c r="K1331" s="373"/>
      <c r="L1331" s="373"/>
    </row>
    <row r="1332" spans="6:12">
      <c r="F1332" s="373"/>
      <c r="G1332" s="373"/>
      <c r="H1332" s="373"/>
      <c r="J1332" s="373"/>
      <c r="K1332" s="373"/>
      <c r="L1332" s="373"/>
    </row>
    <row r="1333" spans="6:12">
      <c r="F1333" s="373"/>
      <c r="G1333" s="373"/>
      <c r="H1333" s="373"/>
      <c r="J1333" s="373"/>
      <c r="K1333" s="373"/>
      <c r="L1333" s="373"/>
    </row>
    <row r="1334" spans="6:12">
      <c r="F1334" s="373"/>
      <c r="G1334" s="373"/>
      <c r="H1334" s="373"/>
      <c r="J1334" s="373"/>
      <c r="K1334" s="373"/>
      <c r="L1334" s="373"/>
    </row>
    <row r="1335" spans="6:12">
      <c r="F1335" s="373"/>
      <c r="G1335" s="373"/>
      <c r="H1335" s="373"/>
      <c r="J1335" s="373"/>
      <c r="K1335" s="373"/>
      <c r="L1335" s="373"/>
    </row>
    <row r="1336" spans="6:12">
      <c r="F1336" s="373"/>
      <c r="G1336" s="373"/>
      <c r="H1336" s="373"/>
      <c r="J1336" s="373"/>
      <c r="K1336" s="373"/>
      <c r="L1336" s="373"/>
    </row>
    <row r="1337" spans="6:12">
      <c r="F1337" s="373"/>
      <c r="G1337" s="373"/>
      <c r="H1337" s="373"/>
      <c r="J1337" s="373"/>
      <c r="K1337" s="373"/>
      <c r="L1337" s="373"/>
    </row>
    <row r="1338" spans="6:12">
      <c r="F1338" s="373"/>
      <c r="G1338" s="373"/>
      <c r="H1338" s="373"/>
      <c r="J1338" s="373"/>
      <c r="K1338" s="373"/>
      <c r="L1338" s="373"/>
    </row>
    <row r="1339" spans="6:12">
      <c r="F1339" s="373"/>
      <c r="G1339" s="373"/>
      <c r="H1339" s="373"/>
      <c r="J1339" s="373"/>
      <c r="K1339" s="373"/>
      <c r="L1339" s="373"/>
    </row>
    <row r="1340" spans="6:12">
      <c r="F1340" s="373"/>
      <c r="G1340" s="373"/>
      <c r="H1340" s="373"/>
      <c r="J1340" s="373"/>
      <c r="K1340" s="373"/>
      <c r="L1340" s="373"/>
    </row>
    <row r="1341" spans="6:12">
      <c r="F1341" s="373"/>
      <c r="G1341" s="373"/>
      <c r="H1341" s="373"/>
      <c r="J1341" s="373"/>
      <c r="K1341" s="373"/>
      <c r="L1341" s="373"/>
    </row>
    <row r="1342" spans="6:12">
      <c r="F1342" s="373"/>
      <c r="G1342" s="373"/>
      <c r="H1342" s="373"/>
      <c r="J1342" s="373"/>
      <c r="K1342" s="373"/>
      <c r="L1342" s="373"/>
    </row>
    <row r="1343" spans="6:12">
      <c r="F1343" s="373"/>
      <c r="G1343" s="373"/>
      <c r="H1343" s="373"/>
      <c r="J1343" s="373"/>
      <c r="K1343" s="373"/>
      <c r="L1343" s="373"/>
    </row>
    <row r="1344" spans="6:12">
      <c r="F1344" s="373"/>
      <c r="G1344" s="373"/>
      <c r="H1344" s="373"/>
      <c r="J1344" s="373"/>
      <c r="K1344" s="373"/>
      <c r="L1344" s="373"/>
    </row>
    <row r="1345" spans="6:12">
      <c r="F1345" s="373"/>
      <c r="G1345" s="373"/>
      <c r="H1345" s="373"/>
      <c r="J1345" s="373"/>
      <c r="K1345" s="373"/>
      <c r="L1345" s="373"/>
    </row>
    <row r="1346" spans="6:12">
      <c r="F1346" s="373"/>
      <c r="G1346" s="373"/>
      <c r="H1346" s="373"/>
      <c r="J1346" s="373"/>
      <c r="K1346" s="373"/>
      <c r="L1346" s="373"/>
    </row>
    <row r="1347" spans="6:12">
      <c r="F1347" s="373"/>
      <c r="G1347" s="373"/>
      <c r="H1347" s="373"/>
      <c r="J1347" s="373"/>
      <c r="K1347" s="373"/>
      <c r="L1347" s="373"/>
    </row>
    <row r="1348" spans="6:12">
      <c r="F1348" s="373"/>
      <c r="G1348" s="373"/>
      <c r="H1348" s="373"/>
      <c r="J1348" s="373"/>
      <c r="K1348" s="373"/>
      <c r="L1348" s="373"/>
    </row>
    <row r="1349" spans="6:12">
      <c r="F1349" s="373"/>
      <c r="G1349" s="373"/>
      <c r="H1349" s="373"/>
      <c r="J1349" s="373"/>
      <c r="K1349" s="373"/>
      <c r="L1349" s="373"/>
    </row>
    <row r="1350" spans="6:12">
      <c r="F1350" s="373"/>
      <c r="G1350" s="373"/>
      <c r="H1350" s="373"/>
      <c r="J1350" s="373"/>
      <c r="K1350" s="373"/>
      <c r="L1350" s="373"/>
    </row>
    <row r="1351" spans="6:12">
      <c r="F1351" s="373"/>
      <c r="G1351" s="373"/>
      <c r="H1351" s="373"/>
      <c r="J1351" s="373"/>
      <c r="K1351" s="373"/>
      <c r="L1351" s="373"/>
    </row>
    <row r="1352" spans="6:12">
      <c r="F1352" s="373"/>
      <c r="G1352" s="373"/>
      <c r="H1352" s="373"/>
      <c r="J1352" s="373"/>
      <c r="K1352" s="373"/>
      <c r="L1352" s="373"/>
    </row>
    <row r="1353" spans="6:12">
      <c r="F1353" s="373"/>
      <c r="G1353" s="373"/>
      <c r="H1353" s="373"/>
      <c r="J1353" s="373"/>
      <c r="K1353" s="373"/>
      <c r="L1353" s="373"/>
    </row>
    <row r="1354" spans="6:12">
      <c r="F1354" s="373"/>
      <c r="G1354" s="373"/>
      <c r="H1354" s="373"/>
      <c r="J1354" s="373"/>
      <c r="K1354" s="373"/>
      <c r="L1354" s="373"/>
    </row>
    <row r="1355" spans="6:12">
      <c r="F1355" s="373"/>
      <c r="G1355" s="373"/>
      <c r="H1355" s="373"/>
      <c r="J1355" s="373"/>
      <c r="K1355" s="373"/>
      <c r="L1355" s="373"/>
    </row>
    <row r="1356" spans="6:12">
      <c r="F1356" s="373"/>
      <c r="G1356" s="373"/>
      <c r="H1356" s="373"/>
      <c r="J1356" s="373"/>
      <c r="K1356" s="373"/>
      <c r="L1356" s="373"/>
    </row>
    <row r="1357" spans="6:12">
      <c r="F1357" s="373"/>
      <c r="G1357" s="373"/>
      <c r="H1357" s="373"/>
      <c r="J1357" s="373"/>
      <c r="K1357" s="373"/>
      <c r="L1357" s="373"/>
    </row>
    <row r="1358" spans="6:12">
      <c r="F1358" s="373"/>
      <c r="G1358" s="373"/>
      <c r="H1358" s="373"/>
      <c r="J1358" s="373"/>
      <c r="K1358" s="373"/>
      <c r="L1358" s="373"/>
    </row>
    <row r="1359" spans="6:12">
      <c r="F1359" s="373"/>
      <c r="G1359" s="373"/>
      <c r="H1359" s="373"/>
      <c r="J1359" s="373"/>
      <c r="K1359" s="373"/>
      <c r="L1359" s="373"/>
    </row>
    <row r="1360" spans="6:12">
      <c r="F1360" s="373"/>
      <c r="G1360" s="373"/>
      <c r="H1360" s="373"/>
      <c r="J1360" s="373"/>
      <c r="K1360" s="373"/>
      <c r="L1360" s="373"/>
    </row>
    <row r="1361" spans="6:12">
      <c r="F1361" s="373"/>
      <c r="G1361" s="373"/>
      <c r="H1361" s="373"/>
      <c r="J1361" s="373"/>
      <c r="K1361" s="373"/>
      <c r="L1361" s="373"/>
    </row>
    <row r="1362" spans="6:12">
      <c r="F1362" s="373"/>
      <c r="G1362" s="373"/>
      <c r="H1362" s="373"/>
      <c r="J1362" s="373"/>
      <c r="K1362" s="373"/>
      <c r="L1362" s="373"/>
    </row>
    <row r="1363" spans="6:12">
      <c r="F1363" s="373"/>
      <c r="G1363" s="373"/>
      <c r="H1363" s="373"/>
      <c r="J1363" s="373"/>
      <c r="K1363" s="373"/>
      <c r="L1363" s="373"/>
    </row>
    <row r="1364" spans="6:12">
      <c r="F1364" s="373"/>
      <c r="G1364" s="373"/>
      <c r="H1364" s="373"/>
      <c r="J1364" s="373"/>
      <c r="K1364" s="373"/>
      <c r="L1364" s="373"/>
    </row>
    <row r="1365" spans="6:12">
      <c r="F1365" s="373"/>
      <c r="G1365" s="373"/>
      <c r="H1365" s="373"/>
      <c r="J1365" s="373"/>
      <c r="K1365" s="373"/>
      <c r="L1365" s="373"/>
    </row>
    <row r="1366" spans="6:12">
      <c r="F1366" s="373"/>
      <c r="G1366" s="373"/>
      <c r="H1366" s="373"/>
      <c r="J1366" s="373"/>
      <c r="K1366" s="373"/>
      <c r="L1366" s="373"/>
    </row>
    <row r="1367" spans="6:12">
      <c r="F1367" s="373"/>
      <c r="G1367" s="373"/>
      <c r="H1367" s="373"/>
      <c r="J1367" s="373"/>
      <c r="K1367" s="373"/>
      <c r="L1367" s="373"/>
    </row>
    <row r="1368" spans="6:12">
      <c r="F1368" s="373"/>
      <c r="G1368" s="373"/>
      <c r="H1368" s="373"/>
      <c r="J1368" s="373"/>
      <c r="K1368" s="373"/>
      <c r="L1368" s="373"/>
    </row>
    <row r="1369" spans="6:12">
      <c r="F1369" s="373"/>
      <c r="G1369" s="373"/>
      <c r="H1369" s="373"/>
      <c r="J1369" s="373"/>
      <c r="K1369" s="373"/>
      <c r="L1369" s="373"/>
    </row>
    <row r="1370" spans="6:12">
      <c r="F1370" s="373"/>
      <c r="G1370" s="373"/>
      <c r="H1370" s="373"/>
      <c r="J1370" s="373"/>
      <c r="K1370" s="373"/>
      <c r="L1370" s="373"/>
    </row>
    <row r="1371" spans="6:12">
      <c r="F1371" s="373"/>
      <c r="G1371" s="373"/>
      <c r="H1371" s="373"/>
      <c r="J1371" s="373"/>
      <c r="K1371" s="373"/>
      <c r="L1371" s="373"/>
    </row>
    <row r="1372" spans="6:12">
      <c r="F1372" s="373"/>
      <c r="G1372" s="373"/>
      <c r="H1372" s="373"/>
      <c r="J1372" s="373"/>
      <c r="K1372" s="373"/>
      <c r="L1372" s="373"/>
    </row>
    <row r="1373" spans="6:12">
      <c r="F1373" s="373"/>
      <c r="G1373" s="373"/>
      <c r="H1373" s="373"/>
      <c r="J1373" s="373"/>
      <c r="K1373" s="373"/>
      <c r="L1373" s="373"/>
    </row>
    <row r="1374" spans="6:12">
      <c r="F1374" s="373"/>
      <c r="G1374" s="373"/>
      <c r="H1374" s="373"/>
      <c r="J1374" s="373"/>
      <c r="K1374" s="373"/>
      <c r="L1374" s="373"/>
    </row>
    <row r="1375" spans="6:12">
      <c r="F1375" s="373"/>
      <c r="G1375" s="373"/>
      <c r="H1375" s="373"/>
      <c r="J1375" s="373"/>
      <c r="K1375" s="373"/>
      <c r="L1375" s="373"/>
    </row>
    <row r="1376" spans="6:12">
      <c r="F1376" s="373"/>
      <c r="G1376" s="373"/>
      <c r="H1376" s="373"/>
      <c r="J1376" s="373"/>
      <c r="K1376" s="373"/>
      <c r="L1376" s="373"/>
    </row>
    <row r="1377" spans="6:12">
      <c r="F1377" s="373"/>
      <c r="G1377" s="373"/>
      <c r="H1377" s="373"/>
      <c r="J1377" s="373"/>
      <c r="K1377" s="373"/>
      <c r="L1377" s="373"/>
    </row>
    <row r="1378" spans="6:12">
      <c r="F1378" s="373"/>
      <c r="G1378" s="373"/>
      <c r="H1378" s="373"/>
      <c r="J1378" s="373"/>
      <c r="K1378" s="373"/>
      <c r="L1378" s="373"/>
    </row>
    <row r="1379" spans="6:12">
      <c r="F1379" s="373"/>
      <c r="G1379" s="373"/>
      <c r="H1379" s="373"/>
      <c r="J1379" s="373"/>
      <c r="K1379" s="373"/>
      <c r="L1379" s="373"/>
    </row>
    <row r="1380" spans="6:12">
      <c r="F1380" s="373"/>
      <c r="G1380" s="373"/>
      <c r="H1380" s="373"/>
      <c r="J1380" s="373"/>
      <c r="K1380" s="373"/>
      <c r="L1380" s="373"/>
    </row>
    <row r="1381" spans="6:12">
      <c r="F1381" s="373"/>
      <c r="G1381" s="373"/>
      <c r="H1381" s="373"/>
      <c r="J1381" s="373"/>
      <c r="K1381" s="373"/>
      <c r="L1381" s="373"/>
    </row>
    <row r="1382" spans="6:12">
      <c r="F1382" s="373"/>
      <c r="G1382" s="373"/>
      <c r="H1382" s="373"/>
      <c r="J1382" s="373"/>
      <c r="K1382" s="373"/>
      <c r="L1382" s="373"/>
    </row>
    <row r="1383" spans="6:12">
      <c r="F1383" s="373"/>
      <c r="G1383" s="373"/>
      <c r="H1383" s="373"/>
      <c r="J1383" s="373"/>
      <c r="K1383" s="373"/>
      <c r="L1383" s="373"/>
    </row>
    <row r="1384" spans="6:12">
      <c r="F1384" s="373"/>
      <c r="G1384" s="373"/>
      <c r="H1384" s="373"/>
      <c r="J1384" s="373"/>
      <c r="K1384" s="373"/>
      <c r="L1384" s="373"/>
    </row>
    <row r="1385" spans="6:12">
      <c r="F1385" s="373"/>
      <c r="G1385" s="373"/>
      <c r="H1385" s="373"/>
      <c r="J1385" s="373"/>
      <c r="K1385" s="373"/>
      <c r="L1385" s="373"/>
    </row>
    <row r="1386" spans="6:12">
      <c r="F1386" s="373"/>
      <c r="G1386" s="373"/>
      <c r="H1386" s="373"/>
      <c r="J1386" s="373"/>
      <c r="K1386" s="373"/>
      <c r="L1386" s="373"/>
    </row>
    <row r="1387" spans="6:12">
      <c r="F1387" s="373"/>
      <c r="G1387" s="373"/>
      <c r="H1387" s="373"/>
      <c r="J1387" s="373"/>
      <c r="K1387" s="373"/>
      <c r="L1387" s="373"/>
    </row>
    <row r="1388" spans="6:12">
      <c r="F1388" s="373"/>
      <c r="G1388" s="373"/>
      <c r="H1388" s="373"/>
      <c r="J1388" s="373"/>
      <c r="K1388" s="373"/>
      <c r="L1388" s="373"/>
    </row>
    <row r="1389" spans="6:12">
      <c r="F1389" s="373"/>
      <c r="G1389" s="373"/>
      <c r="H1389" s="373"/>
      <c r="J1389" s="373"/>
      <c r="K1389" s="373"/>
      <c r="L1389" s="373"/>
    </row>
    <row r="1390" spans="6:12">
      <c r="F1390" s="373"/>
      <c r="G1390" s="373"/>
      <c r="H1390" s="373"/>
      <c r="J1390" s="373"/>
      <c r="K1390" s="373"/>
      <c r="L1390" s="373"/>
    </row>
    <row r="1391" spans="6:12">
      <c r="F1391" s="373"/>
      <c r="G1391" s="373"/>
      <c r="H1391" s="373"/>
      <c r="J1391" s="373"/>
      <c r="K1391" s="373"/>
      <c r="L1391" s="373"/>
    </row>
    <row r="1392" spans="6:12">
      <c r="F1392" s="373"/>
      <c r="G1392" s="373"/>
      <c r="H1392" s="373"/>
      <c r="J1392" s="373"/>
      <c r="K1392" s="373"/>
      <c r="L1392" s="373"/>
    </row>
    <row r="1393" spans="6:12">
      <c r="F1393" s="373"/>
      <c r="G1393" s="373"/>
      <c r="H1393" s="373"/>
      <c r="J1393" s="373"/>
      <c r="K1393" s="373"/>
      <c r="L1393" s="373"/>
    </row>
    <row r="1394" spans="6:12">
      <c r="F1394" s="373"/>
      <c r="G1394" s="373"/>
      <c r="H1394" s="373"/>
      <c r="J1394" s="373"/>
      <c r="K1394" s="373"/>
      <c r="L1394" s="373"/>
    </row>
    <row r="1395" spans="6:12">
      <c r="F1395" s="373"/>
      <c r="G1395" s="373"/>
      <c r="H1395" s="373"/>
      <c r="J1395" s="373"/>
      <c r="K1395" s="373"/>
      <c r="L1395" s="373"/>
    </row>
    <row r="1396" spans="6:12">
      <c r="F1396" s="373"/>
      <c r="G1396" s="373"/>
      <c r="H1396" s="373"/>
      <c r="J1396" s="373"/>
      <c r="K1396" s="373"/>
      <c r="L1396" s="373"/>
    </row>
    <row r="1397" spans="6:12">
      <c r="F1397" s="373"/>
      <c r="G1397" s="373"/>
      <c r="H1397" s="373"/>
      <c r="J1397" s="373"/>
      <c r="K1397" s="373"/>
      <c r="L1397" s="373"/>
    </row>
    <row r="1398" spans="6:12">
      <c r="F1398" s="373"/>
      <c r="G1398" s="373"/>
      <c r="H1398" s="373"/>
      <c r="J1398" s="373"/>
      <c r="K1398" s="373"/>
      <c r="L1398" s="373"/>
    </row>
    <row r="1399" spans="6:12">
      <c r="F1399" s="373"/>
      <c r="G1399" s="373"/>
      <c r="H1399" s="373"/>
      <c r="J1399" s="373"/>
      <c r="K1399" s="373"/>
      <c r="L1399" s="373"/>
    </row>
    <row r="1400" spans="6:12">
      <c r="F1400" s="373"/>
      <c r="G1400" s="373"/>
      <c r="H1400" s="373"/>
      <c r="J1400" s="373"/>
      <c r="K1400" s="373"/>
      <c r="L1400" s="373"/>
    </row>
    <row r="1401" spans="6:12">
      <c r="F1401" s="373"/>
      <c r="G1401" s="373"/>
      <c r="H1401" s="373"/>
      <c r="J1401" s="373"/>
      <c r="K1401" s="373"/>
      <c r="L1401" s="373"/>
    </row>
    <row r="1402" spans="6:12">
      <c r="F1402" s="373"/>
      <c r="G1402" s="373"/>
      <c r="H1402" s="373"/>
      <c r="J1402" s="373"/>
      <c r="K1402" s="373"/>
      <c r="L1402" s="373"/>
    </row>
    <row r="1403" spans="6:12">
      <c r="F1403" s="373"/>
      <c r="G1403" s="373"/>
      <c r="H1403" s="373"/>
      <c r="J1403" s="373"/>
      <c r="K1403" s="373"/>
      <c r="L1403" s="373"/>
    </row>
    <row r="1404" spans="6:12">
      <c r="F1404" s="373"/>
      <c r="G1404" s="373"/>
      <c r="H1404" s="373"/>
      <c r="J1404" s="373"/>
      <c r="K1404" s="373"/>
      <c r="L1404" s="373"/>
    </row>
    <row r="1405" spans="6:12">
      <c r="F1405" s="373"/>
      <c r="G1405" s="373"/>
      <c r="H1405" s="373"/>
      <c r="J1405" s="373"/>
      <c r="K1405" s="373"/>
      <c r="L1405" s="373"/>
    </row>
    <row r="1406" spans="6:12">
      <c r="F1406" s="373"/>
      <c r="G1406" s="373"/>
      <c r="H1406" s="373"/>
      <c r="J1406" s="373"/>
      <c r="K1406" s="373"/>
      <c r="L1406" s="373"/>
    </row>
    <row r="1407" spans="6:12">
      <c r="F1407" s="373"/>
      <c r="G1407" s="373"/>
      <c r="H1407" s="373"/>
      <c r="J1407" s="373"/>
      <c r="K1407" s="373"/>
      <c r="L1407" s="373"/>
    </row>
    <row r="1408" spans="6:12">
      <c r="F1408" s="373"/>
      <c r="G1408" s="373"/>
      <c r="H1408" s="373"/>
      <c r="J1408" s="373"/>
      <c r="K1408" s="373"/>
      <c r="L1408" s="373"/>
    </row>
    <row r="1409" spans="6:12">
      <c r="F1409" s="373"/>
      <c r="G1409" s="373"/>
      <c r="H1409" s="373"/>
      <c r="J1409" s="373"/>
      <c r="K1409" s="373"/>
      <c r="L1409" s="373"/>
    </row>
    <row r="1410" spans="6:12">
      <c r="F1410" s="373"/>
      <c r="G1410" s="373"/>
      <c r="H1410" s="373"/>
      <c r="J1410" s="373"/>
      <c r="K1410" s="373"/>
      <c r="L1410" s="373"/>
    </row>
    <row r="1411" spans="6:12">
      <c r="F1411" s="373"/>
      <c r="G1411" s="373"/>
      <c r="H1411" s="373"/>
      <c r="J1411" s="373"/>
      <c r="K1411" s="373"/>
      <c r="L1411" s="373"/>
    </row>
    <row r="1412" spans="6:12">
      <c r="F1412" s="373"/>
      <c r="G1412" s="373"/>
      <c r="H1412" s="373"/>
      <c r="J1412" s="373"/>
      <c r="K1412" s="373"/>
      <c r="L1412" s="373"/>
    </row>
    <row r="1413" spans="6:12">
      <c r="F1413" s="373"/>
      <c r="G1413" s="373"/>
      <c r="H1413" s="373"/>
      <c r="J1413" s="373"/>
      <c r="K1413" s="373"/>
      <c r="L1413" s="373"/>
    </row>
    <row r="1414" spans="6:12">
      <c r="F1414" s="373"/>
      <c r="G1414" s="373"/>
      <c r="H1414" s="373"/>
      <c r="J1414" s="373"/>
      <c r="K1414" s="373"/>
      <c r="L1414" s="373"/>
    </row>
    <row r="1415" spans="6:12">
      <c r="F1415" s="373"/>
      <c r="G1415" s="373"/>
      <c r="H1415" s="373"/>
      <c r="J1415" s="373"/>
      <c r="K1415" s="373"/>
      <c r="L1415" s="373"/>
    </row>
    <row r="1416" spans="6:12">
      <c r="F1416" s="373"/>
      <c r="G1416" s="373"/>
      <c r="H1416" s="373"/>
      <c r="J1416" s="373"/>
      <c r="K1416" s="373"/>
      <c r="L1416" s="373"/>
    </row>
    <row r="1417" spans="6:12">
      <c r="F1417" s="373"/>
      <c r="G1417" s="373"/>
      <c r="H1417" s="373"/>
      <c r="J1417" s="373"/>
      <c r="K1417" s="373"/>
      <c r="L1417" s="373"/>
    </row>
    <row r="1418" spans="6:12">
      <c r="F1418" s="373"/>
      <c r="G1418" s="373"/>
      <c r="H1418" s="373"/>
      <c r="J1418" s="373"/>
      <c r="K1418" s="373"/>
      <c r="L1418" s="373"/>
    </row>
    <row r="1419" spans="6:12">
      <c r="F1419" s="373"/>
      <c r="G1419" s="373"/>
      <c r="H1419" s="373"/>
      <c r="J1419" s="373"/>
      <c r="K1419" s="373"/>
      <c r="L1419" s="373"/>
    </row>
    <row r="1420" spans="6:12">
      <c r="F1420" s="373"/>
      <c r="G1420" s="373"/>
      <c r="H1420" s="373"/>
      <c r="J1420" s="373"/>
      <c r="K1420" s="373"/>
      <c r="L1420" s="373"/>
    </row>
    <row r="1421" spans="6:12">
      <c r="F1421" s="373"/>
      <c r="G1421" s="373"/>
      <c r="H1421" s="373"/>
      <c r="J1421" s="373"/>
      <c r="K1421" s="373"/>
      <c r="L1421" s="373"/>
    </row>
    <row r="1422" spans="6:12">
      <c r="F1422" s="373"/>
      <c r="G1422" s="373"/>
      <c r="H1422" s="373"/>
      <c r="J1422" s="373"/>
      <c r="K1422" s="373"/>
      <c r="L1422" s="373"/>
    </row>
    <row r="1423" spans="6:12">
      <c r="F1423" s="373"/>
      <c r="G1423" s="373"/>
      <c r="H1423" s="373"/>
      <c r="J1423" s="373"/>
      <c r="K1423" s="373"/>
      <c r="L1423" s="373"/>
    </row>
    <row r="1424" spans="6:12">
      <c r="F1424" s="373"/>
      <c r="G1424" s="373"/>
      <c r="H1424" s="373"/>
      <c r="J1424" s="373"/>
      <c r="K1424" s="373"/>
      <c r="L1424" s="373"/>
    </row>
    <row r="1425" spans="6:12">
      <c r="F1425" s="373"/>
      <c r="G1425" s="373"/>
      <c r="H1425" s="373"/>
      <c r="J1425" s="373"/>
      <c r="K1425" s="373"/>
      <c r="L1425" s="373"/>
    </row>
    <row r="1426" spans="6:12">
      <c r="F1426" s="373"/>
      <c r="G1426" s="373"/>
      <c r="H1426" s="373"/>
      <c r="J1426" s="373"/>
      <c r="K1426" s="373"/>
      <c r="L1426" s="373"/>
    </row>
    <row r="1427" spans="6:12">
      <c r="F1427" s="373"/>
      <c r="G1427" s="373"/>
      <c r="H1427" s="373"/>
      <c r="J1427" s="373"/>
      <c r="K1427" s="373"/>
      <c r="L1427" s="373"/>
    </row>
    <row r="1428" spans="6:12">
      <c r="F1428" s="373"/>
      <c r="G1428" s="373"/>
      <c r="H1428" s="373"/>
      <c r="J1428" s="373"/>
      <c r="K1428" s="373"/>
      <c r="L1428" s="373"/>
    </row>
    <row r="1429" spans="6:12">
      <c r="F1429" s="373"/>
      <c r="G1429" s="373"/>
      <c r="H1429" s="373"/>
      <c r="J1429" s="373"/>
      <c r="K1429" s="373"/>
      <c r="L1429" s="373"/>
    </row>
    <row r="1430" spans="6:12">
      <c r="F1430" s="373"/>
      <c r="G1430" s="373"/>
      <c r="H1430" s="373"/>
      <c r="J1430" s="373"/>
      <c r="K1430" s="373"/>
      <c r="L1430" s="373"/>
    </row>
    <row r="1431" spans="6:12">
      <c r="F1431" s="373"/>
      <c r="G1431" s="373"/>
      <c r="H1431" s="373"/>
      <c r="J1431" s="373"/>
      <c r="K1431" s="373"/>
      <c r="L1431" s="373"/>
    </row>
    <row r="1432" spans="6:12">
      <c r="F1432" s="373"/>
      <c r="G1432" s="373"/>
      <c r="H1432" s="373"/>
      <c r="J1432" s="373"/>
      <c r="K1432" s="373"/>
      <c r="L1432" s="373"/>
    </row>
    <row r="1433" spans="6:12">
      <c r="F1433" s="373"/>
      <c r="G1433" s="373"/>
      <c r="H1433" s="373"/>
      <c r="J1433" s="373"/>
      <c r="K1433" s="373"/>
      <c r="L1433" s="373"/>
    </row>
    <row r="1434" spans="6:12">
      <c r="F1434" s="373"/>
      <c r="G1434" s="373"/>
      <c r="H1434" s="373"/>
      <c r="J1434" s="373"/>
      <c r="K1434" s="373"/>
      <c r="L1434" s="373"/>
    </row>
    <row r="1435" spans="6:12">
      <c r="F1435" s="373"/>
      <c r="G1435" s="373"/>
      <c r="H1435" s="373"/>
      <c r="J1435" s="373"/>
      <c r="K1435" s="373"/>
      <c r="L1435" s="373"/>
    </row>
    <row r="1436" spans="6:12">
      <c r="F1436" s="373"/>
      <c r="G1436" s="373"/>
      <c r="H1436" s="373"/>
      <c r="J1436" s="373"/>
      <c r="K1436" s="373"/>
      <c r="L1436" s="373"/>
    </row>
    <row r="1437" spans="6:12">
      <c r="F1437" s="373"/>
      <c r="G1437" s="373"/>
      <c r="H1437" s="373"/>
      <c r="J1437" s="373"/>
      <c r="K1437" s="373"/>
      <c r="L1437" s="373"/>
    </row>
    <row r="1438" spans="6:12">
      <c r="F1438" s="373"/>
      <c r="G1438" s="373"/>
      <c r="H1438" s="373"/>
      <c r="J1438" s="373"/>
      <c r="K1438" s="373"/>
      <c r="L1438" s="373"/>
    </row>
    <row r="1439" spans="6:12">
      <c r="F1439" s="373"/>
      <c r="G1439" s="373"/>
      <c r="H1439" s="373"/>
      <c r="J1439" s="373"/>
      <c r="K1439" s="373"/>
      <c r="L1439" s="373"/>
    </row>
    <row r="1440" spans="6:12">
      <c r="F1440" s="373"/>
      <c r="G1440" s="373"/>
      <c r="H1440" s="373"/>
      <c r="J1440" s="373"/>
      <c r="K1440" s="373"/>
      <c r="L1440" s="373"/>
    </row>
    <row r="1441" spans="6:12">
      <c r="F1441" s="373"/>
      <c r="G1441" s="373"/>
      <c r="H1441" s="373"/>
      <c r="J1441" s="373"/>
      <c r="K1441" s="373"/>
      <c r="L1441" s="373"/>
    </row>
    <row r="1442" spans="6:12">
      <c r="F1442" s="373"/>
      <c r="G1442" s="373"/>
      <c r="H1442" s="373"/>
      <c r="J1442" s="373"/>
      <c r="K1442" s="373"/>
      <c r="L1442" s="373"/>
    </row>
    <row r="1443" spans="6:12">
      <c r="F1443" s="373"/>
      <c r="G1443" s="373"/>
      <c r="H1443" s="373"/>
      <c r="J1443" s="373"/>
      <c r="K1443" s="373"/>
      <c r="L1443" s="373"/>
    </row>
    <row r="1444" spans="6:12">
      <c r="F1444" s="373"/>
      <c r="G1444" s="373"/>
      <c r="H1444" s="373"/>
      <c r="J1444" s="373"/>
      <c r="K1444" s="373"/>
      <c r="L1444" s="373"/>
    </row>
    <row r="1445" spans="6:12">
      <c r="F1445" s="373"/>
      <c r="G1445" s="373"/>
      <c r="H1445" s="373"/>
      <c r="J1445" s="373"/>
      <c r="K1445" s="373"/>
      <c r="L1445" s="373"/>
    </row>
    <row r="1446" spans="6:12">
      <c r="F1446" s="373"/>
      <c r="G1446" s="373"/>
      <c r="H1446" s="373"/>
      <c r="J1446" s="373"/>
      <c r="K1446" s="373"/>
      <c r="L1446" s="373"/>
    </row>
    <row r="1447" spans="6:12">
      <c r="F1447" s="373"/>
      <c r="G1447" s="373"/>
      <c r="H1447" s="373"/>
      <c r="J1447" s="373"/>
      <c r="K1447" s="373"/>
      <c r="L1447" s="373"/>
    </row>
    <row r="1448" spans="6:12">
      <c r="F1448" s="373"/>
      <c r="G1448" s="373"/>
      <c r="H1448" s="373"/>
      <c r="J1448" s="373"/>
      <c r="K1448" s="373"/>
      <c r="L1448" s="373"/>
    </row>
    <row r="1449" spans="6:12">
      <c r="F1449" s="373"/>
      <c r="G1449" s="373"/>
      <c r="H1449" s="373"/>
      <c r="J1449" s="373"/>
      <c r="K1449" s="373"/>
      <c r="L1449" s="373"/>
    </row>
    <row r="1450" spans="6:12">
      <c r="F1450" s="373"/>
      <c r="G1450" s="373"/>
      <c r="H1450" s="373"/>
      <c r="J1450" s="373"/>
      <c r="K1450" s="373"/>
      <c r="L1450" s="373"/>
    </row>
    <row r="1451" spans="6:12">
      <c r="F1451" s="373"/>
      <c r="G1451" s="373"/>
      <c r="H1451" s="373"/>
      <c r="J1451" s="373"/>
      <c r="K1451" s="373"/>
      <c r="L1451" s="373"/>
    </row>
    <row r="1452" spans="6:12">
      <c r="F1452" s="373"/>
      <c r="G1452" s="373"/>
      <c r="H1452" s="373"/>
      <c r="J1452" s="373"/>
      <c r="K1452" s="373"/>
      <c r="L1452" s="373"/>
    </row>
    <row r="1453" spans="6:12">
      <c r="F1453" s="373"/>
      <c r="G1453" s="373"/>
      <c r="H1453" s="373"/>
      <c r="J1453" s="373"/>
      <c r="K1453" s="373"/>
      <c r="L1453" s="373"/>
    </row>
    <row r="1454" spans="6:12">
      <c r="F1454" s="373"/>
      <c r="G1454" s="373"/>
      <c r="H1454" s="373"/>
      <c r="J1454" s="373"/>
      <c r="K1454" s="373"/>
      <c r="L1454" s="373"/>
    </row>
    <row r="1455" spans="6:12">
      <c r="F1455" s="373"/>
      <c r="G1455" s="373"/>
      <c r="H1455" s="373"/>
      <c r="J1455" s="373"/>
      <c r="K1455" s="373"/>
      <c r="L1455" s="373"/>
    </row>
    <row r="1456" spans="6:12">
      <c r="F1456" s="373"/>
      <c r="G1456" s="373"/>
      <c r="H1456" s="373"/>
      <c r="J1456" s="373"/>
      <c r="K1456" s="373"/>
      <c r="L1456" s="373"/>
    </row>
    <row r="1457" spans="6:12">
      <c r="F1457" s="373"/>
      <c r="G1457" s="373"/>
      <c r="H1457" s="373"/>
      <c r="J1457" s="373"/>
      <c r="K1457" s="373"/>
      <c r="L1457" s="373"/>
    </row>
    <row r="1458" spans="6:12">
      <c r="F1458" s="373"/>
      <c r="G1458" s="373"/>
      <c r="H1458" s="373"/>
      <c r="J1458" s="373"/>
      <c r="K1458" s="373"/>
      <c r="L1458" s="373"/>
    </row>
    <row r="1459" spans="6:12">
      <c r="F1459" s="373"/>
      <c r="G1459" s="373"/>
      <c r="H1459" s="373"/>
      <c r="J1459" s="373"/>
      <c r="K1459" s="373"/>
      <c r="L1459" s="373"/>
    </row>
    <row r="1460" spans="6:12">
      <c r="F1460" s="373"/>
      <c r="G1460" s="373"/>
      <c r="H1460" s="373"/>
      <c r="J1460" s="373"/>
      <c r="K1460" s="373"/>
      <c r="L1460" s="373"/>
    </row>
    <row r="1461" spans="6:12">
      <c r="F1461" s="373"/>
      <c r="G1461" s="373"/>
      <c r="H1461" s="373"/>
      <c r="J1461" s="373"/>
      <c r="K1461" s="373"/>
      <c r="L1461" s="373"/>
    </row>
    <row r="1462" spans="6:12">
      <c r="F1462" s="373"/>
      <c r="G1462" s="373"/>
      <c r="H1462" s="373"/>
      <c r="J1462" s="373"/>
      <c r="K1462" s="373"/>
      <c r="L1462" s="373"/>
    </row>
    <row r="1463" spans="6:12">
      <c r="F1463" s="373"/>
      <c r="G1463" s="373"/>
      <c r="H1463" s="373"/>
      <c r="J1463" s="373"/>
      <c r="K1463" s="373"/>
      <c r="L1463" s="373"/>
    </row>
    <row r="1464" spans="6:12">
      <c r="F1464" s="373"/>
      <c r="G1464" s="373"/>
      <c r="H1464" s="373"/>
      <c r="J1464" s="373"/>
      <c r="K1464" s="373"/>
      <c r="L1464" s="373"/>
    </row>
    <row r="1465" spans="6:12">
      <c r="F1465" s="373"/>
      <c r="G1465" s="373"/>
      <c r="H1465" s="373"/>
      <c r="J1465" s="373"/>
      <c r="K1465" s="373"/>
      <c r="L1465" s="373"/>
    </row>
    <row r="1466" spans="6:12">
      <c r="F1466" s="373"/>
      <c r="G1466" s="373"/>
      <c r="H1466" s="373"/>
      <c r="J1466" s="373"/>
      <c r="K1466" s="373"/>
      <c r="L1466" s="373"/>
    </row>
    <row r="1467" spans="6:12">
      <c r="F1467" s="373"/>
      <c r="G1467" s="373"/>
      <c r="H1467" s="373"/>
      <c r="J1467" s="373"/>
      <c r="K1467" s="373"/>
      <c r="L1467" s="373"/>
    </row>
    <row r="1468" spans="6:12">
      <c r="F1468" s="373"/>
      <c r="G1468" s="373"/>
      <c r="H1468" s="373"/>
      <c r="J1468" s="373"/>
      <c r="K1468" s="373"/>
      <c r="L1468" s="373"/>
    </row>
    <row r="1469" spans="6:12">
      <c r="F1469" s="373"/>
      <c r="G1469" s="373"/>
      <c r="H1469" s="373"/>
      <c r="J1469" s="373"/>
      <c r="K1469" s="373"/>
      <c r="L1469" s="373"/>
    </row>
    <row r="1470" spans="6:12">
      <c r="F1470" s="373"/>
      <c r="G1470" s="373"/>
      <c r="H1470" s="373"/>
      <c r="J1470" s="373"/>
      <c r="K1470" s="373"/>
      <c r="L1470" s="373"/>
    </row>
    <row r="1471" spans="6:12">
      <c r="F1471" s="373"/>
      <c r="G1471" s="373"/>
      <c r="H1471" s="373"/>
      <c r="J1471" s="373"/>
      <c r="K1471" s="373"/>
      <c r="L1471" s="373"/>
    </row>
    <row r="1472" spans="6:12">
      <c r="F1472" s="373"/>
      <c r="G1472" s="373"/>
      <c r="H1472" s="373"/>
      <c r="J1472" s="373"/>
      <c r="K1472" s="373"/>
      <c r="L1472" s="373"/>
    </row>
    <row r="1473" spans="6:12">
      <c r="F1473" s="373"/>
      <c r="G1473" s="373"/>
      <c r="H1473" s="373"/>
      <c r="J1473" s="373"/>
      <c r="K1473" s="373"/>
      <c r="L1473" s="373"/>
    </row>
    <row r="1474" spans="6:12">
      <c r="F1474" s="373"/>
      <c r="G1474" s="373"/>
      <c r="H1474" s="373"/>
      <c r="J1474" s="373"/>
      <c r="K1474" s="373"/>
      <c r="L1474" s="373"/>
    </row>
    <row r="1475" spans="6:12">
      <c r="F1475" s="373"/>
      <c r="G1475" s="373"/>
      <c r="H1475" s="373"/>
      <c r="J1475" s="373"/>
      <c r="K1475" s="373"/>
      <c r="L1475" s="373"/>
    </row>
    <row r="1476" spans="6:12">
      <c r="F1476" s="373"/>
      <c r="G1476" s="373"/>
      <c r="H1476" s="373"/>
      <c r="J1476" s="373"/>
      <c r="K1476" s="373"/>
      <c r="L1476" s="373"/>
    </row>
    <row r="1477" spans="6:12">
      <c r="F1477" s="373"/>
      <c r="G1477" s="373"/>
      <c r="H1477" s="373"/>
      <c r="J1477" s="373"/>
      <c r="K1477" s="373"/>
      <c r="L1477" s="373"/>
    </row>
    <row r="1478" spans="6:12">
      <c r="F1478" s="373"/>
      <c r="G1478" s="373"/>
      <c r="H1478" s="373"/>
      <c r="J1478" s="373"/>
      <c r="K1478" s="373"/>
      <c r="L1478" s="373"/>
    </row>
    <row r="1479" spans="6:12">
      <c r="F1479" s="373"/>
      <c r="G1479" s="373"/>
      <c r="H1479" s="373"/>
      <c r="J1479" s="373"/>
      <c r="K1479" s="373"/>
      <c r="L1479" s="373"/>
    </row>
    <row r="1480" spans="6:12">
      <c r="F1480" s="373"/>
      <c r="G1480" s="373"/>
      <c r="H1480" s="373"/>
      <c r="J1480" s="373"/>
      <c r="K1480" s="373"/>
      <c r="L1480" s="373"/>
    </row>
    <row r="1481" spans="6:12">
      <c r="F1481" s="373"/>
      <c r="G1481" s="373"/>
      <c r="H1481" s="373"/>
      <c r="J1481" s="373"/>
      <c r="K1481" s="373"/>
      <c r="L1481" s="373"/>
    </row>
    <row r="1482" spans="6:12">
      <c r="F1482" s="373"/>
      <c r="G1482" s="373"/>
      <c r="H1482" s="373"/>
      <c r="J1482" s="373"/>
      <c r="K1482" s="373"/>
      <c r="L1482" s="373"/>
    </row>
    <row r="1483" spans="6:12">
      <c r="F1483" s="373"/>
      <c r="G1483" s="373"/>
      <c r="H1483" s="373"/>
      <c r="J1483" s="373"/>
      <c r="K1483" s="373"/>
      <c r="L1483" s="373"/>
    </row>
    <row r="1484" spans="6:12">
      <c r="F1484" s="373"/>
      <c r="G1484" s="373"/>
      <c r="H1484" s="373"/>
      <c r="J1484" s="373"/>
      <c r="K1484" s="373"/>
      <c r="L1484" s="373"/>
    </row>
    <row r="1485" spans="6:12">
      <c r="F1485" s="373"/>
      <c r="G1485" s="373"/>
      <c r="H1485" s="373"/>
      <c r="J1485" s="373"/>
      <c r="K1485" s="373"/>
      <c r="L1485" s="373"/>
    </row>
    <row r="1486" spans="6:12">
      <c r="F1486" s="373"/>
      <c r="G1486" s="373"/>
      <c r="H1486" s="373"/>
      <c r="J1486" s="373"/>
      <c r="K1486" s="373"/>
      <c r="L1486" s="373"/>
    </row>
    <row r="1487" spans="6:12">
      <c r="F1487" s="373"/>
      <c r="G1487" s="373"/>
      <c r="H1487" s="373"/>
      <c r="J1487" s="373"/>
      <c r="K1487" s="373"/>
      <c r="L1487" s="373"/>
    </row>
    <row r="1488" spans="6:12">
      <c r="F1488" s="373"/>
      <c r="G1488" s="373"/>
      <c r="H1488" s="373"/>
      <c r="J1488" s="373"/>
      <c r="K1488" s="373"/>
      <c r="L1488" s="373"/>
    </row>
    <row r="1489" spans="6:12">
      <c r="F1489" s="373"/>
      <c r="G1489" s="373"/>
      <c r="H1489" s="373"/>
      <c r="J1489" s="373"/>
      <c r="K1489" s="373"/>
      <c r="L1489" s="373"/>
    </row>
    <row r="1490" spans="6:12">
      <c r="F1490" s="373"/>
      <c r="G1490" s="373"/>
      <c r="H1490" s="373"/>
      <c r="J1490" s="373"/>
      <c r="K1490" s="373"/>
      <c r="L1490" s="373"/>
    </row>
    <row r="1491" spans="6:12">
      <c r="F1491" s="373"/>
      <c r="G1491" s="373"/>
      <c r="H1491" s="373"/>
      <c r="J1491" s="373"/>
      <c r="K1491" s="373"/>
      <c r="L1491" s="373"/>
    </row>
    <row r="1492" spans="6:12">
      <c r="F1492" s="373"/>
      <c r="G1492" s="373"/>
      <c r="H1492" s="373"/>
      <c r="J1492" s="373"/>
      <c r="K1492" s="373"/>
      <c r="L1492" s="373"/>
    </row>
    <row r="1493" spans="6:12">
      <c r="F1493" s="373"/>
      <c r="G1493" s="373"/>
      <c r="H1493" s="373"/>
      <c r="J1493" s="373"/>
      <c r="K1493" s="373"/>
      <c r="L1493" s="373"/>
    </row>
    <row r="1494" spans="6:12">
      <c r="F1494" s="373"/>
      <c r="G1494" s="373"/>
      <c r="H1494" s="373"/>
      <c r="J1494" s="373"/>
      <c r="K1494" s="373"/>
      <c r="L1494" s="373"/>
    </row>
    <row r="1495" spans="6:12">
      <c r="F1495" s="373"/>
      <c r="G1495" s="373"/>
      <c r="H1495" s="373"/>
      <c r="J1495" s="373"/>
      <c r="K1495" s="373"/>
      <c r="L1495" s="373"/>
    </row>
    <row r="1496" spans="6:12">
      <c r="F1496" s="373"/>
      <c r="G1496" s="373"/>
      <c r="H1496" s="373"/>
      <c r="J1496" s="373"/>
      <c r="K1496" s="373"/>
      <c r="L1496" s="373"/>
    </row>
    <row r="1497" spans="6:12">
      <c r="F1497" s="373"/>
      <c r="G1497" s="373"/>
      <c r="H1497" s="373"/>
      <c r="J1497" s="373"/>
      <c r="K1497" s="373"/>
      <c r="L1497" s="373"/>
    </row>
    <row r="1498" spans="6:12">
      <c r="F1498" s="373"/>
      <c r="G1498" s="373"/>
      <c r="H1498" s="373"/>
      <c r="J1498" s="373"/>
      <c r="K1498" s="373"/>
      <c r="L1498" s="373"/>
    </row>
    <row r="1499" spans="6:12">
      <c r="F1499" s="373"/>
      <c r="G1499" s="373"/>
      <c r="H1499" s="373"/>
      <c r="J1499" s="373"/>
      <c r="K1499" s="373"/>
      <c r="L1499" s="373"/>
    </row>
    <row r="1500" spans="6:12">
      <c r="F1500" s="373"/>
      <c r="G1500" s="373"/>
      <c r="H1500" s="373"/>
      <c r="J1500" s="373"/>
      <c r="K1500" s="373"/>
      <c r="L1500" s="373"/>
    </row>
    <row r="1501" spans="6:12">
      <c r="F1501" s="373"/>
      <c r="G1501" s="373"/>
      <c r="H1501" s="373"/>
      <c r="J1501" s="373"/>
      <c r="K1501" s="373"/>
      <c r="L1501" s="373"/>
    </row>
    <row r="1502" spans="6:12">
      <c r="F1502" s="373"/>
      <c r="G1502" s="373"/>
      <c r="H1502" s="373"/>
      <c r="J1502" s="373"/>
      <c r="K1502" s="373"/>
      <c r="L1502" s="373"/>
    </row>
    <row r="1503" spans="6:12">
      <c r="F1503" s="373"/>
      <c r="G1503" s="373"/>
      <c r="H1503" s="373"/>
      <c r="J1503" s="373"/>
      <c r="K1503" s="373"/>
      <c r="L1503" s="373"/>
    </row>
    <row r="1504" spans="6:12">
      <c r="F1504" s="373"/>
      <c r="G1504" s="373"/>
      <c r="H1504" s="373"/>
      <c r="J1504" s="373"/>
      <c r="K1504" s="373"/>
      <c r="L1504" s="373"/>
    </row>
    <row r="1505" spans="6:12">
      <c r="F1505" s="373"/>
      <c r="G1505" s="373"/>
      <c r="H1505" s="373"/>
      <c r="J1505" s="373"/>
      <c r="K1505" s="373"/>
      <c r="L1505" s="373"/>
    </row>
    <row r="1506" spans="6:12">
      <c r="F1506" s="373"/>
      <c r="G1506" s="373"/>
      <c r="H1506" s="373"/>
      <c r="J1506" s="373"/>
      <c r="K1506" s="373"/>
      <c r="L1506" s="373"/>
    </row>
    <row r="1507" spans="6:12">
      <c r="F1507" s="373"/>
      <c r="G1507" s="373"/>
      <c r="H1507" s="373"/>
      <c r="J1507" s="373"/>
      <c r="K1507" s="373"/>
      <c r="L1507" s="373"/>
    </row>
    <row r="1508" spans="6:12">
      <c r="F1508" s="373"/>
      <c r="G1508" s="373"/>
      <c r="H1508" s="373"/>
      <c r="J1508" s="373"/>
      <c r="K1508" s="373"/>
      <c r="L1508" s="373"/>
    </row>
    <row r="1509" spans="6:12">
      <c r="F1509" s="373"/>
      <c r="G1509" s="373"/>
      <c r="H1509" s="373"/>
      <c r="J1509" s="373"/>
      <c r="K1509" s="373"/>
      <c r="L1509" s="373"/>
    </row>
    <row r="1510" spans="6:12">
      <c r="F1510" s="373"/>
      <c r="G1510" s="373"/>
      <c r="H1510" s="373"/>
      <c r="J1510" s="373"/>
      <c r="K1510" s="373"/>
      <c r="L1510" s="373"/>
    </row>
    <row r="1511" spans="6:12">
      <c r="F1511" s="373"/>
      <c r="G1511" s="373"/>
      <c r="H1511" s="373"/>
      <c r="J1511" s="373"/>
      <c r="K1511" s="373"/>
      <c r="L1511" s="373"/>
    </row>
    <row r="1512" spans="6:12">
      <c r="F1512" s="373"/>
      <c r="G1512" s="373"/>
      <c r="H1512" s="373"/>
      <c r="J1512" s="373"/>
      <c r="K1512" s="373"/>
      <c r="L1512" s="373"/>
    </row>
    <row r="1513" spans="6:12">
      <c r="F1513" s="373"/>
      <c r="G1513" s="373"/>
      <c r="H1513" s="373"/>
      <c r="J1513" s="373"/>
      <c r="K1513" s="373"/>
      <c r="L1513" s="373"/>
    </row>
    <row r="1514" spans="6:12">
      <c r="F1514" s="373"/>
      <c r="G1514" s="373"/>
      <c r="H1514" s="373"/>
      <c r="J1514" s="373"/>
      <c r="K1514" s="373"/>
      <c r="L1514" s="373"/>
    </row>
    <row r="1515" spans="6:12">
      <c r="F1515" s="373"/>
      <c r="G1515" s="373"/>
      <c r="H1515" s="373"/>
      <c r="J1515" s="373"/>
      <c r="K1515" s="373"/>
      <c r="L1515" s="373"/>
    </row>
    <row r="1516" spans="6:12">
      <c r="F1516" s="373"/>
      <c r="G1516" s="373"/>
      <c r="H1516" s="373"/>
      <c r="J1516" s="373"/>
      <c r="K1516" s="373"/>
      <c r="L1516" s="373"/>
    </row>
    <row r="1517" spans="6:12">
      <c r="F1517" s="373"/>
      <c r="G1517" s="373"/>
      <c r="H1517" s="373"/>
      <c r="J1517" s="373"/>
      <c r="K1517" s="373"/>
      <c r="L1517" s="373"/>
    </row>
    <row r="1518" spans="6:12">
      <c r="F1518" s="373"/>
      <c r="G1518" s="373"/>
      <c r="H1518" s="373"/>
      <c r="J1518" s="373"/>
      <c r="K1518" s="373"/>
      <c r="L1518" s="373"/>
    </row>
    <row r="1519" spans="6:12">
      <c r="F1519" s="373"/>
      <c r="G1519" s="373"/>
      <c r="H1519" s="373"/>
      <c r="J1519" s="373"/>
      <c r="K1519" s="373"/>
      <c r="L1519" s="373"/>
    </row>
    <row r="1520" spans="6:12">
      <c r="F1520" s="373"/>
      <c r="G1520" s="373"/>
      <c r="H1520" s="373"/>
      <c r="J1520" s="373"/>
      <c r="K1520" s="373"/>
      <c r="L1520" s="373"/>
    </row>
    <row r="1521" spans="6:12">
      <c r="F1521" s="373"/>
      <c r="G1521" s="373"/>
      <c r="H1521" s="373"/>
      <c r="J1521" s="373"/>
      <c r="K1521" s="373"/>
      <c r="L1521" s="373"/>
    </row>
    <row r="1522" spans="6:12">
      <c r="F1522" s="373"/>
      <c r="G1522" s="373"/>
      <c r="H1522" s="373"/>
      <c r="J1522" s="373"/>
      <c r="K1522" s="373"/>
      <c r="L1522" s="373"/>
    </row>
    <row r="1523" spans="6:12">
      <c r="F1523" s="373"/>
      <c r="G1523" s="373"/>
      <c r="H1523" s="373"/>
      <c r="J1523" s="373"/>
      <c r="K1523" s="373"/>
      <c r="L1523" s="373"/>
    </row>
    <row r="1524" spans="6:12">
      <c r="F1524" s="373"/>
      <c r="G1524" s="373"/>
      <c r="H1524" s="373"/>
      <c r="J1524" s="373"/>
      <c r="K1524" s="373"/>
      <c r="L1524" s="373"/>
    </row>
    <row r="1525" spans="6:12">
      <c r="F1525" s="373"/>
      <c r="G1525" s="373"/>
      <c r="H1525" s="373"/>
      <c r="J1525" s="373"/>
      <c r="K1525" s="373"/>
      <c r="L1525" s="373"/>
    </row>
    <row r="1526" spans="6:12">
      <c r="F1526" s="373"/>
      <c r="G1526" s="373"/>
      <c r="H1526" s="373"/>
      <c r="J1526" s="373"/>
      <c r="K1526" s="373"/>
      <c r="L1526" s="373"/>
    </row>
    <row r="1527" spans="6:12">
      <c r="F1527" s="373"/>
      <c r="G1527" s="373"/>
      <c r="H1527" s="373"/>
      <c r="J1527" s="373"/>
      <c r="K1527" s="373"/>
      <c r="L1527" s="373"/>
    </row>
    <row r="1528" spans="6:12">
      <c r="F1528" s="373"/>
      <c r="G1528" s="373"/>
      <c r="H1528" s="373"/>
      <c r="J1528" s="373"/>
      <c r="K1528" s="373"/>
      <c r="L1528" s="373"/>
    </row>
    <row r="1529" spans="6:12">
      <c r="F1529" s="373"/>
      <c r="G1529" s="373"/>
      <c r="H1529" s="373"/>
      <c r="J1529" s="373"/>
      <c r="K1529" s="373"/>
      <c r="L1529" s="373"/>
    </row>
    <row r="1530" spans="6:12">
      <c r="F1530" s="373"/>
      <c r="G1530" s="373"/>
      <c r="H1530" s="373"/>
      <c r="J1530" s="373"/>
      <c r="K1530" s="373"/>
      <c r="L1530" s="373"/>
    </row>
    <row r="1531" spans="6:12">
      <c r="F1531" s="373"/>
      <c r="G1531" s="373"/>
      <c r="H1531" s="373"/>
      <c r="J1531" s="373"/>
      <c r="K1531" s="373"/>
      <c r="L1531" s="373"/>
    </row>
    <row r="1532" spans="6:12">
      <c r="F1532" s="373"/>
      <c r="G1532" s="373"/>
      <c r="H1532" s="373"/>
      <c r="J1532" s="373"/>
      <c r="K1532" s="373"/>
      <c r="L1532" s="373"/>
    </row>
    <row r="1533" spans="6:12">
      <c r="F1533" s="373"/>
      <c r="G1533" s="373"/>
      <c r="H1533" s="373"/>
      <c r="J1533" s="373"/>
      <c r="K1533" s="373"/>
      <c r="L1533" s="373"/>
    </row>
    <row r="1534" spans="6:12">
      <c r="F1534" s="373"/>
      <c r="G1534" s="373"/>
      <c r="H1534" s="373"/>
      <c r="J1534" s="373"/>
      <c r="K1534" s="373"/>
      <c r="L1534" s="373"/>
    </row>
    <row r="1535" spans="6:12">
      <c r="F1535" s="373"/>
      <c r="G1535" s="373"/>
      <c r="H1535" s="373"/>
      <c r="J1535" s="373"/>
      <c r="K1535" s="373"/>
      <c r="L1535" s="373"/>
    </row>
    <row r="1536" spans="6:12">
      <c r="F1536" s="373"/>
      <c r="G1536" s="373"/>
      <c r="H1536" s="373"/>
      <c r="J1536" s="373"/>
      <c r="K1536" s="373"/>
      <c r="L1536" s="373"/>
    </row>
    <row r="1537" spans="6:12">
      <c r="F1537" s="373"/>
      <c r="G1537" s="373"/>
      <c r="H1537" s="373"/>
      <c r="J1537" s="373"/>
      <c r="K1537" s="373"/>
      <c r="L1537" s="373"/>
    </row>
    <row r="1538" spans="6:12">
      <c r="F1538" s="373"/>
      <c r="G1538" s="373"/>
      <c r="H1538" s="373"/>
      <c r="J1538" s="373"/>
      <c r="K1538" s="373"/>
      <c r="L1538" s="373"/>
    </row>
    <row r="1539" spans="6:12">
      <c r="F1539" s="373"/>
      <c r="G1539" s="373"/>
      <c r="H1539" s="373"/>
      <c r="J1539" s="373"/>
      <c r="K1539" s="373"/>
      <c r="L1539" s="373"/>
    </row>
    <row r="1540" spans="6:12">
      <c r="F1540" s="373"/>
      <c r="G1540" s="373"/>
      <c r="H1540" s="373"/>
      <c r="J1540" s="373"/>
      <c r="K1540" s="373"/>
      <c r="L1540" s="373"/>
    </row>
    <row r="1541" spans="6:12">
      <c r="F1541" s="373"/>
      <c r="G1541" s="373"/>
      <c r="H1541" s="373"/>
      <c r="J1541" s="373"/>
      <c r="K1541" s="373"/>
      <c r="L1541" s="373"/>
    </row>
    <row r="1542" spans="6:12">
      <c r="F1542" s="373"/>
      <c r="G1542" s="373"/>
      <c r="H1542" s="373"/>
      <c r="J1542" s="373"/>
      <c r="K1542" s="373"/>
      <c r="L1542" s="373"/>
    </row>
    <row r="1543" spans="6:12">
      <c r="F1543" s="373"/>
      <c r="G1543" s="373"/>
      <c r="H1543" s="373"/>
      <c r="J1543" s="373"/>
      <c r="K1543" s="373"/>
      <c r="L1543" s="373"/>
    </row>
    <row r="1544" spans="6:12">
      <c r="F1544" s="373"/>
      <c r="G1544" s="373"/>
      <c r="H1544" s="373"/>
      <c r="J1544" s="373"/>
      <c r="K1544" s="373"/>
      <c r="L1544" s="373"/>
    </row>
    <row r="1545" spans="6:12">
      <c r="F1545" s="373"/>
      <c r="G1545" s="373"/>
      <c r="H1545" s="373"/>
      <c r="J1545" s="373"/>
      <c r="K1545" s="373"/>
      <c r="L1545" s="373"/>
    </row>
    <row r="1546" spans="6:12">
      <c r="F1546" s="373"/>
      <c r="G1546" s="373"/>
      <c r="H1546" s="373"/>
      <c r="J1546" s="373"/>
      <c r="K1546" s="373"/>
      <c r="L1546" s="373"/>
    </row>
    <row r="1547" spans="6:12">
      <c r="F1547" s="373"/>
      <c r="G1547" s="373"/>
      <c r="H1547" s="373"/>
      <c r="J1547" s="373"/>
      <c r="K1547" s="373"/>
      <c r="L1547" s="373"/>
    </row>
    <row r="1548" spans="6:12">
      <c r="F1548" s="373"/>
      <c r="G1548" s="373"/>
      <c r="H1548" s="373"/>
      <c r="J1548" s="373"/>
      <c r="K1548" s="373"/>
      <c r="L1548" s="373"/>
    </row>
    <row r="1549" spans="6:12">
      <c r="F1549" s="373"/>
      <c r="G1549" s="373"/>
      <c r="H1549" s="373"/>
      <c r="J1549" s="373"/>
      <c r="K1549" s="373"/>
      <c r="L1549" s="373"/>
    </row>
    <row r="1550" spans="6:12">
      <c r="F1550" s="373"/>
      <c r="G1550" s="373"/>
      <c r="H1550" s="373"/>
      <c r="J1550" s="373"/>
      <c r="K1550" s="373"/>
      <c r="L1550" s="373"/>
    </row>
    <row r="1551" spans="6:12">
      <c r="F1551" s="373"/>
      <c r="G1551" s="373"/>
      <c r="H1551" s="373"/>
      <c r="J1551" s="373"/>
      <c r="K1551" s="373"/>
      <c r="L1551" s="373"/>
    </row>
    <row r="1552" spans="6:12">
      <c r="F1552" s="373"/>
      <c r="G1552" s="373"/>
      <c r="H1552" s="373"/>
      <c r="J1552" s="373"/>
      <c r="K1552" s="373"/>
      <c r="L1552" s="373"/>
    </row>
    <row r="1553" spans="6:12">
      <c r="F1553" s="373"/>
      <c r="G1553" s="373"/>
      <c r="H1553" s="373"/>
      <c r="J1553" s="373"/>
      <c r="K1553" s="373"/>
      <c r="L1553" s="373"/>
    </row>
    <row r="1554" spans="6:12">
      <c r="F1554" s="373"/>
      <c r="G1554" s="373"/>
      <c r="H1554" s="373"/>
      <c r="J1554" s="373"/>
      <c r="K1554" s="373"/>
      <c r="L1554" s="373"/>
    </row>
    <row r="1555" spans="6:12">
      <c r="F1555" s="373"/>
      <c r="G1555" s="373"/>
      <c r="H1555" s="373"/>
      <c r="J1555" s="373"/>
      <c r="K1555" s="373"/>
      <c r="L1555" s="373"/>
    </row>
    <row r="1556" spans="6:12">
      <c r="F1556" s="373"/>
      <c r="G1556" s="373"/>
      <c r="H1556" s="373"/>
      <c r="J1556" s="373"/>
      <c r="K1556" s="373"/>
      <c r="L1556" s="373"/>
    </row>
    <row r="1557" spans="6:12">
      <c r="F1557" s="373"/>
      <c r="G1557" s="373"/>
      <c r="H1557" s="373"/>
      <c r="J1557" s="373"/>
      <c r="K1557" s="373"/>
      <c r="L1557" s="373"/>
    </row>
    <row r="1558" spans="6:12">
      <c r="F1558" s="373"/>
      <c r="G1558" s="373"/>
      <c r="H1558" s="373"/>
      <c r="J1558" s="373"/>
      <c r="K1558" s="373"/>
      <c r="L1558" s="373"/>
    </row>
    <row r="1559" spans="6:12">
      <c r="F1559" s="373"/>
      <c r="G1559" s="373"/>
      <c r="H1559" s="373"/>
      <c r="J1559" s="373"/>
      <c r="K1559" s="373"/>
      <c r="L1559" s="373"/>
    </row>
    <row r="1560" spans="6:12">
      <c r="F1560" s="373"/>
      <c r="G1560" s="373"/>
      <c r="H1560" s="373"/>
      <c r="J1560" s="373"/>
      <c r="K1560" s="373"/>
      <c r="L1560" s="373"/>
    </row>
    <row r="1561" spans="6:12">
      <c r="F1561" s="373"/>
      <c r="G1561" s="373"/>
      <c r="H1561" s="373"/>
      <c r="J1561" s="373"/>
      <c r="K1561" s="373"/>
      <c r="L1561" s="373"/>
    </row>
    <row r="1562" spans="6:12">
      <c r="F1562" s="373"/>
      <c r="G1562" s="373"/>
      <c r="H1562" s="373"/>
      <c r="J1562" s="373"/>
      <c r="K1562" s="373"/>
      <c r="L1562" s="373"/>
    </row>
    <row r="1563" spans="6:12">
      <c r="F1563" s="373"/>
      <c r="G1563" s="373"/>
      <c r="H1563" s="373"/>
      <c r="J1563" s="373"/>
      <c r="K1563" s="373"/>
      <c r="L1563" s="373"/>
    </row>
    <row r="1564" spans="6:12">
      <c r="F1564" s="373"/>
      <c r="G1564" s="373"/>
      <c r="H1564" s="373"/>
      <c r="J1564" s="373"/>
      <c r="K1564" s="373"/>
      <c r="L1564" s="373"/>
    </row>
    <row r="1565" spans="6:12">
      <c r="F1565" s="373"/>
      <c r="G1565" s="373"/>
      <c r="H1565" s="373"/>
      <c r="J1565" s="373"/>
      <c r="K1565" s="373"/>
      <c r="L1565" s="373"/>
    </row>
    <row r="1566" spans="6:12">
      <c r="F1566" s="373"/>
      <c r="G1566" s="373"/>
      <c r="H1566" s="373"/>
      <c r="J1566" s="373"/>
      <c r="K1566" s="373"/>
      <c r="L1566" s="373"/>
    </row>
    <row r="1567" spans="6:12">
      <c r="F1567" s="373"/>
      <c r="G1567" s="373"/>
      <c r="H1567" s="373"/>
      <c r="J1567" s="373"/>
      <c r="K1567" s="373"/>
      <c r="L1567" s="373"/>
    </row>
    <row r="1568" spans="6:12">
      <c r="F1568" s="373"/>
      <c r="G1568" s="373"/>
      <c r="H1568" s="373"/>
      <c r="J1568" s="373"/>
      <c r="K1568" s="373"/>
      <c r="L1568" s="373"/>
    </row>
    <row r="1569" spans="6:12">
      <c r="F1569" s="373"/>
      <c r="G1569" s="373"/>
      <c r="H1569" s="373"/>
      <c r="J1569" s="373"/>
      <c r="K1569" s="373"/>
      <c r="L1569" s="373"/>
    </row>
    <row r="1570" spans="6:12">
      <c r="F1570" s="373"/>
      <c r="G1570" s="373"/>
      <c r="H1570" s="373"/>
      <c r="J1570" s="373"/>
      <c r="K1570" s="373"/>
      <c r="L1570" s="373"/>
    </row>
    <row r="1571" spans="6:12">
      <c r="F1571" s="373"/>
      <c r="G1571" s="373"/>
      <c r="H1571" s="373"/>
      <c r="J1571" s="373"/>
      <c r="K1571" s="373"/>
      <c r="L1571" s="373"/>
    </row>
    <row r="1572" spans="6:12">
      <c r="F1572" s="373"/>
      <c r="G1572" s="373"/>
      <c r="H1572" s="373"/>
      <c r="J1572" s="373"/>
      <c r="K1572" s="373"/>
      <c r="L1572" s="373"/>
    </row>
    <row r="1573" spans="6:12">
      <c r="F1573" s="373"/>
      <c r="G1573" s="373"/>
      <c r="H1573" s="373"/>
      <c r="J1573" s="373"/>
      <c r="K1573" s="373"/>
      <c r="L1573" s="373"/>
    </row>
    <row r="1574" spans="6:12">
      <c r="F1574" s="373"/>
      <c r="G1574" s="373"/>
      <c r="H1574" s="373"/>
      <c r="J1574" s="373"/>
      <c r="K1574" s="373"/>
      <c r="L1574" s="373"/>
    </row>
    <row r="1575" spans="6:12">
      <c r="F1575" s="373"/>
      <c r="G1575" s="373"/>
      <c r="H1575" s="373"/>
      <c r="J1575" s="373"/>
      <c r="K1575" s="373"/>
      <c r="L1575" s="373"/>
    </row>
    <row r="1576" spans="6:12">
      <c r="F1576" s="373"/>
      <c r="G1576" s="373"/>
      <c r="H1576" s="373"/>
      <c r="J1576" s="373"/>
      <c r="K1576" s="373"/>
      <c r="L1576" s="373"/>
    </row>
    <row r="1577" spans="6:12">
      <c r="F1577" s="373"/>
      <c r="G1577" s="373"/>
      <c r="H1577" s="373"/>
      <c r="J1577" s="373"/>
      <c r="K1577" s="373"/>
      <c r="L1577" s="373"/>
    </row>
    <row r="1578" spans="6:12">
      <c r="F1578" s="373"/>
      <c r="G1578" s="373"/>
      <c r="H1578" s="373"/>
      <c r="J1578" s="373"/>
      <c r="K1578" s="373"/>
      <c r="L1578" s="373"/>
    </row>
    <row r="1579" spans="6:12">
      <c r="F1579" s="373"/>
      <c r="G1579" s="373"/>
      <c r="H1579" s="373"/>
      <c r="J1579" s="373"/>
      <c r="K1579" s="373"/>
      <c r="L1579" s="373"/>
    </row>
    <row r="1580" spans="6:12">
      <c r="F1580" s="373"/>
      <c r="G1580" s="373"/>
      <c r="H1580" s="373"/>
      <c r="J1580" s="373"/>
      <c r="K1580" s="373"/>
      <c r="L1580" s="373"/>
    </row>
    <row r="1581" spans="6:12">
      <c r="F1581" s="373"/>
      <c r="G1581" s="373"/>
      <c r="H1581" s="373"/>
      <c r="J1581" s="373"/>
      <c r="K1581" s="373"/>
      <c r="L1581" s="373"/>
    </row>
    <row r="1582" spans="6:12">
      <c r="F1582" s="373"/>
      <c r="G1582" s="373"/>
      <c r="H1582" s="373"/>
      <c r="J1582" s="373"/>
      <c r="K1582" s="373"/>
      <c r="L1582" s="373"/>
    </row>
    <row r="1583" spans="6:12">
      <c r="F1583" s="373"/>
      <c r="G1583" s="373"/>
      <c r="H1583" s="373"/>
      <c r="J1583" s="373"/>
      <c r="K1583" s="373"/>
      <c r="L1583" s="373"/>
    </row>
    <row r="1584" spans="6:12">
      <c r="F1584" s="373"/>
      <c r="G1584" s="373"/>
      <c r="H1584" s="373"/>
      <c r="J1584" s="373"/>
      <c r="K1584" s="373"/>
      <c r="L1584" s="373"/>
    </row>
    <row r="1585" spans="6:12">
      <c r="F1585" s="373"/>
      <c r="G1585" s="373"/>
      <c r="H1585" s="373"/>
      <c r="J1585" s="373"/>
      <c r="K1585" s="373"/>
      <c r="L1585" s="373"/>
    </row>
    <row r="1586" spans="6:12">
      <c r="F1586" s="373"/>
      <c r="G1586" s="373"/>
      <c r="H1586" s="373"/>
      <c r="J1586" s="373"/>
      <c r="K1586" s="373"/>
      <c r="L1586" s="373"/>
    </row>
    <row r="1587" spans="6:12">
      <c r="F1587" s="373"/>
      <c r="G1587" s="373"/>
      <c r="H1587" s="373"/>
      <c r="J1587" s="373"/>
      <c r="K1587" s="373"/>
      <c r="L1587" s="373"/>
    </row>
    <row r="1588" spans="6:12">
      <c r="F1588" s="373"/>
      <c r="G1588" s="373"/>
      <c r="H1588" s="373"/>
      <c r="J1588" s="373"/>
      <c r="K1588" s="373"/>
      <c r="L1588" s="373"/>
    </row>
    <row r="1589" spans="6:12">
      <c r="F1589" s="373"/>
      <c r="G1589" s="373"/>
      <c r="H1589" s="373"/>
      <c r="J1589" s="373"/>
      <c r="K1589" s="373"/>
      <c r="L1589" s="373"/>
    </row>
    <row r="1590" spans="6:12">
      <c r="F1590" s="373"/>
      <c r="G1590" s="373"/>
      <c r="H1590" s="373"/>
      <c r="J1590" s="373"/>
      <c r="K1590" s="373"/>
      <c r="L1590" s="373"/>
    </row>
    <row r="1591" spans="6:12">
      <c r="F1591" s="373"/>
      <c r="G1591" s="373"/>
      <c r="H1591" s="373"/>
      <c r="J1591" s="373"/>
      <c r="K1591" s="373"/>
      <c r="L1591" s="373"/>
    </row>
    <row r="1592" spans="6:12">
      <c r="F1592" s="373"/>
      <c r="G1592" s="373"/>
      <c r="H1592" s="373"/>
      <c r="J1592" s="373"/>
      <c r="K1592" s="373"/>
      <c r="L1592" s="373"/>
    </row>
    <row r="1593" spans="6:12">
      <c r="F1593" s="373"/>
      <c r="G1593" s="373"/>
      <c r="H1593" s="373"/>
      <c r="J1593" s="373"/>
      <c r="K1593" s="373"/>
      <c r="L1593" s="373"/>
    </row>
    <row r="1594" spans="6:12">
      <c r="F1594" s="373"/>
      <c r="G1594" s="373"/>
      <c r="H1594" s="373"/>
      <c r="J1594" s="373"/>
      <c r="K1594" s="373"/>
      <c r="L1594" s="373"/>
    </row>
    <row r="1595" spans="6:12">
      <c r="F1595" s="373"/>
      <c r="G1595" s="373"/>
      <c r="H1595" s="373"/>
      <c r="J1595" s="373"/>
      <c r="K1595" s="373"/>
      <c r="L1595" s="373"/>
    </row>
    <row r="1596" spans="6:12">
      <c r="F1596" s="373"/>
      <c r="G1596" s="373"/>
      <c r="H1596" s="373"/>
      <c r="J1596" s="373"/>
      <c r="K1596" s="373"/>
      <c r="L1596" s="373"/>
    </row>
    <row r="1597" spans="6:12">
      <c r="F1597" s="373"/>
      <c r="G1597" s="373"/>
      <c r="H1597" s="373"/>
      <c r="J1597" s="373"/>
      <c r="K1597" s="373"/>
      <c r="L1597" s="373"/>
    </row>
    <row r="1598" spans="6:12">
      <c r="F1598" s="373"/>
      <c r="G1598" s="373"/>
      <c r="H1598" s="373"/>
      <c r="J1598" s="373"/>
      <c r="K1598" s="373"/>
      <c r="L1598" s="373"/>
    </row>
    <row r="1599" spans="6:12">
      <c r="F1599" s="373"/>
      <c r="G1599" s="373"/>
      <c r="H1599" s="373"/>
      <c r="J1599" s="373"/>
      <c r="K1599" s="373"/>
      <c r="L1599" s="373"/>
    </row>
    <row r="1600" spans="6:12">
      <c r="F1600" s="373"/>
      <c r="G1600" s="373"/>
      <c r="H1600" s="373"/>
      <c r="J1600" s="373"/>
      <c r="K1600" s="373"/>
      <c r="L1600" s="373"/>
    </row>
    <row r="1601" spans="6:12">
      <c r="F1601" s="373"/>
      <c r="G1601" s="373"/>
      <c r="H1601" s="373"/>
      <c r="J1601" s="373"/>
      <c r="K1601" s="373"/>
      <c r="L1601" s="373"/>
    </row>
    <row r="1602" spans="6:12">
      <c r="F1602" s="373"/>
      <c r="G1602" s="373"/>
      <c r="H1602" s="373"/>
      <c r="J1602" s="373"/>
      <c r="K1602" s="373"/>
      <c r="L1602" s="373"/>
    </row>
    <row r="1603" spans="6:12">
      <c r="F1603" s="373"/>
      <c r="G1603" s="373"/>
      <c r="H1603" s="373"/>
      <c r="J1603" s="373"/>
      <c r="K1603" s="373"/>
      <c r="L1603" s="373"/>
    </row>
    <row r="1604" spans="6:12">
      <c r="F1604" s="373"/>
      <c r="G1604" s="373"/>
      <c r="H1604" s="373"/>
      <c r="J1604" s="373"/>
      <c r="K1604" s="373"/>
      <c r="L1604" s="373"/>
    </row>
    <row r="1605" spans="6:12">
      <c r="F1605" s="373"/>
      <c r="G1605" s="373"/>
      <c r="H1605" s="373"/>
      <c r="J1605" s="373"/>
      <c r="K1605" s="373"/>
      <c r="L1605" s="373"/>
    </row>
    <row r="1606" spans="6:12">
      <c r="F1606" s="373"/>
      <c r="G1606" s="373"/>
      <c r="H1606" s="373"/>
      <c r="J1606" s="373"/>
      <c r="K1606" s="373"/>
      <c r="L1606" s="373"/>
    </row>
    <row r="1607" spans="6:12">
      <c r="F1607" s="373"/>
      <c r="G1607" s="373"/>
      <c r="H1607" s="373"/>
      <c r="J1607" s="373"/>
      <c r="K1607" s="373"/>
      <c r="L1607" s="373"/>
    </row>
    <row r="1608" spans="6:12">
      <c r="F1608" s="373"/>
      <c r="G1608" s="373"/>
      <c r="H1608" s="373"/>
      <c r="J1608" s="373"/>
      <c r="K1608" s="373"/>
      <c r="L1608" s="373"/>
    </row>
    <row r="1609" spans="6:12">
      <c r="F1609" s="373"/>
      <c r="G1609" s="373"/>
      <c r="H1609" s="373"/>
      <c r="J1609" s="373"/>
      <c r="K1609" s="373"/>
      <c r="L1609" s="373"/>
    </row>
    <row r="1610" spans="6:12">
      <c r="F1610" s="373"/>
      <c r="G1610" s="373"/>
      <c r="H1610" s="373"/>
      <c r="J1610" s="373"/>
      <c r="K1610" s="373"/>
      <c r="L1610" s="373"/>
    </row>
    <row r="1611" spans="6:12">
      <c r="F1611" s="373"/>
      <c r="G1611" s="373"/>
      <c r="H1611" s="373"/>
      <c r="J1611" s="373"/>
      <c r="K1611" s="373"/>
      <c r="L1611" s="373"/>
    </row>
    <row r="1612" spans="6:12">
      <c r="F1612" s="373"/>
      <c r="G1612" s="373"/>
      <c r="H1612" s="373"/>
      <c r="J1612" s="373"/>
      <c r="K1612" s="373"/>
      <c r="L1612" s="373"/>
    </row>
    <row r="1613" spans="6:12">
      <c r="F1613" s="373"/>
      <c r="G1613" s="373"/>
      <c r="H1613" s="373"/>
      <c r="J1613" s="373"/>
      <c r="K1613" s="373"/>
      <c r="L1613" s="373"/>
    </row>
    <row r="1614" spans="6:12">
      <c r="F1614" s="373"/>
      <c r="G1614" s="373"/>
      <c r="H1614" s="373"/>
      <c r="J1614" s="373"/>
      <c r="K1614" s="373"/>
      <c r="L1614" s="373"/>
    </row>
    <row r="1615" spans="6:12">
      <c r="F1615" s="373"/>
      <c r="G1615" s="373"/>
      <c r="H1615" s="373"/>
      <c r="J1615" s="373"/>
      <c r="K1615" s="373"/>
      <c r="L1615" s="373"/>
    </row>
    <row r="1616" spans="6:12">
      <c r="F1616" s="373"/>
      <c r="G1616" s="373"/>
      <c r="H1616" s="373"/>
      <c r="J1616" s="373"/>
      <c r="K1616" s="373"/>
      <c r="L1616" s="373"/>
    </row>
    <row r="1617" spans="6:12">
      <c r="F1617" s="373"/>
      <c r="G1617" s="373"/>
      <c r="H1617" s="373"/>
      <c r="J1617" s="373"/>
      <c r="K1617" s="373"/>
      <c r="L1617" s="373"/>
    </row>
    <row r="1618" spans="6:12">
      <c r="F1618" s="373"/>
      <c r="G1618" s="373"/>
      <c r="H1618" s="373"/>
      <c r="J1618" s="373"/>
      <c r="K1618" s="373"/>
      <c r="L1618" s="373"/>
    </row>
    <row r="1619" spans="6:12">
      <c r="F1619" s="373"/>
      <c r="G1619" s="373"/>
      <c r="H1619" s="373"/>
      <c r="J1619" s="373"/>
      <c r="K1619" s="373"/>
      <c r="L1619" s="373"/>
    </row>
    <row r="1620" spans="6:12">
      <c r="F1620" s="373"/>
      <c r="G1620" s="373"/>
      <c r="H1620" s="373"/>
      <c r="J1620" s="373"/>
      <c r="K1620" s="373"/>
      <c r="L1620" s="373"/>
    </row>
    <row r="1621" spans="6:12">
      <c r="F1621" s="373"/>
      <c r="G1621" s="373"/>
      <c r="H1621" s="373"/>
      <c r="J1621" s="373"/>
      <c r="K1621" s="373"/>
      <c r="L1621" s="373"/>
    </row>
    <row r="1622" spans="6:12">
      <c r="F1622" s="373"/>
      <c r="G1622" s="373"/>
      <c r="H1622" s="373"/>
      <c r="J1622" s="373"/>
      <c r="K1622" s="373"/>
      <c r="L1622" s="373"/>
    </row>
    <row r="1623" spans="6:12">
      <c r="F1623" s="373"/>
      <c r="G1623" s="373"/>
      <c r="H1623" s="373"/>
      <c r="J1623" s="373"/>
      <c r="K1623" s="373"/>
      <c r="L1623" s="373"/>
    </row>
    <row r="1624" spans="6:12">
      <c r="F1624" s="373"/>
      <c r="G1624" s="373"/>
      <c r="H1624" s="373"/>
      <c r="J1624" s="373"/>
      <c r="K1624" s="373"/>
      <c r="L1624" s="373"/>
    </row>
    <row r="1625" spans="6:12">
      <c r="F1625" s="373"/>
      <c r="G1625" s="373"/>
      <c r="H1625" s="373"/>
      <c r="J1625" s="373"/>
      <c r="K1625" s="373"/>
      <c r="L1625" s="373"/>
    </row>
    <row r="1626" spans="6:12">
      <c r="F1626" s="373"/>
      <c r="G1626" s="373"/>
      <c r="H1626" s="373"/>
      <c r="J1626" s="373"/>
      <c r="K1626" s="373"/>
      <c r="L1626" s="373"/>
    </row>
    <row r="1627" spans="6:12">
      <c r="F1627" s="373"/>
      <c r="G1627" s="373"/>
      <c r="H1627" s="373"/>
      <c r="J1627" s="373"/>
      <c r="K1627" s="373"/>
      <c r="L1627" s="373"/>
    </row>
    <row r="1628" spans="6:12">
      <c r="F1628" s="373"/>
      <c r="G1628" s="373"/>
      <c r="H1628" s="373"/>
      <c r="J1628" s="373"/>
      <c r="K1628" s="373"/>
      <c r="L1628" s="373"/>
    </row>
    <row r="1629" spans="6:12">
      <c r="F1629" s="373"/>
      <c r="G1629" s="373"/>
      <c r="H1629" s="373"/>
      <c r="J1629" s="373"/>
      <c r="K1629" s="373"/>
      <c r="L1629" s="373"/>
    </row>
    <row r="1630" spans="6:12">
      <c r="F1630" s="373"/>
      <c r="G1630" s="373"/>
      <c r="H1630" s="373"/>
      <c r="J1630" s="373"/>
      <c r="K1630" s="373"/>
      <c r="L1630" s="373"/>
    </row>
    <row r="1631" spans="6:12">
      <c r="F1631" s="373"/>
      <c r="G1631" s="373"/>
      <c r="H1631" s="373"/>
      <c r="J1631" s="373"/>
      <c r="K1631" s="373"/>
      <c r="L1631" s="373"/>
    </row>
    <row r="1632" spans="6:12">
      <c r="F1632" s="373"/>
      <c r="G1632" s="373"/>
      <c r="H1632" s="373"/>
      <c r="J1632" s="373"/>
      <c r="K1632" s="373"/>
      <c r="L1632" s="373"/>
    </row>
    <row r="1633" spans="6:12">
      <c r="F1633" s="373"/>
      <c r="G1633" s="373"/>
      <c r="H1633" s="373"/>
      <c r="J1633" s="373"/>
      <c r="K1633" s="373"/>
      <c r="L1633" s="373"/>
    </row>
    <row r="1634" spans="6:12">
      <c r="F1634" s="373"/>
      <c r="G1634" s="373"/>
      <c r="H1634" s="373"/>
      <c r="J1634" s="373"/>
      <c r="K1634" s="373"/>
      <c r="L1634" s="373"/>
    </row>
    <row r="1635" spans="6:12">
      <c r="F1635" s="373"/>
      <c r="G1635" s="373"/>
      <c r="H1635" s="373"/>
      <c r="J1635" s="373"/>
      <c r="K1635" s="373"/>
      <c r="L1635" s="373"/>
    </row>
    <row r="1636" spans="6:12">
      <c r="F1636" s="373"/>
      <c r="G1636" s="373"/>
      <c r="H1636" s="373"/>
      <c r="J1636" s="373"/>
      <c r="K1636" s="373"/>
      <c r="L1636" s="373"/>
    </row>
    <row r="1637" spans="6:12">
      <c r="F1637" s="373"/>
      <c r="G1637" s="373"/>
      <c r="H1637" s="373"/>
      <c r="J1637" s="373"/>
      <c r="K1637" s="373"/>
      <c r="L1637" s="373"/>
    </row>
    <row r="1638" spans="6:12">
      <c r="F1638" s="373"/>
      <c r="G1638" s="373"/>
      <c r="H1638" s="373"/>
      <c r="J1638" s="373"/>
      <c r="K1638" s="373"/>
      <c r="L1638" s="373"/>
    </row>
    <row r="1639" spans="6:12">
      <c r="F1639" s="373"/>
      <c r="G1639" s="373"/>
      <c r="H1639" s="373"/>
      <c r="J1639" s="373"/>
      <c r="K1639" s="373"/>
      <c r="L1639" s="373"/>
    </row>
    <row r="1640" spans="6:12">
      <c r="F1640" s="373"/>
      <c r="G1640" s="373"/>
      <c r="H1640" s="373"/>
      <c r="J1640" s="373"/>
      <c r="K1640" s="373"/>
      <c r="L1640" s="373"/>
    </row>
    <row r="1641" spans="6:12">
      <c r="F1641" s="373"/>
      <c r="G1641" s="373"/>
      <c r="H1641" s="373"/>
      <c r="J1641" s="373"/>
      <c r="K1641" s="373"/>
      <c r="L1641" s="373"/>
    </row>
    <row r="1642" spans="6:12">
      <c r="F1642" s="373"/>
      <c r="G1642" s="373"/>
      <c r="H1642" s="373"/>
      <c r="J1642" s="373"/>
      <c r="K1642" s="373"/>
      <c r="L1642" s="373"/>
    </row>
    <row r="1643" spans="6:12">
      <c r="F1643" s="373"/>
      <c r="G1643" s="373"/>
      <c r="H1643" s="373"/>
      <c r="J1643" s="373"/>
      <c r="K1643" s="373"/>
      <c r="L1643" s="373"/>
    </row>
    <row r="1644" spans="6:12">
      <c r="F1644" s="373"/>
      <c r="G1644" s="373"/>
      <c r="H1644" s="373"/>
      <c r="J1644" s="373"/>
      <c r="K1644" s="373"/>
      <c r="L1644" s="373"/>
    </row>
    <row r="1645" spans="6:12">
      <c r="F1645" s="373"/>
      <c r="G1645" s="373"/>
      <c r="H1645" s="373"/>
      <c r="J1645" s="373"/>
      <c r="K1645" s="373"/>
      <c r="L1645" s="373"/>
    </row>
    <row r="1646" spans="6:12">
      <c r="F1646" s="373"/>
      <c r="G1646" s="373"/>
      <c r="H1646" s="373"/>
      <c r="J1646" s="373"/>
      <c r="K1646" s="373"/>
      <c r="L1646" s="373"/>
    </row>
    <row r="1647" spans="6:12">
      <c r="F1647" s="373"/>
      <c r="G1647" s="373"/>
      <c r="H1647" s="373"/>
      <c r="J1647" s="373"/>
      <c r="K1647" s="373"/>
      <c r="L1647" s="373"/>
    </row>
    <row r="1648" spans="6:12">
      <c r="F1648" s="373"/>
      <c r="G1648" s="373"/>
      <c r="H1648" s="373"/>
      <c r="J1648" s="373"/>
      <c r="K1648" s="373"/>
      <c r="L1648" s="373"/>
    </row>
    <row r="1649" spans="6:12">
      <c r="F1649" s="373"/>
      <c r="G1649" s="373"/>
      <c r="H1649" s="373"/>
      <c r="J1649" s="373"/>
      <c r="K1649" s="373"/>
      <c r="L1649" s="373"/>
    </row>
    <row r="1650" spans="6:12">
      <c r="F1650" s="373"/>
      <c r="G1650" s="373"/>
      <c r="H1650" s="373"/>
      <c r="J1650" s="373"/>
      <c r="K1650" s="373"/>
      <c r="L1650" s="373"/>
    </row>
    <row r="1651" spans="6:12">
      <c r="F1651" s="373"/>
      <c r="G1651" s="373"/>
      <c r="H1651" s="373"/>
      <c r="J1651" s="373"/>
      <c r="K1651" s="373"/>
      <c r="L1651" s="373"/>
    </row>
    <row r="1652" spans="6:12">
      <c r="F1652" s="373"/>
      <c r="G1652" s="373"/>
      <c r="H1652" s="373"/>
      <c r="J1652" s="373"/>
      <c r="K1652" s="373"/>
      <c r="L1652" s="373"/>
    </row>
    <row r="1653" spans="6:12">
      <c r="F1653" s="373"/>
      <c r="G1653" s="373"/>
      <c r="H1653" s="373"/>
      <c r="J1653" s="373"/>
      <c r="K1653" s="373"/>
      <c r="L1653" s="373"/>
    </row>
    <row r="1654" spans="6:12">
      <c r="F1654" s="373"/>
      <c r="G1654" s="373"/>
      <c r="H1654" s="373"/>
      <c r="J1654" s="373"/>
      <c r="K1654" s="373"/>
      <c r="L1654" s="373"/>
    </row>
    <row r="1655" spans="6:12">
      <c r="F1655" s="373"/>
      <c r="G1655" s="373"/>
      <c r="H1655" s="373"/>
      <c r="J1655" s="373"/>
      <c r="K1655" s="373"/>
      <c r="L1655" s="373"/>
    </row>
    <row r="1656" spans="6:12">
      <c r="F1656" s="373"/>
      <c r="G1656" s="373"/>
      <c r="H1656" s="373"/>
      <c r="J1656" s="373"/>
      <c r="K1656" s="373"/>
      <c r="L1656" s="373"/>
    </row>
    <row r="1657" spans="6:12">
      <c r="F1657" s="373"/>
      <c r="G1657" s="373"/>
      <c r="H1657" s="373"/>
      <c r="J1657" s="373"/>
      <c r="K1657" s="373"/>
      <c r="L1657" s="373"/>
    </row>
    <row r="1658" spans="6:12">
      <c r="F1658" s="373"/>
      <c r="G1658" s="373"/>
      <c r="H1658" s="373"/>
      <c r="J1658" s="373"/>
      <c r="K1658" s="373"/>
      <c r="L1658" s="373"/>
    </row>
    <row r="1659" spans="6:12">
      <c r="F1659" s="373"/>
      <c r="G1659" s="373"/>
      <c r="H1659" s="373"/>
      <c r="J1659" s="373"/>
      <c r="K1659" s="373"/>
      <c r="L1659" s="373"/>
    </row>
    <row r="1660" spans="6:12">
      <c r="F1660" s="373"/>
      <c r="G1660" s="373"/>
      <c r="H1660" s="373"/>
      <c r="J1660" s="373"/>
      <c r="K1660" s="373"/>
      <c r="L1660" s="373"/>
    </row>
    <row r="1661" spans="6:12">
      <c r="F1661" s="373"/>
      <c r="G1661" s="373"/>
      <c r="H1661" s="373"/>
      <c r="J1661" s="373"/>
      <c r="K1661" s="373"/>
      <c r="L1661" s="373"/>
    </row>
    <row r="1662" spans="6:12">
      <c r="F1662" s="373"/>
      <c r="G1662" s="373"/>
      <c r="H1662" s="373"/>
      <c r="J1662" s="373"/>
      <c r="K1662" s="373"/>
      <c r="L1662" s="373"/>
    </row>
    <row r="1663" spans="6:12">
      <c r="F1663" s="373"/>
      <c r="G1663" s="373"/>
      <c r="H1663" s="373"/>
      <c r="J1663" s="373"/>
      <c r="K1663" s="373"/>
      <c r="L1663" s="373"/>
    </row>
    <row r="1664" spans="6:12">
      <c r="F1664" s="373"/>
      <c r="G1664" s="373"/>
      <c r="H1664" s="373"/>
      <c r="J1664" s="373"/>
      <c r="K1664" s="373"/>
      <c r="L1664" s="373"/>
    </row>
    <row r="1665" spans="6:12">
      <c r="F1665" s="373"/>
      <c r="G1665" s="373"/>
      <c r="H1665" s="373"/>
      <c r="J1665" s="373"/>
      <c r="K1665" s="373"/>
      <c r="L1665" s="373"/>
    </row>
    <row r="1666" spans="6:12">
      <c r="F1666" s="373"/>
      <c r="G1666" s="373"/>
      <c r="H1666" s="373"/>
      <c r="J1666" s="373"/>
      <c r="K1666" s="373"/>
      <c r="L1666" s="373"/>
    </row>
    <row r="1667" spans="6:12">
      <c r="F1667" s="373"/>
      <c r="G1667" s="373"/>
      <c r="H1667" s="373"/>
      <c r="J1667" s="373"/>
      <c r="K1667" s="373"/>
      <c r="L1667" s="373"/>
    </row>
    <row r="1668" spans="6:12">
      <c r="F1668" s="373"/>
      <c r="G1668" s="373"/>
      <c r="H1668" s="373"/>
      <c r="J1668" s="373"/>
      <c r="K1668" s="373"/>
      <c r="L1668" s="373"/>
    </row>
    <row r="1669" spans="6:12">
      <c r="F1669" s="373"/>
      <c r="G1669" s="373"/>
      <c r="H1669" s="373"/>
      <c r="J1669" s="373"/>
      <c r="K1669" s="373"/>
      <c r="L1669" s="373"/>
    </row>
    <row r="1670" spans="6:12">
      <c r="F1670" s="373"/>
      <c r="G1670" s="373"/>
      <c r="H1670" s="373"/>
      <c r="J1670" s="373"/>
      <c r="K1670" s="373"/>
      <c r="L1670" s="373"/>
    </row>
    <row r="1671" spans="6:12">
      <c r="F1671" s="373"/>
      <c r="G1671" s="373"/>
      <c r="H1671" s="373"/>
      <c r="J1671" s="373"/>
      <c r="K1671" s="373"/>
      <c r="L1671" s="373"/>
    </row>
    <row r="1672" spans="6:12">
      <c r="F1672" s="373"/>
      <c r="G1672" s="373"/>
      <c r="H1672" s="373"/>
      <c r="J1672" s="373"/>
      <c r="K1672" s="373"/>
      <c r="L1672" s="373"/>
    </row>
    <row r="1673" spans="6:12">
      <c r="F1673" s="373"/>
      <c r="G1673" s="373"/>
      <c r="H1673" s="373"/>
      <c r="J1673" s="373"/>
      <c r="K1673" s="373"/>
      <c r="L1673" s="373"/>
    </row>
    <row r="1674" spans="6:12">
      <c r="F1674" s="373"/>
      <c r="G1674" s="373"/>
      <c r="H1674" s="373"/>
      <c r="J1674" s="373"/>
      <c r="K1674" s="373"/>
      <c r="L1674" s="373"/>
    </row>
    <row r="1675" spans="6:12">
      <c r="F1675" s="373"/>
      <c r="G1675" s="373"/>
      <c r="H1675" s="373"/>
      <c r="J1675" s="373"/>
      <c r="K1675" s="373"/>
      <c r="L1675" s="373"/>
    </row>
    <row r="1676" spans="6:12">
      <c r="F1676" s="373"/>
      <c r="G1676" s="373"/>
      <c r="H1676" s="373"/>
      <c r="J1676" s="373"/>
      <c r="K1676" s="373"/>
      <c r="L1676" s="373"/>
    </row>
    <row r="1677" spans="6:12">
      <c r="F1677" s="373"/>
      <c r="G1677" s="373"/>
      <c r="H1677" s="373"/>
      <c r="J1677" s="373"/>
      <c r="K1677" s="373"/>
      <c r="L1677" s="373"/>
    </row>
    <row r="1678" spans="6:12">
      <c r="F1678" s="373"/>
      <c r="G1678" s="373"/>
      <c r="H1678" s="373"/>
      <c r="J1678" s="373"/>
      <c r="K1678" s="373"/>
      <c r="L1678" s="373"/>
    </row>
    <row r="1679" spans="6:12">
      <c r="F1679" s="373"/>
      <c r="G1679" s="373"/>
      <c r="H1679" s="373"/>
      <c r="J1679" s="373"/>
      <c r="K1679" s="373"/>
      <c r="L1679" s="373"/>
    </row>
    <row r="1680" spans="6:12">
      <c r="F1680" s="373"/>
      <c r="G1680" s="373"/>
      <c r="H1680" s="373"/>
      <c r="J1680" s="373"/>
      <c r="K1680" s="373"/>
      <c r="L1680" s="373"/>
    </row>
    <row r="1681" spans="6:12">
      <c r="F1681" s="373"/>
      <c r="G1681" s="373"/>
      <c r="H1681" s="373"/>
      <c r="J1681" s="373"/>
      <c r="K1681" s="373"/>
      <c r="L1681" s="373"/>
    </row>
    <row r="1682" spans="6:12">
      <c r="F1682" s="373"/>
      <c r="G1682" s="373"/>
      <c r="H1682" s="373"/>
      <c r="J1682" s="373"/>
      <c r="K1682" s="373"/>
      <c r="L1682" s="373"/>
    </row>
    <row r="1683" spans="6:12">
      <c r="F1683" s="373"/>
      <c r="G1683" s="373"/>
      <c r="H1683" s="373"/>
      <c r="J1683" s="373"/>
      <c r="K1683" s="373"/>
      <c r="L1683" s="373"/>
    </row>
    <row r="1684" spans="6:12">
      <c r="F1684" s="373"/>
      <c r="G1684" s="373"/>
      <c r="H1684" s="373"/>
      <c r="J1684" s="373"/>
      <c r="K1684" s="373"/>
      <c r="L1684" s="373"/>
    </row>
    <row r="1685" spans="6:12">
      <c r="F1685" s="373"/>
      <c r="G1685" s="373"/>
      <c r="H1685" s="373"/>
      <c r="J1685" s="373"/>
      <c r="K1685" s="373"/>
      <c r="L1685" s="373"/>
    </row>
    <row r="1686" spans="6:12">
      <c r="F1686" s="373"/>
      <c r="G1686" s="373"/>
      <c r="H1686" s="373"/>
      <c r="J1686" s="373"/>
      <c r="K1686" s="373"/>
      <c r="L1686" s="373"/>
    </row>
    <row r="1687" spans="6:12">
      <c r="F1687" s="373"/>
      <c r="G1687" s="373"/>
      <c r="H1687" s="373"/>
      <c r="J1687" s="373"/>
      <c r="K1687" s="373"/>
      <c r="L1687" s="373"/>
    </row>
    <row r="1688" spans="6:12">
      <c r="F1688" s="373"/>
      <c r="G1688" s="373"/>
      <c r="H1688" s="373"/>
      <c r="J1688" s="373"/>
      <c r="K1688" s="373"/>
      <c r="L1688" s="373"/>
    </row>
    <row r="1689" spans="6:12">
      <c r="F1689" s="373"/>
      <c r="G1689" s="373"/>
      <c r="H1689" s="373"/>
      <c r="J1689" s="373"/>
      <c r="K1689" s="373"/>
      <c r="L1689" s="373"/>
    </row>
    <row r="1690" spans="6:12">
      <c r="F1690" s="373"/>
      <c r="G1690" s="373"/>
      <c r="H1690" s="373"/>
      <c r="J1690" s="373"/>
      <c r="K1690" s="373"/>
      <c r="L1690" s="373"/>
    </row>
    <row r="1691" spans="6:12">
      <c r="F1691" s="373"/>
      <c r="G1691" s="373"/>
      <c r="H1691" s="373"/>
      <c r="J1691" s="373"/>
      <c r="K1691" s="373"/>
      <c r="L1691" s="373"/>
    </row>
    <row r="1692" spans="6:12">
      <c r="F1692" s="373"/>
      <c r="G1692" s="373"/>
      <c r="H1692" s="373"/>
      <c r="J1692" s="373"/>
      <c r="K1692" s="373"/>
      <c r="L1692" s="373"/>
    </row>
    <row r="1693" spans="6:12">
      <c r="F1693" s="373"/>
      <c r="G1693" s="373"/>
      <c r="H1693" s="373"/>
      <c r="J1693" s="373"/>
      <c r="K1693" s="373"/>
      <c r="L1693" s="373"/>
    </row>
    <row r="1694" spans="6:12">
      <c r="F1694" s="373"/>
      <c r="G1694" s="373"/>
      <c r="H1694" s="373"/>
      <c r="J1694" s="373"/>
      <c r="K1694" s="373"/>
      <c r="L1694" s="373"/>
    </row>
    <row r="1695" spans="6:12">
      <c r="F1695" s="373"/>
      <c r="G1695" s="373"/>
      <c r="H1695" s="373"/>
      <c r="J1695" s="373"/>
      <c r="K1695" s="373"/>
      <c r="L1695" s="373"/>
    </row>
    <row r="1696" spans="6:12">
      <c r="F1696" s="373"/>
      <c r="G1696" s="373"/>
      <c r="H1696" s="373"/>
      <c r="J1696" s="373"/>
      <c r="K1696" s="373"/>
      <c r="L1696" s="373"/>
    </row>
    <row r="1697" spans="6:12">
      <c r="F1697" s="373"/>
      <c r="G1697" s="373"/>
      <c r="H1697" s="373"/>
      <c r="J1697" s="373"/>
      <c r="K1697" s="373"/>
      <c r="L1697" s="373"/>
    </row>
    <row r="1698" spans="6:12">
      <c r="F1698" s="373"/>
      <c r="G1698" s="373"/>
      <c r="H1698" s="373"/>
      <c r="J1698" s="373"/>
      <c r="K1698" s="373"/>
      <c r="L1698" s="373"/>
    </row>
    <row r="1699" spans="6:12">
      <c r="F1699" s="373"/>
      <c r="G1699" s="373"/>
      <c r="H1699" s="373"/>
      <c r="J1699" s="373"/>
      <c r="K1699" s="373"/>
      <c r="L1699" s="373"/>
    </row>
    <row r="1700" spans="6:12">
      <c r="F1700" s="373"/>
      <c r="G1700" s="373"/>
      <c r="H1700" s="373"/>
      <c r="J1700" s="373"/>
      <c r="K1700" s="373"/>
      <c r="L1700" s="373"/>
    </row>
    <row r="1701" spans="6:12">
      <c r="F1701" s="373"/>
      <c r="G1701" s="373"/>
      <c r="H1701" s="373"/>
      <c r="J1701" s="373"/>
      <c r="K1701" s="373"/>
      <c r="L1701" s="373"/>
    </row>
    <row r="1702" spans="6:12">
      <c r="F1702" s="373"/>
      <c r="G1702" s="373"/>
      <c r="H1702" s="373"/>
      <c r="J1702" s="373"/>
      <c r="K1702" s="373"/>
      <c r="L1702" s="373"/>
    </row>
    <row r="1703" spans="6:12">
      <c r="F1703" s="373"/>
      <c r="G1703" s="373"/>
      <c r="H1703" s="373"/>
      <c r="J1703" s="373"/>
      <c r="K1703" s="373"/>
      <c r="L1703" s="373"/>
    </row>
    <row r="1704" spans="6:12">
      <c r="F1704" s="373"/>
      <c r="G1704" s="373"/>
      <c r="H1704" s="373"/>
      <c r="J1704" s="373"/>
      <c r="K1704" s="373"/>
      <c r="L1704" s="373"/>
    </row>
    <row r="1705" spans="6:12">
      <c r="F1705" s="373"/>
      <c r="G1705" s="373"/>
      <c r="H1705" s="373"/>
      <c r="J1705" s="373"/>
      <c r="K1705" s="373"/>
      <c r="L1705" s="373"/>
    </row>
    <row r="1706" spans="6:12">
      <c r="F1706" s="373"/>
      <c r="G1706" s="373"/>
      <c r="H1706" s="373"/>
      <c r="J1706" s="373"/>
      <c r="K1706" s="373"/>
      <c r="L1706" s="373"/>
    </row>
    <row r="1707" spans="6:12">
      <c r="F1707" s="373"/>
      <c r="G1707" s="373"/>
      <c r="H1707" s="373"/>
      <c r="J1707" s="373"/>
      <c r="K1707" s="373"/>
      <c r="L1707" s="373"/>
    </row>
    <row r="1708" spans="6:12">
      <c r="F1708" s="373"/>
      <c r="G1708" s="373"/>
      <c r="H1708" s="373"/>
      <c r="J1708" s="373"/>
      <c r="K1708" s="373"/>
      <c r="L1708" s="373"/>
    </row>
    <row r="1709" spans="6:12">
      <c r="F1709" s="373"/>
      <c r="G1709" s="373"/>
      <c r="H1709" s="373"/>
      <c r="J1709" s="373"/>
      <c r="K1709" s="373"/>
      <c r="L1709" s="373"/>
    </row>
    <row r="1710" spans="6:12">
      <c r="F1710" s="373"/>
      <c r="G1710" s="373"/>
      <c r="H1710" s="373"/>
      <c r="J1710" s="373"/>
      <c r="K1710" s="373"/>
      <c r="L1710" s="373"/>
    </row>
    <row r="1711" spans="6:12">
      <c r="F1711" s="373"/>
      <c r="G1711" s="373"/>
      <c r="H1711" s="373"/>
      <c r="J1711" s="373"/>
      <c r="K1711" s="373"/>
      <c r="L1711" s="373"/>
    </row>
    <row r="1712" spans="6:12">
      <c r="F1712" s="373"/>
      <c r="G1712" s="373"/>
      <c r="H1712" s="373"/>
      <c r="J1712" s="373"/>
      <c r="K1712" s="373"/>
      <c r="L1712" s="373"/>
    </row>
    <row r="1713" spans="6:12">
      <c r="F1713" s="373"/>
      <c r="G1713" s="373"/>
      <c r="H1713" s="373"/>
      <c r="J1713" s="373"/>
      <c r="K1713" s="373"/>
      <c r="L1713" s="373"/>
    </row>
    <row r="1714" spans="6:12">
      <c r="F1714" s="373"/>
      <c r="G1714" s="373"/>
      <c r="H1714" s="373"/>
      <c r="J1714" s="373"/>
      <c r="K1714" s="373"/>
      <c r="L1714" s="373"/>
    </row>
    <row r="1715" spans="6:12">
      <c r="F1715" s="373"/>
      <c r="G1715" s="373"/>
      <c r="H1715" s="373"/>
      <c r="J1715" s="373"/>
      <c r="K1715" s="373"/>
      <c r="L1715" s="373"/>
    </row>
    <row r="1716" spans="6:12">
      <c r="F1716" s="373"/>
      <c r="G1716" s="373"/>
      <c r="H1716" s="373"/>
      <c r="J1716" s="373"/>
      <c r="K1716" s="373"/>
      <c r="L1716" s="373"/>
    </row>
    <row r="1717" spans="6:12">
      <c r="F1717" s="373"/>
      <c r="G1717" s="373"/>
      <c r="H1717" s="373"/>
      <c r="J1717" s="373"/>
      <c r="K1717" s="373"/>
      <c r="L1717" s="373"/>
    </row>
    <row r="1718" spans="6:12">
      <c r="F1718" s="373"/>
      <c r="G1718" s="373"/>
      <c r="H1718" s="373"/>
      <c r="J1718" s="373"/>
      <c r="K1718" s="373"/>
      <c r="L1718" s="373"/>
    </row>
    <row r="1719" spans="6:12">
      <c r="F1719" s="373"/>
      <c r="G1719" s="373"/>
      <c r="H1719" s="373"/>
      <c r="J1719" s="373"/>
      <c r="K1719" s="373"/>
      <c r="L1719" s="373"/>
    </row>
    <row r="1720" spans="6:12">
      <c r="F1720" s="373"/>
      <c r="G1720" s="373"/>
      <c r="H1720" s="373"/>
      <c r="J1720" s="373"/>
      <c r="K1720" s="373"/>
      <c r="L1720" s="373"/>
    </row>
    <row r="1721" spans="6:12">
      <c r="F1721" s="373"/>
      <c r="G1721" s="373"/>
      <c r="H1721" s="373"/>
      <c r="J1721" s="373"/>
      <c r="K1721" s="373"/>
      <c r="L1721" s="373"/>
    </row>
    <row r="1722" spans="6:12">
      <c r="F1722" s="373"/>
      <c r="G1722" s="373"/>
      <c r="H1722" s="373"/>
      <c r="J1722" s="373"/>
      <c r="K1722" s="373"/>
      <c r="L1722" s="373"/>
    </row>
    <row r="1723" spans="6:12">
      <c r="F1723" s="373"/>
      <c r="G1723" s="373"/>
      <c r="H1723" s="373"/>
      <c r="J1723" s="373"/>
      <c r="K1723" s="373"/>
      <c r="L1723" s="373"/>
    </row>
    <row r="1724" spans="6:12">
      <c r="F1724" s="373"/>
      <c r="G1724" s="373"/>
      <c r="H1724" s="373"/>
      <c r="J1724" s="373"/>
      <c r="K1724" s="373"/>
      <c r="L1724" s="373"/>
    </row>
    <row r="1725" spans="6:12">
      <c r="F1725" s="373"/>
      <c r="G1725" s="373"/>
      <c r="H1725" s="373"/>
      <c r="J1725" s="373"/>
      <c r="K1725" s="373"/>
      <c r="L1725" s="373"/>
    </row>
    <row r="1726" spans="6:12">
      <c r="F1726" s="373"/>
      <c r="G1726" s="373"/>
      <c r="H1726" s="373"/>
      <c r="J1726" s="373"/>
      <c r="K1726" s="373"/>
      <c r="L1726" s="373"/>
    </row>
    <row r="1727" spans="6:12">
      <c r="F1727" s="373"/>
      <c r="G1727" s="373"/>
      <c r="H1727" s="373"/>
      <c r="J1727" s="373"/>
      <c r="K1727" s="373"/>
      <c r="L1727" s="373"/>
    </row>
    <row r="1728" spans="6:12">
      <c r="F1728" s="373"/>
      <c r="G1728" s="373"/>
      <c r="H1728" s="373"/>
      <c r="J1728" s="373"/>
      <c r="K1728" s="373"/>
      <c r="L1728" s="373"/>
    </row>
    <row r="1729" spans="6:12">
      <c r="F1729" s="373"/>
      <c r="G1729" s="373"/>
      <c r="H1729" s="373"/>
      <c r="J1729" s="373"/>
      <c r="K1729" s="373"/>
      <c r="L1729" s="373"/>
    </row>
    <row r="1730" spans="6:12">
      <c r="F1730" s="373"/>
      <c r="G1730" s="373"/>
      <c r="H1730" s="373"/>
      <c r="J1730" s="373"/>
      <c r="K1730" s="373"/>
      <c r="L1730" s="373"/>
    </row>
    <row r="1731" spans="6:12">
      <c r="F1731" s="373"/>
      <c r="G1731" s="373"/>
      <c r="H1731" s="373"/>
      <c r="J1731" s="373"/>
      <c r="K1731" s="373"/>
      <c r="L1731" s="373"/>
    </row>
    <row r="1732" spans="6:12">
      <c r="F1732" s="373"/>
      <c r="G1732" s="373"/>
      <c r="H1732" s="373"/>
      <c r="J1732" s="373"/>
      <c r="K1732" s="373"/>
      <c r="L1732" s="373"/>
    </row>
    <row r="1733" spans="6:12">
      <c r="F1733" s="373"/>
      <c r="G1733" s="373"/>
      <c r="H1733" s="373"/>
      <c r="J1733" s="373"/>
      <c r="K1733" s="373"/>
      <c r="L1733" s="373"/>
    </row>
    <row r="1734" spans="6:12">
      <c r="F1734" s="373"/>
      <c r="G1734" s="373"/>
      <c r="H1734" s="373"/>
      <c r="J1734" s="373"/>
      <c r="K1734" s="373"/>
      <c r="L1734" s="373"/>
    </row>
    <row r="1735" spans="6:12">
      <c r="F1735" s="373"/>
      <c r="G1735" s="373"/>
      <c r="H1735" s="373"/>
      <c r="J1735" s="373"/>
      <c r="K1735" s="373"/>
      <c r="L1735" s="373"/>
    </row>
    <row r="1736" spans="6:12">
      <c r="F1736" s="373"/>
      <c r="G1736" s="373"/>
      <c r="H1736" s="373"/>
      <c r="J1736" s="373"/>
      <c r="K1736" s="373"/>
      <c r="L1736" s="373"/>
    </row>
    <row r="1737" spans="6:12">
      <c r="F1737" s="373"/>
      <c r="G1737" s="373"/>
      <c r="H1737" s="373"/>
      <c r="J1737" s="373"/>
      <c r="K1737" s="373"/>
      <c r="L1737" s="373"/>
    </row>
    <row r="1738" spans="6:12">
      <c r="F1738" s="373"/>
      <c r="G1738" s="373"/>
      <c r="H1738" s="373"/>
      <c r="J1738" s="373"/>
      <c r="K1738" s="373"/>
      <c r="L1738" s="373"/>
    </row>
    <row r="1739" spans="6:12">
      <c r="F1739" s="373"/>
      <c r="G1739" s="373"/>
      <c r="H1739" s="373"/>
      <c r="J1739" s="373"/>
      <c r="K1739" s="373"/>
      <c r="L1739" s="373"/>
    </row>
    <row r="1740" spans="6:12">
      <c r="F1740" s="373"/>
      <c r="G1740" s="373"/>
      <c r="H1740" s="373"/>
      <c r="J1740" s="373"/>
      <c r="K1740" s="373"/>
      <c r="L1740" s="373"/>
    </row>
    <row r="1741" spans="6:12">
      <c r="F1741" s="373"/>
      <c r="G1741" s="373"/>
      <c r="H1741" s="373"/>
      <c r="J1741" s="373"/>
      <c r="K1741" s="373"/>
      <c r="L1741" s="373"/>
    </row>
    <row r="1742" spans="6:12">
      <c r="F1742" s="373"/>
      <c r="G1742" s="373"/>
      <c r="H1742" s="373"/>
      <c r="J1742" s="373"/>
      <c r="K1742" s="373"/>
      <c r="L1742" s="373"/>
    </row>
    <row r="1743" spans="6:12">
      <c r="F1743" s="373"/>
      <c r="G1743" s="373"/>
      <c r="H1743" s="373"/>
      <c r="J1743" s="373"/>
      <c r="K1743" s="373"/>
      <c r="L1743" s="373"/>
    </row>
    <row r="1744" spans="6:12">
      <c r="F1744" s="373"/>
      <c r="G1744" s="373"/>
      <c r="H1744" s="373"/>
      <c r="J1744" s="373"/>
      <c r="K1744" s="373"/>
      <c r="L1744" s="373"/>
    </row>
    <row r="1745" spans="6:12">
      <c r="F1745" s="373"/>
      <c r="G1745" s="373"/>
      <c r="H1745" s="373"/>
      <c r="J1745" s="373"/>
      <c r="K1745" s="373"/>
      <c r="L1745" s="373"/>
    </row>
    <row r="1746" spans="6:12">
      <c r="F1746" s="373"/>
      <c r="G1746" s="373"/>
      <c r="H1746" s="373"/>
      <c r="J1746" s="373"/>
      <c r="K1746" s="373"/>
      <c r="L1746" s="373"/>
    </row>
    <row r="1747" spans="6:12">
      <c r="F1747" s="373"/>
      <c r="G1747" s="373"/>
      <c r="H1747" s="373"/>
      <c r="J1747" s="373"/>
      <c r="K1747" s="373"/>
      <c r="L1747" s="373"/>
    </row>
    <row r="1748" spans="6:12">
      <c r="F1748" s="373"/>
      <c r="G1748" s="373"/>
      <c r="H1748" s="373"/>
      <c r="J1748" s="373"/>
      <c r="K1748" s="373"/>
      <c r="L1748" s="373"/>
    </row>
    <row r="1749" spans="6:12">
      <c r="F1749" s="373"/>
      <c r="G1749" s="373"/>
      <c r="H1749" s="373"/>
      <c r="J1749" s="373"/>
      <c r="K1749" s="373"/>
      <c r="L1749" s="373"/>
    </row>
    <row r="1750" spans="6:12">
      <c r="F1750" s="373"/>
      <c r="G1750" s="373"/>
      <c r="H1750" s="373"/>
      <c r="J1750" s="373"/>
      <c r="K1750" s="373"/>
      <c r="L1750" s="373"/>
    </row>
    <row r="1751" spans="6:12">
      <c r="F1751" s="373"/>
      <c r="G1751" s="373"/>
      <c r="H1751" s="373"/>
      <c r="J1751" s="373"/>
      <c r="K1751" s="373"/>
      <c r="L1751" s="373"/>
    </row>
    <row r="1752" spans="6:12">
      <c r="F1752" s="373"/>
      <c r="G1752" s="373"/>
      <c r="H1752" s="373"/>
      <c r="J1752" s="373"/>
      <c r="K1752" s="373"/>
      <c r="L1752" s="373"/>
    </row>
    <row r="1753" spans="6:12">
      <c r="F1753" s="373"/>
      <c r="G1753" s="373"/>
      <c r="H1753" s="373"/>
      <c r="J1753" s="373"/>
      <c r="K1753" s="373"/>
      <c r="L1753" s="373"/>
    </row>
    <row r="1754" spans="6:12">
      <c r="F1754" s="373"/>
      <c r="G1754" s="373"/>
      <c r="H1754" s="373"/>
      <c r="J1754" s="373"/>
      <c r="K1754" s="373"/>
      <c r="L1754" s="373"/>
    </row>
    <row r="1755" spans="6:12">
      <c r="F1755" s="373"/>
      <c r="G1755" s="373"/>
      <c r="H1755" s="373"/>
      <c r="J1755" s="373"/>
      <c r="K1755" s="373"/>
      <c r="L1755" s="373"/>
    </row>
    <row r="1756" spans="6:12">
      <c r="F1756" s="373"/>
      <c r="G1756" s="373"/>
      <c r="H1756" s="373"/>
      <c r="J1756" s="373"/>
      <c r="K1756" s="373"/>
      <c r="L1756" s="373"/>
    </row>
    <row r="1757" spans="6:12">
      <c r="F1757" s="373"/>
      <c r="G1757" s="373"/>
      <c r="H1757" s="373"/>
      <c r="J1757" s="373"/>
      <c r="K1757" s="373"/>
      <c r="L1757" s="373"/>
    </row>
    <row r="1758" spans="6:12">
      <c r="F1758" s="373"/>
      <c r="G1758" s="373"/>
      <c r="H1758" s="373"/>
      <c r="J1758" s="373"/>
      <c r="K1758" s="373"/>
      <c r="L1758" s="373"/>
    </row>
    <row r="1759" spans="6:12">
      <c r="F1759" s="373"/>
      <c r="G1759" s="373"/>
      <c r="H1759" s="373"/>
      <c r="J1759" s="373"/>
      <c r="K1759" s="373"/>
      <c r="L1759" s="373"/>
    </row>
    <row r="1760" spans="6:12">
      <c r="F1760" s="373"/>
      <c r="G1760" s="373"/>
      <c r="H1760" s="373"/>
      <c r="J1760" s="373"/>
      <c r="K1760" s="373"/>
      <c r="L1760" s="373"/>
    </row>
    <row r="1761" spans="6:12">
      <c r="F1761" s="373"/>
      <c r="G1761" s="373"/>
      <c r="H1761" s="373"/>
      <c r="J1761" s="373"/>
      <c r="K1761" s="373"/>
      <c r="L1761" s="373"/>
    </row>
    <row r="1762" spans="6:12">
      <c r="F1762" s="373"/>
      <c r="G1762" s="373"/>
      <c r="H1762" s="373"/>
      <c r="J1762" s="373"/>
      <c r="K1762" s="373"/>
      <c r="L1762" s="373"/>
    </row>
    <row r="1763" spans="6:12">
      <c r="F1763" s="373"/>
      <c r="G1763" s="373"/>
      <c r="H1763" s="373"/>
      <c r="J1763" s="373"/>
      <c r="K1763" s="373"/>
      <c r="L1763" s="373"/>
    </row>
    <row r="1764" spans="6:12">
      <c r="F1764" s="373"/>
      <c r="G1764" s="373"/>
      <c r="H1764" s="373"/>
      <c r="J1764" s="373"/>
      <c r="K1764" s="373"/>
      <c r="L1764" s="373"/>
    </row>
    <row r="1765" spans="6:12">
      <c r="F1765" s="373"/>
      <c r="G1765" s="373"/>
      <c r="H1765" s="373"/>
      <c r="J1765" s="373"/>
      <c r="K1765" s="373"/>
      <c r="L1765" s="373"/>
    </row>
    <row r="1766" spans="6:12">
      <c r="F1766" s="373"/>
      <c r="G1766" s="373"/>
      <c r="H1766" s="373"/>
      <c r="J1766" s="373"/>
      <c r="K1766" s="373"/>
      <c r="L1766" s="373"/>
    </row>
    <row r="1767" spans="6:12">
      <c r="F1767" s="373"/>
      <c r="G1767" s="373"/>
      <c r="H1767" s="373"/>
      <c r="J1767" s="373"/>
      <c r="K1767" s="373"/>
      <c r="L1767" s="373"/>
    </row>
    <row r="1768" spans="6:12">
      <c r="F1768" s="373"/>
      <c r="G1768" s="373"/>
      <c r="H1768" s="373"/>
      <c r="J1768" s="373"/>
      <c r="K1768" s="373"/>
      <c r="L1768" s="373"/>
    </row>
    <row r="1769" spans="6:12">
      <c r="F1769" s="373"/>
      <c r="G1769" s="373"/>
      <c r="H1769" s="373"/>
      <c r="J1769" s="373"/>
      <c r="K1769" s="373"/>
      <c r="L1769" s="373"/>
    </row>
    <row r="1770" spans="6:12">
      <c r="F1770" s="373"/>
      <c r="G1770" s="373"/>
      <c r="H1770" s="373"/>
      <c r="J1770" s="373"/>
      <c r="K1770" s="373"/>
      <c r="L1770" s="373"/>
    </row>
    <row r="1771" spans="6:12">
      <c r="F1771" s="373"/>
      <c r="G1771" s="373"/>
      <c r="H1771" s="373"/>
      <c r="J1771" s="373"/>
      <c r="K1771" s="373"/>
      <c r="L1771" s="373"/>
    </row>
    <row r="1772" spans="6:12">
      <c r="F1772" s="373"/>
      <c r="G1772" s="373"/>
      <c r="H1772" s="373"/>
      <c r="J1772" s="373"/>
      <c r="K1772" s="373"/>
      <c r="L1772" s="373"/>
    </row>
    <row r="1773" spans="6:12">
      <c r="F1773" s="373"/>
      <c r="G1773" s="373"/>
      <c r="H1773" s="373"/>
      <c r="J1773" s="373"/>
      <c r="K1773" s="373"/>
      <c r="L1773" s="373"/>
    </row>
    <row r="1774" spans="6:12">
      <c r="F1774" s="373"/>
      <c r="G1774" s="373"/>
      <c r="H1774" s="373"/>
      <c r="J1774" s="373"/>
      <c r="K1774" s="373"/>
      <c r="L1774" s="373"/>
    </row>
    <row r="1775" spans="6:12">
      <c r="F1775" s="373"/>
      <c r="G1775" s="373"/>
      <c r="H1775" s="373"/>
      <c r="J1775" s="373"/>
      <c r="K1775" s="373"/>
      <c r="L1775" s="373"/>
    </row>
    <row r="1776" spans="6:12">
      <c r="F1776" s="373"/>
      <c r="G1776" s="373"/>
      <c r="H1776" s="373"/>
      <c r="J1776" s="373"/>
      <c r="K1776" s="373"/>
      <c r="L1776" s="373"/>
    </row>
    <row r="1777" spans="6:12">
      <c r="F1777" s="373"/>
      <c r="G1777" s="373"/>
      <c r="H1777" s="373"/>
      <c r="J1777" s="373"/>
      <c r="K1777" s="373"/>
      <c r="L1777" s="373"/>
    </row>
    <row r="1778" spans="6:12">
      <c r="F1778" s="373"/>
      <c r="G1778" s="373"/>
      <c r="H1778" s="373"/>
      <c r="J1778" s="373"/>
      <c r="K1778" s="373"/>
      <c r="L1778" s="373"/>
    </row>
    <row r="1779" spans="6:12">
      <c r="F1779" s="373"/>
      <c r="G1779" s="373"/>
      <c r="H1779" s="373"/>
      <c r="J1779" s="373"/>
      <c r="K1779" s="373"/>
      <c r="L1779" s="373"/>
    </row>
    <row r="1780" spans="6:12">
      <c r="F1780" s="373"/>
      <c r="G1780" s="373"/>
      <c r="H1780" s="373"/>
      <c r="J1780" s="373"/>
      <c r="K1780" s="373"/>
      <c r="L1780" s="373"/>
    </row>
    <row r="1781" spans="6:12">
      <c r="F1781" s="373"/>
      <c r="G1781" s="373"/>
      <c r="H1781" s="373"/>
      <c r="J1781" s="373"/>
      <c r="K1781" s="373"/>
      <c r="L1781" s="373"/>
    </row>
    <row r="1782" spans="6:12">
      <c r="F1782" s="373"/>
      <c r="G1782" s="373"/>
      <c r="H1782" s="373"/>
      <c r="J1782" s="373"/>
      <c r="K1782" s="373"/>
      <c r="L1782" s="373"/>
    </row>
    <row r="1783" spans="6:12">
      <c r="F1783" s="373"/>
      <c r="G1783" s="373"/>
      <c r="H1783" s="373"/>
      <c r="J1783" s="373"/>
      <c r="K1783" s="373"/>
      <c r="L1783" s="373"/>
    </row>
    <row r="1784" spans="6:12">
      <c r="F1784" s="373"/>
      <c r="G1784" s="373"/>
      <c r="H1784" s="373"/>
      <c r="J1784" s="373"/>
      <c r="K1784" s="373"/>
      <c r="L1784" s="373"/>
    </row>
    <row r="1785" spans="6:12">
      <c r="F1785" s="373"/>
      <c r="G1785" s="373"/>
      <c r="H1785" s="373"/>
      <c r="J1785" s="373"/>
      <c r="K1785" s="373"/>
      <c r="L1785" s="373"/>
    </row>
    <row r="1786" spans="6:12">
      <c r="F1786" s="373"/>
      <c r="G1786" s="373"/>
      <c r="H1786" s="373"/>
      <c r="J1786" s="373"/>
      <c r="K1786" s="373"/>
      <c r="L1786" s="373"/>
    </row>
    <row r="1787" spans="6:12">
      <c r="F1787" s="373"/>
      <c r="G1787" s="373"/>
      <c r="H1787" s="373"/>
      <c r="J1787" s="373"/>
      <c r="K1787" s="373"/>
      <c r="L1787" s="373"/>
    </row>
    <row r="1788" spans="6:12">
      <c r="F1788" s="373"/>
      <c r="G1788" s="373"/>
      <c r="H1788" s="373"/>
      <c r="J1788" s="373"/>
      <c r="K1788" s="373"/>
      <c r="L1788" s="373"/>
    </row>
    <row r="1789" spans="6:12">
      <c r="F1789" s="373"/>
      <c r="G1789" s="373"/>
      <c r="H1789" s="373"/>
      <c r="J1789" s="373"/>
      <c r="K1789" s="373"/>
      <c r="L1789" s="373"/>
    </row>
    <row r="1790" spans="6:12">
      <c r="F1790" s="373"/>
      <c r="G1790" s="373"/>
      <c r="H1790" s="373"/>
      <c r="J1790" s="373"/>
      <c r="K1790" s="373"/>
      <c r="L1790" s="373"/>
    </row>
    <row r="1791" spans="6:12">
      <c r="F1791" s="373"/>
      <c r="G1791" s="373"/>
      <c r="H1791" s="373"/>
      <c r="J1791" s="373"/>
      <c r="K1791" s="373"/>
      <c r="L1791" s="373"/>
    </row>
    <row r="1792" spans="6:12">
      <c r="F1792" s="373"/>
      <c r="G1792" s="373"/>
      <c r="H1792" s="373"/>
      <c r="J1792" s="373"/>
      <c r="K1792" s="373"/>
      <c r="L1792" s="373"/>
    </row>
    <row r="1793" spans="6:12">
      <c r="F1793" s="373"/>
      <c r="G1793" s="373"/>
      <c r="H1793" s="373"/>
      <c r="J1793" s="373"/>
      <c r="K1793" s="373"/>
      <c r="L1793" s="373"/>
    </row>
    <row r="1794" spans="6:12">
      <c r="F1794" s="373"/>
      <c r="G1794" s="373"/>
      <c r="H1794" s="373"/>
      <c r="J1794" s="373"/>
      <c r="K1794" s="373"/>
      <c r="L1794" s="373"/>
    </row>
    <row r="1795" spans="6:12">
      <c r="F1795" s="373"/>
      <c r="G1795" s="373"/>
      <c r="H1795" s="373"/>
      <c r="J1795" s="373"/>
      <c r="K1795" s="373"/>
      <c r="L1795" s="373"/>
    </row>
    <row r="1796" spans="6:12">
      <c r="F1796" s="373"/>
      <c r="G1796" s="373"/>
      <c r="H1796" s="373"/>
      <c r="J1796" s="373"/>
      <c r="K1796" s="373"/>
      <c r="L1796" s="373"/>
    </row>
    <row r="1797" spans="6:12">
      <c r="F1797" s="373"/>
      <c r="G1797" s="373"/>
      <c r="H1797" s="373"/>
      <c r="J1797" s="373"/>
      <c r="K1797" s="373"/>
      <c r="L1797" s="373"/>
    </row>
    <row r="1798" spans="6:12">
      <c r="F1798" s="373"/>
      <c r="G1798" s="373"/>
      <c r="H1798" s="373"/>
      <c r="J1798" s="373"/>
      <c r="K1798" s="373"/>
      <c r="L1798" s="373"/>
    </row>
    <row r="1799" spans="6:12">
      <c r="F1799" s="373"/>
      <c r="G1799" s="373"/>
      <c r="H1799" s="373"/>
      <c r="J1799" s="373"/>
      <c r="K1799" s="373"/>
      <c r="L1799" s="373"/>
    </row>
    <row r="1800" spans="6:12">
      <c r="F1800" s="373"/>
      <c r="G1800" s="373"/>
      <c r="H1800" s="373"/>
      <c r="J1800" s="373"/>
      <c r="K1800" s="373"/>
      <c r="L1800" s="373"/>
    </row>
    <row r="1801" spans="6:12">
      <c r="F1801" s="373"/>
      <c r="G1801" s="373"/>
      <c r="H1801" s="373"/>
      <c r="J1801" s="373"/>
      <c r="K1801" s="373"/>
      <c r="L1801" s="373"/>
    </row>
    <row r="1802" spans="6:12">
      <c r="F1802" s="373"/>
      <c r="G1802" s="373"/>
      <c r="H1802" s="373"/>
      <c r="J1802" s="373"/>
      <c r="K1802" s="373"/>
      <c r="L1802" s="373"/>
    </row>
    <row r="1803" spans="6:12">
      <c r="F1803" s="373"/>
      <c r="G1803" s="373"/>
      <c r="H1803" s="373"/>
      <c r="J1803" s="373"/>
      <c r="K1803" s="373"/>
      <c r="L1803" s="373"/>
    </row>
    <row r="1804" spans="6:12">
      <c r="F1804" s="373"/>
      <c r="G1804" s="373"/>
      <c r="H1804" s="373"/>
      <c r="J1804" s="373"/>
      <c r="K1804" s="373"/>
      <c r="L1804" s="373"/>
    </row>
    <row r="1805" spans="6:12">
      <c r="F1805" s="373"/>
      <c r="G1805" s="373"/>
      <c r="H1805" s="373"/>
      <c r="J1805" s="373"/>
      <c r="K1805" s="373"/>
      <c r="L1805" s="373"/>
    </row>
    <row r="1806" spans="6:12">
      <c r="F1806" s="373"/>
      <c r="G1806" s="373"/>
      <c r="H1806" s="373"/>
      <c r="J1806" s="373"/>
      <c r="K1806" s="373"/>
      <c r="L1806" s="373"/>
    </row>
    <row r="1807" spans="6:12">
      <c r="F1807" s="373"/>
      <c r="G1807" s="373"/>
      <c r="H1807" s="373"/>
      <c r="J1807" s="373"/>
      <c r="K1807" s="373"/>
      <c r="L1807" s="373"/>
    </row>
    <row r="1808" spans="6:12">
      <c r="F1808" s="373"/>
      <c r="G1808" s="373"/>
      <c r="H1808" s="373"/>
      <c r="J1808" s="373"/>
      <c r="K1808" s="373"/>
      <c r="L1808" s="373"/>
    </row>
    <row r="1809" spans="6:12">
      <c r="F1809" s="373"/>
      <c r="G1809" s="373"/>
      <c r="H1809" s="373"/>
      <c r="J1809" s="373"/>
      <c r="K1809" s="373"/>
      <c r="L1809" s="373"/>
    </row>
    <row r="1810" spans="6:12">
      <c r="F1810" s="373"/>
      <c r="G1810" s="373"/>
      <c r="H1810" s="373"/>
      <c r="J1810" s="373"/>
      <c r="K1810" s="373"/>
      <c r="L1810" s="373"/>
    </row>
    <row r="1811" spans="6:12">
      <c r="F1811" s="373"/>
      <c r="G1811" s="373"/>
      <c r="H1811" s="373"/>
      <c r="J1811" s="373"/>
      <c r="K1811" s="373"/>
      <c r="L1811" s="373"/>
    </row>
    <row r="1812" spans="6:12">
      <c r="F1812" s="373"/>
      <c r="G1812" s="373"/>
      <c r="H1812" s="373"/>
      <c r="J1812" s="373"/>
      <c r="K1812" s="373"/>
      <c r="L1812" s="373"/>
    </row>
    <row r="1813" spans="6:12">
      <c r="F1813" s="373"/>
      <c r="G1813" s="373"/>
      <c r="H1813" s="373"/>
      <c r="J1813" s="373"/>
      <c r="K1813" s="373"/>
      <c r="L1813" s="373"/>
    </row>
    <row r="1814" spans="6:12">
      <c r="F1814" s="373"/>
      <c r="G1814" s="373"/>
      <c r="H1814" s="373"/>
      <c r="J1814" s="373"/>
      <c r="K1814" s="373"/>
      <c r="L1814" s="373"/>
    </row>
    <row r="1815" spans="6:12">
      <c r="F1815" s="373"/>
      <c r="G1815" s="373"/>
      <c r="H1815" s="373"/>
      <c r="J1815" s="373"/>
      <c r="K1815" s="373"/>
      <c r="L1815" s="373"/>
    </row>
    <row r="1816" spans="6:12">
      <c r="F1816" s="373"/>
      <c r="G1816" s="373"/>
      <c r="H1816" s="373"/>
      <c r="J1816" s="373"/>
      <c r="K1816" s="373"/>
      <c r="L1816" s="373"/>
    </row>
    <row r="1817" spans="6:12">
      <c r="F1817" s="373"/>
      <c r="G1817" s="373"/>
      <c r="H1817" s="373"/>
      <c r="J1817" s="373"/>
      <c r="K1817" s="373"/>
      <c r="L1817" s="373"/>
    </row>
    <row r="1818" spans="6:12">
      <c r="F1818" s="373"/>
      <c r="G1818" s="373"/>
      <c r="H1818" s="373"/>
      <c r="J1818" s="373"/>
      <c r="K1818" s="373"/>
      <c r="L1818" s="373"/>
    </row>
    <row r="1819" spans="6:12">
      <c r="F1819" s="373"/>
      <c r="G1819" s="373"/>
      <c r="H1819" s="373"/>
      <c r="J1819" s="373"/>
      <c r="K1819" s="373"/>
      <c r="L1819" s="373"/>
    </row>
    <row r="1820" spans="6:12">
      <c r="F1820" s="373"/>
      <c r="G1820" s="373"/>
      <c r="H1820" s="373"/>
      <c r="J1820" s="373"/>
      <c r="K1820" s="373"/>
      <c r="L1820" s="373"/>
    </row>
    <row r="1821" spans="6:12">
      <c r="F1821" s="373"/>
      <c r="G1821" s="373"/>
      <c r="H1821" s="373"/>
      <c r="J1821" s="373"/>
      <c r="K1821" s="373"/>
      <c r="L1821" s="373"/>
    </row>
    <row r="1822" spans="6:12">
      <c r="F1822" s="373"/>
      <c r="G1822" s="373"/>
      <c r="H1822" s="373"/>
      <c r="J1822" s="373"/>
      <c r="K1822" s="373"/>
      <c r="L1822" s="373"/>
    </row>
    <row r="1823" spans="6:12">
      <c r="F1823" s="373"/>
      <c r="G1823" s="373"/>
      <c r="H1823" s="373"/>
      <c r="J1823" s="373"/>
      <c r="K1823" s="373"/>
      <c r="L1823" s="373"/>
    </row>
    <row r="1824" spans="6:12">
      <c r="F1824" s="373"/>
      <c r="G1824" s="373"/>
      <c r="H1824" s="373"/>
      <c r="J1824" s="373"/>
      <c r="K1824" s="373"/>
      <c r="L1824" s="373"/>
    </row>
    <row r="1825" spans="6:12">
      <c r="F1825" s="373"/>
      <c r="G1825" s="373"/>
      <c r="H1825" s="373"/>
      <c r="J1825" s="373"/>
      <c r="K1825" s="373"/>
      <c r="L1825" s="373"/>
    </row>
    <row r="1826" spans="6:12">
      <c r="F1826" s="373"/>
      <c r="G1826" s="373"/>
      <c r="H1826" s="373"/>
      <c r="J1826" s="373"/>
      <c r="K1826" s="373"/>
      <c r="L1826" s="373"/>
    </row>
    <row r="1827" spans="6:12">
      <c r="F1827" s="373"/>
      <c r="G1827" s="373"/>
      <c r="H1827" s="373"/>
      <c r="J1827" s="373"/>
      <c r="K1827" s="373"/>
      <c r="L1827" s="373"/>
    </row>
    <row r="1828" spans="6:12">
      <c r="F1828" s="373"/>
      <c r="G1828" s="373"/>
      <c r="H1828" s="373"/>
      <c r="J1828" s="373"/>
      <c r="K1828" s="373"/>
      <c r="L1828" s="373"/>
    </row>
    <row r="1829" spans="6:12">
      <c r="F1829" s="373"/>
      <c r="G1829" s="373"/>
      <c r="H1829" s="373"/>
      <c r="J1829" s="373"/>
      <c r="K1829" s="373"/>
      <c r="L1829" s="373"/>
    </row>
    <row r="1830" spans="6:12">
      <c r="F1830" s="373"/>
      <c r="G1830" s="373"/>
      <c r="H1830" s="373"/>
      <c r="J1830" s="373"/>
      <c r="K1830" s="373"/>
      <c r="L1830" s="373"/>
    </row>
    <row r="1831" spans="6:12">
      <c r="F1831" s="373"/>
      <c r="G1831" s="373"/>
      <c r="H1831" s="373"/>
      <c r="J1831" s="373"/>
      <c r="K1831" s="373"/>
      <c r="L1831" s="373"/>
    </row>
    <row r="1832" spans="6:12">
      <c r="F1832" s="373"/>
      <c r="G1832" s="373"/>
      <c r="H1832" s="373"/>
      <c r="J1832" s="373"/>
      <c r="K1832" s="373"/>
      <c r="L1832" s="373"/>
    </row>
    <row r="1833" spans="6:12">
      <c r="F1833" s="373"/>
      <c r="G1833" s="373"/>
      <c r="H1833" s="373"/>
      <c r="J1833" s="373"/>
      <c r="K1833" s="373"/>
      <c r="L1833" s="373"/>
    </row>
    <row r="1834" spans="6:12">
      <c r="F1834" s="373"/>
      <c r="G1834" s="373"/>
      <c r="H1834" s="373"/>
      <c r="J1834" s="373"/>
      <c r="K1834" s="373"/>
      <c r="L1834" s="373"/>
    </row>
    <row r="1835" spans="6:12">
      <c r="F1835" s="373"/>
      <c r="G1835" s="373"/>
      <c r="H1835" s="373"/>
      <c r="J1835" s="373"/>
      <c r="K1835" s="373"/>
      <c r="L1835" s="373"/>
    </row>
    <row r="1836" spans="6:12">
      <c r="F1836" s="373"/>
      <c r="G1836" s="373"/>
      <c r="H1836" s="373"/>
      <c r="J1836" s="373"/>
      <c r="K1836" s="373"/>
      <c r="L1836" s="373"/>
    </row>
    <row r="1837" spans="6:12">
      <c r="F1837" s="373"/>
      <c r="G1837" s="373"/>
      <c r="H1837" s="373"/>
      <c r="J1837" s="373"/>
      <c r="K1837" s="373"/>
      <c r="L1837" s="373"/>
    </row>
    <row r="1838" spans="6:12">
      <c r="F1838" s="373"/>
      <c r="G1838" s="373"/>
      <c r="H1838" s="373"/>
      <c r="J1838" s="373"/>
      <c r="K1838" s="373"/>
      <c r="L1838" s="373"/>
    </row>
    <row r="1839" spans="6:12">
      <c r="F1839" s="373"/>
      <c r="G1839" s="373"/>
      <c r="H1839" s="373"/>
      <c r="J1839" s="373"/>
      <c r="K1839" s="373"/>
      <c r="L1839" s="373"/>
    </row>
    <row r="1840" spans="6:12">
      <c r="F1840" s="373"/>
      <c r="G1840" s="373"/>
      <c r="H1840" s="373"/>
      <c r="J1840" s="373"/>
      <c r="K1840" s="373"/>
      <c r="L1840" s="373"/>
    </row>
    <row r="1841" spans="6:12">
      <c r="F1841" s="373"/>
      <c r="G1841" s="373"/>
      <c r="H1841" s="373"/>
      <c r="J1841" s="373"/>
      <c r="K1841" s="373"/>
      <c r="L1841" s="373"/>
    </row>
    <row r="1842" spans="6:12">
      <c r="F1842" s="373"/>
      <c r="G1842" s="373"/>
      <c r="H1842" s="373"/>
      <c r="J1842" s="373"/>
      <c r="K1842" s="373"/>
      <c r="L1842" s="373"/>
    </row>
    <row r="1843" spans="6:12">
      <c r="F1843" s="373"/>
      <c r="G1843" s="373"/>
      <c r="H1843" s="373"/>
      <c r="J1843" s="373"/>
      <c r="K1843" s="373"/>
      <c r="L1843" s="373"/>
    </row>
    <row r="1844" spans="6:12">
      <c r="F1844" s="373"/>
      <c r="G1844" s="373"/>
      <c r="H1844" s="373"/>
      <c r="J1844" s="373"/>
      <c r="K1844" s="373"/>
      <c r="L1844" s="373"/>
    </row>
    <row r="1845" spans="6:12">
      <c r="F1845" s="373"/>
      <c r="G1845" s="373"/>
      <c r="H1845" s="373"/>
      <c r="J1845" s="373"/>
      <c r="K1845" s="373"/>
      <c r="L1845" s="373"/>
    </row>
    <row r="1846" spans="6:12">
      <c r="F1846" s="373"/>
      <c r="G1846" s="373"/>
      <c r="H1846" s="373"/>
      <c r="J1846" s="373"/>
      <c r="K1846" s="373"/>
      <c r="L1846" s="373"/>
    </row>
    <row r="1847" spans="6:12">
      <c r="F1847" s="373"/>
      <c r="G1847" s="373"/>
      <c r="H1847" s="373"/>
      <c r="J1847" s="373"/>
      <c r="K1847" s="373"/>
      <c r="L1847" s="373"/>
    </row>
    <row r="1848" spans="6:12">
      <c r="F1848" s="373"/>
      <c r="G1848" s="373"/>
      <c r="H1848" s="373"/>
      <c r="J1848" s="373"/>
      <c r="K1848" s="373"/>
      <c r="L1848" s="373"/>
    </row>
    <row r="1849" spans="6:12">
      <c r="F1849" s="373"/>
      <c r="G1849" s="373"/>
      <c r="H1849" s="373"/>
      <c r="J1849" s="373"/>
      <c r="K1849" s="373"/>
      <c r="L1849" s="373"/>
    </row>
    <row r="1850" spans="6:12">
      <c r="F1850" s="373"/>
      <c r="G1850" s="373"/>
      <c r="H1850" s="373"/>
      <c r="J1850" s="373"/>
      <c r="K1850" s="373"/>
      <c r="L1850" s="373"/>
    </row>
    <row r="1851" spans="6:12">
      <c r="F1851" s="373"/>
      <c r="G1851" s="373"/>
      <c r="H1851" s="373"/>
      <c r="J1851" s="373"/>
      <c r="K1851" s="373"/>
      <c r="L1851" s="373"/>
    </row>
    <row r="1852" spans="6:12">
      <c r="F1852" s="373"/>
      <c r="G1852" s="373"/>
      <c r="H1852" s="373"/>
      <c r="J1852" s="373"/>
      <c r="K1852" s="373"/>
      <c r="L1852" s="373"/>
    </row>
    <row r="1853" spans="6:12">
      <c r="F1853" s="373"/>
      <c r="G1853" s="373"/>
      <c r="H1853" s="373"/>
      <c r="J1853" s="373"/>
      <c r="K1853" s="373"/>
      <c r="L1853" s="373"/>
    </row>
    <row r="1854" spans="6:12">
      <c r="F1854" s="373"/>
      <c r="G1854" s="373"/>
      <c r="H1854" s="373"/>
      <c r="J1854" s="373"/>
      <c r="K1854" s="373"/>
      <c r="L1854" s="373"/>
    </row>
    <row r="1855" spans="6:12">
      <c r="F1855" s="373"/>
      <c r="G1855" s="373"/>
      <c r="H1855" s="373"/>
      <c r="J1855" s="373"/>
      <c r="K1855" s="373"/>
      <c r="L1855" s="373"/>
    </row>
    <row r="1856" spans="6:12">
      <c r="F1856" s="373"/>
      <c r="G1856" s="373"/>
      <c r="H1856" s="373"/>
      <c r="J1856" s="373"/>
      <c r="K1856" s="373"/>
      <c r="L1856" s="373"/>
    </row>
    <row r="1857" spans="6:12">
      <c r="F1857" s="373"/>
      <c r="G1857" s="373"/>
      <c r="H1857" s="373"/>
      <c r="J1857" s="373"/>
      <c r="K1857" s="373"/>
      <c r="L1857" s="373"/>
    </row>
    <row r="1858" spans="6:12">
      <c r="F1858" s="373"/>
      <c r="G1858" s="373"/>
      <c r="H1858" s="373"/>
      <c r="J1858" s="373"/>
      <c r="K1858" s="373"/>
      <c r="L1858" s="373"/>
    </row>
    <row r="1859" spans="6:12">
      <c r="F1859" s="373"/>
      <c r="G1859" s="373"/>
      <c r="H1859" s="373"/>
      <c r="J1859" s="373"/>
      <c r="K1859" s="373"/>
      <c r="L1859" s="373"/>
    </row>
    <row r="1860" spans="6:12">
      <c r="F1860" s="373"/>
      <c r="G1860" s="373"/>
      <c r="H1860" s="373"/>
      <c r="J1860" s="373"/>
      <c r="K1860" s="373"/>
      <c r="L1860" s="373"/>
    </row>
    <row r="1861" spans="6:12">
      <c r="F1861" s="373"/>
      <c r="G1861" s="373"/>
      <c r="H1861" s="373"/>
      <c r="J1861" s="373"/>
      <c r="K1861" s="373"/>
      <c r="L1861" s="373"/>
    </row>
    <row r="1862" spans="6:12">
      <c r="F1862" s="373"/>
      <c r="G1862" s="373"/>
      <c r="H1862" s="373"/>
      <c r="J1862" s="373"/>
      <c r="K1862" s="373"/>
      <c r="L1862" s="373"/>
    </row>
    <row r="1863" spans="6:12">
      <c r="F1863" s="373"/>
      <c r="G1863" s="373"/>
      <c r="H1863" s="373"/>
      <c r="J1863" s="373"/>
      <c r="K1863" s="373"/>
      <c r="L1863" s="373"/>
    </row>
    <row r="1864" spans="6:12">
      <c r="F1864" s="373"/>
      <c r="G1864" s="373"/>
      <c r="H1864" s="373"/>
      <c r="J1864" s="373"/>
      <c r="K1864" s="373"/>
      <c r="L1864" s="373"/>
    </row>
    <row r="1865" spans="6:12">
      <c r="F1865" s="373"/>
      <c r="G1865" s="373"/>
      <c r="H1865" s="373"/>
      <c r="J1865" s="373"/>
      <c r="K1865" s="373"/>
      <c r="L1865" s="373"/>
    </row>
    <row r="1866" spans="6:12">
      <c r="F1866" s="373"/>
      <c r="G1866" s="373"/>
      <c r="H1866" s="373"/>
      <c r="J1866" s="373"/>
      <c r="K1866" s="373"/>
      <c r="L1866" s="373"/>
    </row>
    <row r="1867" spans="6:12">
      <c r="F1867" s="373"/>
      <c r="G1867" s="373"/>
      <c r="H1867" s="373"/>
      <c r="J1867" s="373"/>
      <c r="K1867" s="373"/>
      <c r="L1867" s="373"/>
    </row>
    <row r="1868" spans="6:12">
      <c r="F1868" s="373"/>
      <c r="G1868" s="373"/>
      <c r="H1868" s="373"/>
      <c r="J1868" s="373"/>
      <c r="K1868" s="373"/>
      <c r="L1868" s="373"/>
    </row>
    <row r="1869" spans="6:12">
      <c r="F1869" s="373"/>
      <c r="G1869" s="373"/>
      <c r="H1869" s="373"/>
      <c r="J1869" s="373"/>
      <c r="K1869" s="373"/>
      <c r="L1869" s="373"/>
    </row>
    <row r="1870" spans="6:12">
      <c r="F1870" s="373"/>
      <c r="G1870" s="373"/>
      <c r="H1870" s="373"/>
      <c r="J1870" s="373"/>
      <c r="K1870" s="373"/>
      <c r="L1870" s="373"/>
    </row>
    <row r="1871" spans="6:12">
      <c r="F1871" s="373"/>
      <c r="G1871" s="373"/>
      <c r="H1871" s="373"/>
      <c r="J1871" s="373"/>
      <c r="K1871" s="373"/>
      <c r="L1871" s="373"/>
    </row>
    <row r="1872" spans="6:12">
      <c r="F1872" s="373"/>
      <c r="G1872" s="373"/>
      <c r="H1872" s="373"/>
      <c r="J1872" s="373"/>
      <c r="K1872" s="373"/>
      <c r="L1872" s="373"/>
    </row>
    <row r="1873" spans="6:12">
      <c r="F1873" s="373"/>
      <c r="G1873" s="373"/>
      <c r="H1873" s="373"/>
      <c r="J1873" s="373"/>
      <c r="K1873" s="373"/>
      <c r="L1873" s="373"/>
    </row>
    <row r="1874" spans="6:12">
      <c r="F1874" s="373"/>
      <c r="G1874" s="373"/>
      <c r="H1874" s="373"/>
      <c r="J1874" s="373"/>
      <c r="K1874" s="373"/>
      <c r="L1874" s="373"/>
    </row>
    <row r="1875" spans="6:12">
      <c r="F1875" s="373"/>
      <c r="G1875" s="373"/>
      <c r="H1875" s="373"/>
      <c r="J1875" s="373"/>
      <c r="K1875" s="373"/>
      <c r="L1875" s="373"/>
    </row>
    <row r="1876" spans="6:12">
      <c r="F1876" s="373"/>
      <c r="G1876" s="373"/>
      <c r="H1876" s="373"/>
      <c r="J1876" s="373"/>
      <c r="K1876" s="373"/>
      <c r="L1876" s="373"/>
    </row>
    <row r="1877" spans="6:12">
      <c r="F1877" s="373"/>
      <c r="G1877" s="373"/>
      <c r="H1877" s="373"/>
      <c r="J1877" s="373"/>
      <c r="K1877" s="373"/>
      <c r="L1877" s="373"/>
    </row>
    <row r="1878" spans="6:12">
      <c r="F1878" s="373"/>
      <c r="G1878" s="373"/>
      <c r="H1878" s="373"/>
      <c r="J1878" s="373"/>
      <c r="K1878" s="373"/>
      <c r="L1878" s="373"/>
    </row>
    <row r="1879" spans="6:12">
      <c r="F1879" s="373"/>
      <c r="G1879" s="373"/>
      <c r="H1879" s="373"/>
      <c r="J1879" s="373"/>
      <c r="K1879" s="373"/>
      <c r="L1879" s="373"/>
    </row>
    <row r="1880" spans="6:12">
      <c r="F1880" s="373"/>
      <c r="G1880" s="373"/>
      <c r="H1880" s="373"/>
      <c r="J1880" s="373"/>
      <c r="K1880" s="373"/>
      <c r="L1880" s="373"/>
    </row>
    <row r="1881" spans="6:12">
      <c r="F1881" s="373"/>
      <c r="G1881" s="373"/>
      <c r="H1881" s="373"/>
      <c r="J1881" s="373"/>
      <c r="K1881" s="373"/>
      <c r="L1881" s="373"/>
    </row>
    <row r="1882" spans="6:12">
      <c r="F1882" s="373"/>
      <c r="G1882" s="373"/>
      <c r="H1882" s="373"/>
      <c r="J1882" s="373"/>
      <c r="K1882" s="373"/>
      <c r="L1882" s="373"/>
    </row>
    <row r="1883" spans="6:12">
      <c r="F1883" s="373"/>
      <c r="G1883" s="373"/>
      <c r="H1883" s="373"/>
      <c r="J1883" s="373"/>
      <c r="K1883" s="373"/>
      <c r="L1883" s="373"/>
    </row>
    <row r="1884" spans="6:12">
      <c r="F1884" s="373"/>
      <c r="G1884" s="373"/>
      <c r="H1884" s="373"/>
      <c r="J1884" s="373"/>
      <c r="K1884" s="373"/>
      <c r="L1884" s="373"/>
    </row>
    <row r="1885" spans="6:12">
      <c r="F1885" s="373"/>
      <c r="G1885" s="373"/>
      <c r="H1885" s="373"/>
      <c r="J1885" s="373"/>
      <c r="K1885" s="373"/>
      <c r="L1885" s="373"/>
    </row>
    <row r="1886" spans="6:12">
      <c r="F1886" s="373"/>
      <c r="G1886" s="373"/>
      <c r="H1886" s="373"/>
      <c r="J1886" s="373"/>
      <c r="K1886" s="373"/>
      <c r="L1886" s="373"/>
    </row>
    <row r="1887" spans="6:12">
      <c r="F1887" s="373"/>
      <c r="G1887" s="373"/>
      <c r="H1887" s="373"/>
      <c r="J1887" s="373"/>
      <c r="K1887" s="373"/>
      <c r="L1887" s="373"/>
    </row>
    <row r="1888" spans="6:12">
      <c r="F1888" s="373"/>
      <c r="G1888" s="373"/>
      <c r="H1888" s="373"/>
      <c r="J1888" s="373"/>
      <c r="K1888" s="373"/>
      <c r="L1888" s="373"/>
    </row>
    <row r="1889" spans="6:12">
      <c r="F1889" s="373"/>
      <c r="G1889" s="373"/>
      <c r="H1889" s="373"/>
      <c r="J1889" s="373"/>
      <c r="K1889" s="373"/>
      <c r="L1889" s="373"/>
    </row>
    <row r="1890" spans="6:12">
      <c r="F1890" s="373"/>
      <c r="G1890" s="373"/>
      <c r="H1890" s="373"/>
      <c r="J1890" s="373"/>
      <c r="K1890" s="373"/>
      <c r="L1890" s="373"/>
    </row>
    <row r="1891" spans="6:12">
      <c r="F1891" s="373"/>
      <c r="G1891" s="373"/>
      <c r="H1891" s="373"/>
      <c r="J1891" s="373"/>
      <c r="K1891" s="373"/>
      <c r="L1891" s="373"/>
    </row>
    <row r="1892" spans="6:12">
      <c r="F1892" s="373"/>
      <c r="G1892" s="373"/>
      <c r="H1892" s="373"/>
      <c r="J1892" s="373"/>
      <c r="K1892" s="373"/>
      <c r="L1892" s="373"/>
    </row>
    <row r="1893" spans="6:12">
      <c r="F1893" s="373"/>
      <c r="G1893" s="373"/>
      <c r="H1893" s="373"/>
      <c r="J1893" s="373"/>
      <c r="K1893" s="373"/>
      <c r="L1893" s="373"/>
    </row>
    <row r="1894" spans="6:12">
      <c r="F1894" s="373"/>
      <c r="G1894" s="373"/>
      <c r="H1894" s="373"/>
      <c r="J1894" s="373"/>
      <c r="K1894" s="373"/>
      <c r="L1894" s="373"/>
    </row>
    <row r="1895" spans="6:12">
      <c r="F1895" s="373"/>
      <c r="G1895" s="373"/>
      <c r="H1895" s="373"/>
      <c r="J1895" s="373"/>
      <c r="K1895" s="373"/>
      <c r="L1895" s="373"/>
    </row>
    <row r="1896" spans="6:12">
      <c r="F1896" s="373"/>
      <c r="G1896" s="373"/>
      <c r="H1896" s="373"/>
      <c r="J1896" s="373"/>
      <c r="K1896" s="373"/>
      <c r="L1896" s="373"/>
    </row>
    <row r="1897" spans="6:12">
      <c r="F1897" s="373"/>
      <c r="G1897" s="373"/>
      <c r="H1897" s="373"/>
      <c r="J1897" s="373"/>
      <c r="K1897" s="373"/>
      <c r="L1897" s="373"/>
    </row>
    <row r="1898" spans="6:12">
      <c r="F1898" s="373"/>
      <c r="G1898" s="373"/>
      <c r="H1898" s="373"/>
      <c r="J1898" s="373"/>
      <c r="K1898" s="373"/>
      <c r="L1898" s="373"/>
    </row>
    <row r="1899" spans="6:12">
      <c r="F1899" s="373"/>
      <c r="G1899" s="373"/>
      <c r="H1899" s="373"/>
      <c r="J1899" s="373"/>
      <c r="K1899" s="373"/>
      <c r="L1899" s="373"/>
    </row>
    <row r="1900" spans="6:12">
      <c r="F1900" s="373"/>
      <c r="G1900" s="373"/>
      <c r="H1900" s="373"/>
      <c r="J1900" s="373"/>
      <c r="K1900" s="373"/>
      <c r="L1900" s="373"/>
    </row>
    <row r="1901" spans="6:12">
      <c r="F1901" s="373"/>
      <c r="G1901" s="373"/>
      <c r="H1901" s="373"/>
      <c r="J1901" s="373"/>
      <c r="K1901" s="373"/>
      <c r="L1901" s="373"/>
    </row>
    <row r="1902" spans="6:12">
      <c r="F1902" s="373"/>
      <c r="G1902" s="373"/>
      <c r="H1902" s="373"/>
      <c r="J1902" s="373"/>
      <c r="K1902" s="373"/>
      <c r="L1902" s="373"/>
    </row>
    <row r="1903" spans="6:12">
      <c r="F1903" s="373"/>
      <c r="G1903" s="373"/>
      <c r="H1903" s="373"/>
      <c r="J1903" s="373"/>
      <c r="K1903" s="373"/>
      <c r="L1903" s="373"/>
    </row>
    <row r="1904" spans="6:12">
      <c r="F1904" s="373"/>
      <c r="G1904" s="373"/>
      <c r="H1904" s="373"/>
      <c r="J1904" s="373"/>
      <c r="K1904" s="373"/>
      <c r="L1904" s="373"/>
    </row>
    <row r="1905" spans="6:12">
      <c r="F1905" s="373"/>
      <c r="G1905" s="373"/>
      <c r="H1905" s="373"/>
      <c r="J1905" s="373"/>
      <c r="K1905" s="373"/>
      <c r="L1905" s="373"/>
    </row>
    <row r="1906" spans="6:12">
      <c r="F1906" s="373"/>
      <c r="G1906" s="373"/>
      <c r="H1906" s="373"/>
      <c r="J1906" s="373"/>
      <c r="K1906" s="373"/>
      <c r="L1906" s="373"/>
    </row>
    <row r="1907" spans="6:12">
      <c r="F1907" s="373"/>
      <c r="G1907" s="373"/>
      <c r="H1907" s="373"/>
      <c r="J1907" s="373"/>
      <c r="K1907" s="373"/>
      <c r="L1907" s="373"/>
    </row>
    <row r="1908" spans="6:12">
      <c r="F1908" s="373"/>
      <c r="G1908" s="373"/>
      <c r="H1908" s="373"/>
      <c r="J1908" s="373"/>
      <c r="K1908" s="373"/>
      <c r="L1908" s="373"/>
    </row>
    <row r="1909" spans="6:12">
      <c r="F1909" s="373"/>
      <c r="G1909" s="373"/>
      <c r="H1909" s="373"/>
      <c r="J1909" s="373"/>
      <c r="K1909" s="373"/>
      <c r="L1909" s="373"/>
    </row>
    <row r="1910" spans="6:12">
      <c r="F1910" s="373"/>
      <c r="G1910" s="373"/>
      <c r="H1910" s="373"/>
      <c r="J1910" s="373"/>
      <c r="K1910" s="373"/>
      <c r="L1910" s="373"/>
    </row>
    <row r="1911" spans="6:12">
      <c r="F1911" s="373"/>
      <c r="G1911" s="373"/>
      <c r="H1911" s="373"/>
      <c r="J1911" s="373"/>
      <c r="K1911" s="373"/>
      <c r="L1911" s="373"/>
    </row>
    <row r="1912" spans="6:12">
      <c r="F1912" s="373"/>
      <c r="G1912" s="373"/>
      <c r="H1912" s="373"/>
      <c r="J1912" s="373"/>
      <c r="K1912" s="373"/>
      <c r="L1912" s="373"/>
    </row>
    <row r="1913" spans="6:12">
      <c r="F1913" s="373"/>
      <c r="G1913" s="373"/>
      <c r="H1913" s="373"/>
      <c r="J1913" s="373"/>
      <c r="K1913" s="373"/>
      <c r="L1913" s="373"/>
    </row>
    <row r="1914" spans="6:12">
      <c r="F1914" s="373"/>
      <c r="G1914" s="373"/>
      <c r="H1914" s="373"/>
      <c r="J1914" s="373"/>
      <c r="K1914" s="373"/>
      <c r="L1914" s="373"/>
    </row>
    <row r="1915" spans="6:12">
      <c r="F1915" s="373"/>
      <c r="G1915" s="373"/>
      <c r="H1915" s="373"/>
      <c r="J1915" s="373"/>
      <c r="K1915" s="373"/>
      <c r="L1915" s="373"/>
    </row>
    <row r="1916" spans="6:12">
      <c r="F1916" s="373"/>
      <c r="G1916" s="373"/>
      <c r="H1916" s="373"/>
      <c r="J1916" s="373"/>
      <c r="K1916" s="373"/>
      <c r="L1916" s="373"/>
    </row>
    <row r="1917" spans="6:12">
      <c r="F1917" s="373"/>
      <c r="G1917" s="373"/>
      <c r="H1917" s="373"/>
      <c r="J1917" s="373"/>
      <c r="K1917" s="373"/>
      <c r="L1917" s="373"/>
    </row>
    <row r="1918" spans="6:12">
      <c r="F1918" s="373"/>
      <c r="G1918" s="373"/>
      <c r="H1918" s="373"/>
      <c r="J1918" s="373"/>
      <c r="K1918" s="373"/>
      <c r="L1918" s="373"/>
    </row>
    <row r="1919" spans="6:12">
      <c r="F1919" s="373"/>
      <c r="G1919" s="373"/>
      <c r="H1919" s="373"/>
      <c r="J1919" s="373"/>
      <c r="K1919" s="373"/>
      <c r="L1919" s="373"/>
    </row>
    <row r="1920" spans="6:12">
      <c r="F1920" s="373"/>
      <c r="G1920" s="373"/>
      <c r="H1920" s="373"/>
      <c r="J1920" s="373"/>
      <c r="K1920" s="373"/>
      <c r="L1920" s="373"/>
    </row>
    <row r="1921" spans="6:12">
      <c r="F1921" s="373"/>
      <c r="G1921" s="373"/>
      <c r="H1921" s="373"/>
      <c r="J1921" s="373"/>
      <c r="K1921" s="373"/>
      <c r="L1921" s="373"/>
    </row>
    <row r="1922" spans="6:12">
      <c r="F1922" s="373"/>
      <c r="G1922" s="373"/>
      <c r="H1922" s="373"/>
      <c r="J1922" s="373"/>
      <c r="K1922" s="373"/>
      <c r="L1922" s="373"/>
    </row>
    <row r="1923" spans="6:12">
      <c r="F1923" s="373"/>
      <c r="G1923" s="373"/>
      <c r="H1923" s="373"/>
      <c r="J1923" s="373"/>
      <c r="K1923" s="373"/>
      <c r="L1923" s="373"/>
    </row>
    <row r="1924" spans="6:12">
      <c r="F1924" s="373"/>
      <c r="G1924" s="373"/>
      <c r="H1924" s="373"/>
      <c r="J1924" s="373"/>
      <c r="K1924" s="373"/>
      <c r="L1924" s="373"/>
    </row>
    <row r="1925" spans="6:12">
      <c r="F1925" s="373"/>
      <c r="G1925" s="373"/>
      <c r="H1925" s="373"/>
      <c r="J1925" s="373"/>
      <c r="K1925" s="373"/>
      <c r="L1925" s="373"/>
    </row>
    <row r="1926" spans="6:12">
      <c r="F1926" s="373"/>
      <c r="G1926" s="373"/>
      <c r="H1926" s="373"/>
      <c r="J1926" s="373"/>
      <c r="K1926" s="373"/>
      <c r="L1926" s="373"/>
    </row>
    <row r="1927" spans="6:12">
      <c r="F1927" s="373"/>
      <c r="G1927" s="373"/>
      <c r="H1927" s="373"/>
      <c r="J1927" s="373"/>
      <c r="K1927" s="373"/>
      <c r="L1927" s="373"/>
    </row>
    <row r="1928" spans="6:12">
      <c r="F1928" s="373"/>
      <c r="G1928" s="373"/>
      <c r="H1928" s="373"/>
      <c r="J1928" s="373"/>
      <c r="K1928" s="373"/>
      <c r="L1928" s="373"/>
    </row>
    <row r="1929" spans="6:12">
      <c r="F1929" s="373"/>
      <c r="G1929" s="373"/>
      <c r="H1929" s="373"/>
      <c r="J1929" s="373"/>
      <c r="K1929" s="373"/>
      <c r="L1929" s="373"/>
    </row>
    <row r="1930" spans="6:12">
      <c r="F1930" s="373"/>
      <c r="G1930" s="373"/>
      <c r="H1930" s="373"/>
      <c r="J1930" s="373"/>
      <c r="K1930" s="373"/>
      <c r="L1930" s="373"/>
    </row>
    <row r="1931" spans="6:12">
      <c r="F1931" s="373"/>
      <c r="G1931" s="373"/>
      <c r="H1931" s="373"/>
      <c r="J1931" s="373"/>
      <c r="K1931" s="373"/>
      <c r="L1931" s="373"/>
    </row>
    <row r="1932" spans="6:12">
      <c r="F1932" s="373"/>
      <c r="G1932" s="373"/>
      <c r="H1932" s="373"/>
      <c r="J1932" s="373"/>
      <c r="K1932" s="373"/>
      <c r="L1932" s="373"/>
    </row>
    <row r="1933" spans="6:12">
      <c r="F1933" s="373"/>
      <c r="G1933" s="373"/>
      <c r="H1933" s="373"/>
      <c r="J1933" s="373"/>
      <c r="K1933" s="373"/>
      <c r="L1933" s="373"/>
    </row>
    <row r="1934" spans="6:12">
      <c r="F1934" s="373"/>
      <c r="G1934" s="373"/>
      <c r="H1934" s="373"/>
      <c r="J1934" s="373"/>
      <c r="K1934" s="373"/>
      <c r="L1934" s="373"/>
    </row>
    <row r="1935" spans="6:12">
      <c r="F1935" s="373"/>
      <c r="G1935" s="373"/>
      <c r="H1935" s="373"/>
      <c r="J1935" s="373"/>
      <c r="K1935" s="373"/>
      <c r="L1935" s="373"/>
    </row>
    <row r="1936" spans="6:12">
      <c r="F1936" s="373"/>
      <c r="G1936" s="373"/>
      <c r="H1936" s="373"/>
      <c r="J1936" s="373"/>
      <c r="K1936" s="373"/>
      <c r="L1936" s="373"/>
    </row>
    <row r="1937" spans="6:12">
      <c r="F1937" s="373"/>
      <c r="G1937" s="373"/>
      <c r="H1937" s="373"/>
      <c r="J1937" s="373"/>
      <c r="K1937" s="373"/>
      <c r="L1937" s="373"/>
    </row>
    <row r="1938" spans="6:12">
      <c r="F1938" s="373"/>
      <c r="G1938" s="373"/>
      <c r="H1938" s="373"/>
      <c r="J1938" s="373"/>
      <c r="K1938" s="373"/>
      <c r="L1938" s="373"/>
    </row>
    <row r="1939" spans="6:12">
      <c r="F1939" s="373"/>
      <c r="G1939" s="373"/>
      <c r="H1939" s="373"/>
      <c r="J1939" s="373"/>
      <c r="K1939" s="373"/>
      <c r="L1939" s="373"/>
    </row>
    <row r="1940" spans="6:12">
      <c r="F1940" s="373"/>
      <c r="G1940" s="373"/>
      <c r="H1940" s="373"/>
      <c r="J1940" s="373"/>
      <c r="K1940" s="373"/>
      <c r="L1940" s="373"/>
    </row>
    <row r="1941" spans="6:12">
      <c r="F1941" s="373"/>
      <c r="G1941" s="373"/>
      <c r="H1941" s="373"/>
      <c r="J1941" s="373"/>
      <c r="K1941" s="373"/>
      <c r="L1941" s="373"/>
    </row>
    <row r="1942" spans="6:12">
      <c r="F1942" s="373"/>
      <c r="G1942" s="373"/>
      <c r="H1942" s="373"/>
      <c r="J1942" s="373"/>
      <c r="K1942" s="373"/>
      <c r="L1942" s="373"/>
    </row>
    <row r="1943" spans="6:12">
      <c r="F1943" s="373"/>
      <c r="G1943" s="373"/>
      <c r="H1943" s="373"/>
      <c r="J1943" s="373"/>
      <c r="K1943" s="373"/>
      <c r="L1943" s="373"/>
    </row>
    <row r="1944" spans="6:12">
      <c r="F1944" s="373"/>
      <c r="G1944" s="373"/>
      <c r="H1944" s="373"/>
      <c r="J1944" s="373"/>
      <c r="K1944" s="373"/>
      <c r="L1944" s="373"/>
    </row>
    <row r="1945" spans="6:12">
      <c r="F1945" s="373"/>
      <c r="G1945" s="373"/>
      <c r="H1945" s="373"/>
      <c r="J1945" s="373"/>
      <c r="K1945" s="373"/>
      <c r="L1945" s="373"/>
    </row>
    <row r="1946" spans="6:12">
      <c r="F1946" s="373"/>
      <c r="G1946" s="373"/>
      <c r="H1946" s="373"/>
      <c r="J1946" s="373"/>
      <c r="K1946" s="373"/>
      <c r="L1946" s="373"/>
    </row>
    <row r="1947" spans="6:12">
      <c r="F1947" s="373"/>
      <c r="G1947" s="373"/>
      <c r="H1947" s="373"/>
      <c r="J1947" s="373"/>
      <c r="K1947" s="373"/>
      <c r="L1947" s="373"/>
    </row>
    <row r="1948" spans="6:12">
      <c r="F1948" s="373"/>
      <c r="G1948" s="373"/>
      <c r="H1948" s="373"/>
      <c r="J1948" s="373"/>
      <c r="K1948" s="373"/>
      <c r="L1948" s="373"/>
    </row>
    <row r="1949" spans="6:12">
      <c r="F1949" s="373"/>
      <c r="G1949" s="373"/>
      <c r="H1949" s="373"/>
      <c r="J1949" s="373"/>
      <c r="K1949" s="373"/>
      <c r="L1949" s="373"/>
    </row>
    <row r="1950" spans="6:12">
      <c r="F1950" s="373"/>
      <c r="G1950" s="373"/>
      <c r="H1950" s="373"/>
      <c r="J1950" s="373"/>
      <c r="K1950" s="373"/>
      <c r="L1950" s="373"/>
    </row>
    <row r="1951" spans="6:12">
      <c r="F1951" s="373"/>
      <c r="G1951" s="373"/>
      <c r="H1951" s="373"/>
      <c r="J1951" s="373"/>
      <c r="K1951" s="373"/>
      <c r="L1951" s="373"/>
    </row>
    <row r="1952" spans="6:12">
      <c r="F1952" s="373"/>
      <c r="G1952" s="373"/>
      <c r="H1952" s="373"/>
      <c r="J1952" s="373"/>
      <c r="K1952" s="373"/>
      <c r="L1952" s="373"/>
    </row>
    <row r="1953" spans="6:12">
      <c r="F1953" s="373"/>
      <c r="G1953" s="373"/>
      <c r="H1953" s="373"/>
      <c r="J1953" s="373"/>
      <c r="K1953" s="373"/>
      <c r="L1953" s="373"/>
    </row>
    <row r="1954" spans="6:12">
      <c r="F1954" s="373"/>
      <c r="G1954" s="373"/>
      <c r="H1954" s="373"/>
      <c r="J1954" s="373"/>
      <c r="K1954" s="373"/>
      <c r="L1954" s="373"/>
    </row>
    <row r="1955" spans="6:12">
      <c r="F1955" s="373"/>
      <c r="G1955" s="373"/>
      <c r="H1955" s="373"/>
      <c r="J1955" s="373"/>
      <c r="K1955" s="373"/>
      <c r="L1955" s="373"/>
    </row>
    <row r="1956" spans="6:12">
      <c r="F1956" s="373"/>
      <c r="G1956" s="373"/>
      <c r="H1956" s="373"/>
      <c r="J1956" s="373"/>
      <c r="K1956" s="373"/>
      <c r="L1956" s="373"/>
    </row>
    <row r="1957" spans="6:12">
      <c r="F1957" s="373"/>
      <c r="G1957" s="373"/>
      <c r="H1957" s="373"/>
      <c r="J1957" s="373"/>
      <c r="K1957" s="373"/>
      <c r="L1957" s="373"/>
    </row>
    <row r="1958" spans="6:12">
      <c r="F1958" s="373"/>
      <c r="G1958" s="373"/>
      <c r="H1958" s="373"/>
      <c r="J1958" s="373"/>
      <c r="K1958" s="373"/>
      <c r="L1958" s="373"/>
    </row>
    <row r="1959" spans="6:12">
      <c r="F1959" s="373"/>
      <c r="G1959" s="373"/>
      <c r="H1959" s="373"/>
      <c r="J1959" s="373"/>
      <c r="K1959" s="373"/>
      <c r="L1959" s="373"/>
    </row>
    <row r="1960" spans="6:12">
      <c r="F1960" s="373"/>
      <c r="G1960" s="373"/>
      <c r="H1960" s="373"/>
      <c r="J1960" s="373"/>
      <c r="K1960" s="373"/>
      <c r="L1960" s="373"/>
    </row>
    <row r="1961" spans="6:12">
      <c r="F1961" s="373"/>
      <c r="G1961" s="373"/>
      <c r="H1961" s="373"/>
      <c r="J1961" s="373"/>
      <c r="K1961" s="373"/>
      <c r="L1961" s="373"/>
    </row>
    <row r="1962" spans="6:12">
      <c r="F1962" s="373"/>
      <c r="G1962" s="373"/>
      <c r="H1962" s="373"/>
      <c r="J1962" s="373"/>
      <c r="K1962" s="373"/>
      <c r="L1962" s="373"/>
    </row>
    <row r="1963" spans="6:12">
      <c r="F1963" s="373"/>
      <c r="G1963" s="373"/>
      <c r="H1963" s="373"/>
      <c r="J1963" s="373"/>
      <c r="K1963" s="373"/>
      <c r="L1963" s="373"/>
    </row>
    <row r="1964" spans="6:12">
      <c r="F1964" s="373"/>
      <c r="G1964" s="373"/>
      <c r="H1964" s="373"/>
      <c r="J1964" s="373"/>
      <c r="K1964" s="373"/>
      <c r="L1964" s="373"/>
    </row>
    <row r="1965" spans="6:12">
      <c r="F1965" s="373"/>
      <c r="G1965" s="373"/>
      <c r="H1965" s="373"/>
      <c r="J1965" s="373"/>
      <c r="K1965" s="373"/>
      <c r="L1965" s="373"/>
    </row>
    <row r="1966" spans="6:12">
      <c r="F1966" s="373"/>
      <c r="G1966" s="373"/>
      <c r="H1966" s="373"/>
      <c r="J1966" s="373"/>
      <c r="K1966" s="373"/>
      <c r="L1966" s="373"/>
    </row>
    <row r="1967" spans="6:12">
      <c r="F1967" s="373"/>
      <c r="G1967" s="373"/>
      <c r="H1967" s="373"/>
      <c r="J1967" s="373"/>
      <c r="K1967" s="373"/>
      <c r="L1967" s="373"/>
    </row>
    <row r="1968" spans="6:12">
      <c r="F1968" s="373"/>
      <c r="G1968" s="373"/>
      <c r="H1968" s="373"/>
      <c r="J1968" s="373"/>
      <c r="K1968" s="373"/>
      <c r="L1968" s="373"/>
    </row>
    <row r="1969" spans="6:12">
      <c r="F1969" s="373"/>
      <c r="G1969" s="373"/>
      <c r="H1969" s="373"/>
      <c r="J1969" s="373"/>
      <c r="K1969" s="373"/>
      <c r="L1969" s="373"/>
    </row>
    <row r="1970" spans="6:12">
      <c r="F1970" s="373"/>
      <c r="G1970" s="373"/>
      <c r="H1970" s="373"/>
      <c r="J1970" s="373"/>
      <c r="K1970" s="373"/>
      <c r="L1970" s="373"/>
    </row>
    <row r="1971" spans="6:12">
      <c r="F1971" s="373"/>
      <c r="G1971" s="373"/>
      <c r="H1971" s="373"/>
      <c r="J1971" s="373"/>
      <c r="K1971" s="373"/>
      <c r="L1971" s="373"/>
    </row>
    <row r="1972" spans="6:12">
      <c r="F1972" s="373"/>
      <c r="G1972" s="373"/>
      <c r="H1972" s="373"/>
      <c r="J1972" s="373"/>
      <c r="K1972" s="373"/>
      <c r="L1972" s="373"/>
    </row>
    <row r="1973" spans="6:12">
      <c r="F1973" s="373"/>
      <c r="G1973" s="373"/>
      <c r="H1973" s="373"/>
      <c r="J1973" s="373"/>
      <c r="K1973" s="373"/>
      <c r="L1973" s="373"/>
    </row>
    <row r="1974" spans="6:12">
      <c r="F1974" s="373"/>
      <c r="G1974" s="373"/>
      <c r="H1974" s="373"/>
      <c r="J1974" s="373"/>
      <c r="K1974" s="373"/>
      <c r="L1974" s="373"/>
    </row>
    <row r="1975" spans="6:12">
      <c r="F1975" s="373"/>
      <c r="G1975" s="373"/>
      <c r="H1975" s="373"/>
      <c r="J1975" s="373"/>
      <c r="K1975" s="373"/>
      <c r="L1975" s="373"/>
    </row>
    <row r="1976" spans="6:12">
      <c r="F1976" s="373"/>
      <c r="G1976" s="373"/>
      <c r="H1976" s="373"/>
      <c r="J1976" s="373"/>
      <c r="K1976" s="373"/>
      <c r="L1976" s="373"/>
    </row>
    <row r="1977" spans="6:12">
      <c r="F1977" s="373"/>
      <c r="G1977" s="373"/>
      <c r="H1977" s="373"/>
      <c r="J1977" s="373"/>
      <c r="K1977" s="373"/>
      <c r="L1977" s="373"/>
    </row>
    <row r="1978" spans="6:12">
      <c r="F1978" s="373"/>
      <c r="G1978" s="373"/>
      <c r="H1978" s="373"/>
      <c r="J1978" s="373"/>
      <c r="K1978" s="373"/>
      <c r="L1978" s="373"/>
    </row>
    <row r="1979" spans="6:12">
      <c r="F1979" s="373"/>
      <c r="G1979" s="373"/>
      <c r="H1979" s="373"/>
      <c r="J1979" s="373"/>
      <c r="K1979" s="373"/>
      <c r="L1979" s="373"/>
    </row>
    <row r="1980" spans="6:12">
      <c r="F1980" s="373"/>
      <c r="G1980" s="373"/>
      <c r="H1980" s="373"/>
      <c r="J1980" s="373"/>
      <c r="K1980" s="373"/>
      <c r="L1980" s="373"/>
    </row>
    <row r="1981" spans="6:12">
      <c r="F1981" s="373"/>
      <c r="G1981" s="373"/>
      <c r="H1981" s="373"/>
      <c r="J1981" s="373"/>
      <c r="K1981" s="373"/>
      <c r="L1981" s="373"/>
    </row>
    <row r="1982" spans="6:12">
      <c r="F1982" s="373"/>
      <c r="G1982" s="373"/>
      <c r="H1982" s="373"/>
      <c r="J1982" s="373"/>
      <c r="K1982" s="373"/>
      <c r="L1982" s="373"/>
    </row>
    <row r="1983" spans="6:12">
      <c r="F1983" s="373"/>
      <c r="G1983" s="373"/>
      <c r="H1983" s="373"/>
      <c r="J1983" s="373"/>
      <c r="K1983" s="373"/>
      <c r="L1983" s="373"/>
    </row>
    <row r="1984" spans="6:12">
      <c r="F1984" s="373"/>
      <c r="G1984" s="373"/>
      <c r="H1984" s="373"/>
      <c r="J1984" s="373"/>
      <c r="K1984" s="373"/>
      <c r="L1984" s="373"/>
    </row>
    <row r="1985" spans="6:12">
      <c r="F1985" s="373"/>
      <c r="G1985" s="373"/>
      <c r="H1985" s="373"/>
      <c r="J1985" s="373"/>
      <c r="K1985" s="373"/>
      <c r="L1985" s="373"/>
    </row>
    <row r="1986" spans="6:12">
      <c r="F1986" s="373"/>
      <c r="G1986" s="373"/>
      <c r="H1986" s="373"/>
      <c r="J1986" s="373"/>
      <c r="K1986" s="373"/>
      <c r="L1986" s="373"/>
    </row>
    <row r="1987" spans="6:12">
      <c r="F1987" s="373"/>
      <c r="G1987" s="373"/>
      <c r="H1987" s="373"/>
      <c r="J1987" s="373"/>
      <c r="K1987" s="373"/>
      <c r="L1987" s="373"/>
    </row>
    <row r="1988" spans="6:12">
      <c r="F1988" s="373"/>
      <c r="G1988" s="373"/>
      <c r="H1988" s="373"/>
      <c r="J1988" s="373"/>
      <c r="K1988" s="373"/>
      <c r="L1988" s="373"/>
    </row>
    <row r="1989" spans="6:12">
      <c r="F1989" s="373"/>
      <c r="G1989" s="373"/>
      <c r="H1989" s="373"/>
      <c r="J1989" s="373"/>
      <c r="K1989" s="373"/>
      <c r="L1989" s="373"/>
    </row>
    <row r="1990" spans="6:12">
      <c r="F1990" s="373"/>
      <c r="G1990" s="373"/>
      <c r="H1990" s="373"/>
      <c r="J1990" s="373"/>
      <c r="K1990" s="373"/>
      <c r="L1990" s="373"/>
    </row>
    <row r="1991" spans="6:12">
      <c r="F1991" s="373"/>
      <c r="G1991" s="373"/>
      <c r="H1991" s="373"/>
      <c r="J1991" s="373"/>
      <c r="K1991" s="373"/>
      <c r="L1991" s="373"/>
    </row>
    <row r="1992" spans="6:12">
      <c r="F1992" s="373"/>
      <c r="G1992" s="373"/>
      <c r="H1992" s="373"/>
      <c r="J1992" s="373"/>
      <c r="K1992" s="373"/>
      <c r="L1992" s="373"/>
    </row>
    <row r="1993" spans="6:12">
      <c r="F1993" s="373"/>
      <c r="G1993" s="373"/>
      <c r="H1993" s="373"/>
      <c r="J1993" s="373"/>
      <c r="K1993" s="373"/>
      <c r="L1993" s="373"/>
    </row>
    <row r="1994" spans="6:12">
      <c r="F1994" s="373"/>
      <c r="G1994" s="373"/>
      <c r="H1994" s="373"/>
      <c r="J1994" s="373"/>
      <c r="K1994" s="373"/>
      <c r="L1994" s="373"/>
    </row>
    <row r="1995" spans="6:12">
      <c r="F1995" s="373"/>
      <c r="G1995" s="373"/>
      <c r="H1995" s="373"/>
      <c r="J1995" s="373"/>
      <c r="K1995" s="373"/>
      <c r="L1995" s="373"/>
    </row>
    <row r="1996" spans="6:12">
      <c r="F1996" s="373"/>
      <c r="G1996" s="373"/>
      <c r="H1996" s="373"/>
      <c r="J1996" s="373"/>
      <c r="K1996" s="373"/>
      <c r="L1996" s="373"/>
    </row>
    <row r="1997" spans="6:12">
      <c r="F1997" s="373"/>
      <c r="G1997" s="373"/>
      <c r="H1997" s="373"/>
      <c r="J1997" s="373"/>
      <c r="K1997" s="373"/>
      <c r="L1997" s="373"/>
    </row>
    <row r="1998" spans="6:12">
      <c r="F1998" s="373"/>
      <c r="G1998" s="373"/>
      <c r="H1998" s="373"/>
      <c r="J1998" s="373"/>
      <c r="K1998" s="373"/>
      <c r="L1998" s="373"/>
    </row>
    <row r="1999" spans="6:12">
      <c r="F1999" s="373"/>
      <c r="G1999" s="373"/>
      <c r="H1999" s="373"/>
      <c r="J1999" s="373"/>
      <c r="K1999" s="373"/>
      <c r="L1999" s="373"/>
    </row>
    <row r="2000" spans="6:12">
      <c r="F2000" s="373"/>
      <c r="G2000" s="373"/>
      <c r="H2000" s="373"/>
      <c r="J2000" s="373"/>
      <c r="K2000" s="373"/>
      <c r="L2000" s="373"/>
    </row>
    <row r="2001" spans="6:12">
      <c r="F2001" s="373"/>
      <c r="G2001" s="373"/>
      <c r="H2001" s="373"/>
      <c r="J2001" s="373"/>
      <c r="K2001" s="373"/>
      <c r="L2001" s="373"/>
    </row>
    <row r="2002" spans="6:12">
      <c r="F2002" s="373"/>
      <c r="G2002" s="373"/>
      <c r="H2002" s="373"/>
      <c r="J2002" s="373"/>
      <c r="K2002" s="373"/>
      <c r="L2002" s="373"/>
    </row>
    <row r="2003" spans="6:12">
      <c r="F2003" s="373"/>
      <c r="G2003" s="373"/>
      <c r="H2003" s="373"/>
      <c r="J2003" s="373"/>
      <c r="K2003" s="373"/>
      <c r="L2003" s="373"/>
    </row>
    <row r="2004" spans="6:12">
      <c r="F2004" s="373"/>
      <c r="G2004" s="373"/>
      <c r="H2004" s="373"/>
      <c r="J2004" s="373"/>
      <c r="K2004" s="373"/>
      <c r="L2004" s="373"/>
    </row>
    <row r="2005" spans="6:12">
      <c r="F2005" s="373"/>
      <c r="G2005" s="373"/>
      <c r="H2005" s="373"/>
      <c r="J2005" s="373"/>
      <c r="K2005" s="373"/>
      <c r="L2005" s="373"/>
    </row>
    <row r="2006" spans="6:12">
      <c r="F2006" s="373"/>
      <c r="G2006" s="373"/>
      <c r="H2006" s="373"/>
      <c r="J2006" s="373"/>
      <c r="K2006" s="373"/>
      <c r="L2006" s="373"/>
    </row>
    <row r="2007" spans="6:12">
      <c r="F2007" s="373"/>
      <c r="G2007" s="373"/>
      <c r="H2007" s="373"/>
      <c r="J2007" s="373"/>
      <c r="K2007" s="373"/>
      <c r="L2007" s="373"/>
    </row>
    <row r="2008" spans="6:12">
      <c r="F2008" s="373"/>
      <c r="G2008" s="373"/>
      <c r="H2008" s="373"/>
      <c r="J2008" s="373"/>
      <c r="K2008" s="373"/>
      <c r="L2008" s="373"/>
    </row>
    <row r="2009" spans="6:12">
      <c r="F2009" s="373"/>
      <c r="G2009" s="373"/>
      <c r="H2009" s="373"/>
      <c r="J2009" s="373"/>
      <c r="K2009" s="373"/>
      <c r="L2009" s="373"/>
    </row>
    <row r="2010" spans="6:12">
      <c r="F2010" s="373"/>
      <c r="G2010" s="373"/>
      <c r="H2010" s="373"/>
      <c r="J2010" s="373"/>
      <c r="K2010" s="373"/>
      <c r="L2010" s="373"/>
    </row>
    <row r="2011" spans="6:12">
      <c r="F2011" s="373"/>
      <c r="G2011" s="373"/>
      <c r="H2011" s="373"/>
      <c r="J2011" s="373"/>
      <c r="K2011" s="373"/>
      <c r="L2011" s="373"/>
    </row>
    <row r="2012" spans="6:12">
      <c r="F2012" s="373"/>
      <c r="G2012" s="373"/>
      <c r="H2012" s="373"/>
      <c r="J2012" s="373"/>
      <c r="K2012" s="373"/>
      <c r="L2012" s="373"/>
    </row>
    <row r="2013" spans="6:12">
      <c r="F2013" s="373"/>
      <c r="G2013" s="373"/>
      <c r="H2013" s="373"/>
      <c r="J2013" s="373"/>
      <c r="K2013" s="373"/>
      <c r="L2013" s="373"/>
    </row>
    <row r="2014" spans="6:12">
      <c r="F2014" s="373"/>
      <c r="G2014" s="373"/>
      <c r="H2014" s="373"/>
      <c r="J2014" s="373"/>
      <c r="K2014" s="373"/>
      <c r="L2014" s="373"/>
    </row>
    <row r="2015" spans="6:12">
      <c r="F2015" s="373"/>
      <c r="G2015" s="373"/>
      <c r="H2015" s="373"/>
      <c r="J2015" s="373"/>
      <c r="K2015" s="373"/>
      <c r="L2015" s="373"/>
    </row>
    <row r="2016" spans="6:12">
      <c r="F2016" s="373"/>
      <c r="G2016" s="373"/>
      <c r="H2016" s="373"/>
      <c r="J2016" s="373"/>
      <c r="K2016" s="373"/>
      <c r="L2016" s="373"/>
    </row>
    <row r="2017" spans="6:12">
      <c r="F2017" s="373"/>
      <c r="G2017" s="373"/>
      <c r="H2017" s="373"/>
      <c r="J2017" s="373"/>
      <c r="K2017" s="373"/>
      <c r="L2017" s="373"/>
    </row>
    <row r="2018" spans="6:12">
      <c r="F2018" s="373"/>
      <c r="G2018" s="373"/>
      <c r="H2018" s="373"/>
      <c r="J2018" s="373"/>
      <c r="K2018" s="373"/>
      <c r="L2018" s="373"/>
    </row>
    <row r="2019" spans="6:12">
      <c r="F2019" s="373"/>
      <c r="G2019" s="373"/>
      <c r="H2019" s="373"/>
      <c r="J2019" s="373"/>
      <c r="K2019" s="373"/>
      <c r="L2019" s="373"/>
    </row>
    <row r="2020" spans="6:12">
      <c r="F2020" s="373"/>
      <c r="G2020" s="373"/>
      <c r="H2020" s="373"/>
      <c r="J2020" s="373"/>
      <c r="K2020" s="373"/>
      <c r="L2020" s="373"/>
    </row>
    <row r="2021" spans="6:12">
      <c r="F2021" s="373"/>
      <c r="G2021" s="373"/>
      <c r="H2021" s="373"/>
      <c r="J2021" s="373"/>
      <c r="K2021" s="373"/>
      <c r="L2021" s="373"/>
    </row>
    <row r="2022" spans="6:12">
      <c r="F2022" s="373"/>
      <c r="G2022" s="373"/>
      <c r="H2022" s="373"/>
      <c r="J2022" s="373"/>
      <c r="K2022" s="373"/>
      <c r="L2022" s="373"/>
    </row>
    <row r="2023" spans="6:12">
      <c r="F2023" s="373"/>
      <c r="G2023" s="373"/>
      <c r="H2023" s="373"/>
      <c r="J2023" s="373"/>
      <c r="K2023" s="373"/>
      <c r="L2023" s="373"/>
    </row>
    <row r="2024" spans="6:12">
      <c r="F2024" s="373"/>
      <c r="G2024" s="373"/>
      <c r="H2024" s="373"/>
      <c r="J2024" s="373"/>
      <c r="K2024" s="373"/>
      <c r="L2024" s="373"/>
    </row>
    <row r="2025" spans="6:12">
      <c r="F2025" s="373"/>
      <c r="G2025" s="373"/>
      <c r="H2025" s="373"/>
      <c r="J2025" s="373"/>
      <c r="K2025" s="373"/>
      <c r="L2025" s="373"/>
    </row>
    <row r="2026" spans="6:12">
      <c r="F2026" s="373"/>
      <c r="G2026" s="373"/>
      <c r="H2026" s="373"/>
      <c r="J2026" s="373"/>
      <c r="K2026" s="373"/>
      <c r="L2026" s="373"/>
    </row>
    <row r="2027" spans="6:12">
      <c r="F2027" s="373"/>
      <c r="G2027" s="373"/>
      <c r="H2027" s="373"/>
      <c r="J2027" s="373"/>
      <c r="K2027" s="373"/>
      <c r="L2027" s="373"/>
    </row>
    <row r="2028" spans="6:12">
      <c r="F2028" s="373"/>
      <c r="G2028" s="373"/>
      <c r="H2028" s="373"/>
      <c r="J2028" s="373"/>
      <c r="K2028" s="373"/>
      <c r="L2028" s="373"/>
    </row>
    <row r="2029" spans="6:12">
      <c r="F2029" s="373"/>
      <c r="G2029" s="373"/>
      <c r="H2029" s="373"/>
      <c r="J2029" s="373"/>
      <c r="K2029" s="373"/>
      <c r="L2029" s="373"/>
    </row>
    <row r="2030" spans="6:12">
      <c r="F2030" s="373"/>
      <c r="G2030" s="373"/>
      <c r="H2030" s="373"/>
      <c r="J2030" s="373"/>
      <c r="K2030" s="373"/>
      <c r="L2030" s="373"/>
    </row>
    <row r="2031" spans="6:12">
      <c r="F2031" s="373"/>
      <c r="G2031" s="373"/>
      <c r="H2031" s="373"/>
      <c r="J2031" s="373"/>
      <c r="K2031" s="373"/>
      <c r="L2031" s="373"/>
    </row>
    <row r="2032" spans="6:12">
      <c r="F2032" s="373"/>
      <c r="G2032" s="373"/>
      <c r="H2032" s="373"/>
      <c r="J2032" s="373"/>
      <c r="K2032" s="373"/>
      <c r="L2032" s="373"/>
    </row>
    <row r="2033" spans="6:12">
      <c r="F2033" s="373"/>
      <c r="G2033" s="373"/>
      <c r="H2033" s="373"/>
      <c r="J2033" s="373"/>
      <c r="K2033" s="373"/>
      <c r="L2033" s="373"/>
    </row>
    <row r="2034" spans="6:12">
      <c r="F2034" s="373"/>
      <c r="G2034" s="373"/>
      <c r="H2034" s="373"/>
      <c r="J2034" s="373"/>
      <c r="K2034" s="373"/>
      <c r="L2034" s="373"/>
    </row>
    <row r="2035" spans="6:12">
      <c r="F2035" s="373"/>
      <c r="G2035" s="373"/>
      <c r="H2035" s="373"/>
      <c r="J2035" s="373"/>
      <c r="K2035" s="373"/>
      <c r="L2035" s="373"/>
    </row>
    <row r="2036" spans="6:12">
      <c r="F2036" s="373"/>
      <c r="G2036" s="373"/>
      <c r="H2036" s="373"/>
      <c r="J2036" s="373"/>
      <c r="K2036" s="373"/>
      <c r="L2036" s="373"/>
    </row>
    <row r="2037" spans="6:12">
      <c r="F2037" s="373"/>
      <c r="G2037" s="373"/>
      <c r="H2037" s="373"/>
      <c r="J2037" s="373"/>
      <c r="K2037" s="373"/>
      <c r="L2037" s="373"/>
    </row>
    <row r="2038" spans="6:12">
      <c r="F2038" s="373"/>
      <c r="G2038" s="373"/>
      <c r="H2038" s="373"/>
      <c r="J2038" s="373"/>
      <c r="K2038" s="373"/>
      <c r="L2038" s="373"/>
    </row>
    <row r="2039" spans="6:12">
      <c r="F2039" s="373"/>
      <c r="G2039" s="373"/>
      <c r="H2039" s="373"/>
      <c r="J2039" s="373"/>
      <c r="K2039" s="373"/>
      <c r="L2039" s="373"/>
    </row>
    <row r="2040" spans="6:12">
      <c r="F2040" s="373"/>
      <c r="G2040" s="373"/>
      <c r="H2040" s="373"/>
      <c r="J2040" s="373"/>
      <c r="K2040" s="373"/>
      <c r="L2040" s="373"/>
    </row>
    <row r="2041" spans="6:12">
      <c r="F2041" s="373"/>
      <c r="G2041" s="373"/>
      <c r="H2041" s="373"/>
      <c r="J2041" s="373"/>
      <c r="K2041" s="373"/>
      <c r="L2041" s="373"/>
    </row>
    <row r="2042" spans="6:12">
      <c r="F2042" s="373"/>
      <c r="G2042" s="373"/>
      <c r="H2042" s="373"/>
      <c r="J2042" s="373"/>
      <c r="K2042" s="373"/>
      <c r="L2042" s="373"/>
    </row>
    <row r="2043" spans="6:12">
      <c r="F2043" s="373"/>
      <c r="G2043" s="373"/>
      <c r="H2043" s="373"/>
      <c r="J2043" s="373"/>
      <c r="K2043" s="373"/>
      <c r="L2043" s="373"/>
    </row>
    <row r="2044" spans="6:12">
      <c r="F2044" s="373"/>
      <c r="G2044" s="373"/>
      <c r="H2044" s="373"/>
      <c r="J2044" s="373"/>
      <c r="K2044" s="373"/>
      <c r="L2044" s="373"/>
    </row>
    <row r="2045" spans="6:12">
      <c r="F2045" s="373"/>
      <c r="G2045" s="373"/>
      <c r="H2045" s="373"/>
      <c r="J2045" s="373"/>
      <c r="K2045" s="373"/>
      <c r="L2045" s="373"/>
    </row>
    <row r="2046" spans="6:12">
      <c r="F2046" s="373"/>
      <c r="G2046" s="373"/>
      <c r="H2046" s="373"/>
      <c r="J2046" s="373"/>
      <c r="K2046" s="373"/>
      <c r="L2046" s="373"/>
    </row>
    <row r="2047" spans="6:12">
      <c r="F2047" s="373"/>
      <c r="G2047" s="373"/>
      <c r="H2047" s="373"/>
      <c r="J2047" s="373"/>
      <c r="K2047" s="373"/>
      <c r="L2047" s="373"/>
    </row>
    <row r="2048" spans="6:12">
      <c r="F2048" s="373"/>
      <c r="G2048" s="373"/>
      <c r="H2048" s="373"/>
      <c r="J2048" s="373"/>
      <c r="K2048" s="373"/>
      <c r="L2048" s="373"/>
    </row>
    <row r="2049" spans="6:12">
      <c r="F2049" s="373"/>
      <c r="G2049" s="373"/>
      <c r="H2049" s="373"/>
      <c r="J2049" s="373"/>
      <c r="K2049" s="373"/>
      <c r="L2049" s="373"/>
    </row>
    <row r="2050" spans="6:12">
      <c r="F2050" s="373"/>
      <c r="G2050" s="373"/>
      <c r="H2050" s="373"/>
      <c r="J2050" s="373"/>
      <c r="K2050" s="373"/>
      <c r="L2050" s="373"/>
    </row>
    <row r="2051" spans="6:12">
      <c r="F2051" s="373"/>
      <c r="G2051" s="373"/>
      <c r="H2051" s="373"/>
      <c r="J2051" s="373"/>
      <c r="K2051" s="373"/>
      <c r="L2051" s="373"/>
    </row>
    <row r="2052" spans="6:12">
      <c r="F2052" s="373"/>
      <c r="G2052" s="373"/>
      <c r="H2052" s="373"/>
      <c r="J2052" s="373"/>
      <c r="K2052" s="373"/>
      <c r="L2052" s="373"/>
    </row>
    <row r="2053" spans="6:12">
      <c r="F2053" s="373"/>
      <c r="G2053" s="373"/>
      <c r="H2053" s="373"/>
      <c r="J2053" s="373"/>
      <c r="K2053" s="373"/>
      <c r="L2053" s="373"/>
    </row>
    <row r="2054" spans="6:12">
      <c r="F2054" s="373"/>
      <c r="G2054" s="373"/>
      <c r="H2054" s="373"/>
      <c r="J2054" s="373"/>
      <c r="K2054" s="373"/>
      <c r="L2054" s="373"/>
    </row>
    <row r="2055" spans="6:12">
      <c r="F2055" s="373"/>
      <c r="G2055" s="373"/>
      <c r="H2055" s="373"/>
      <c r="J2055" s="373"/>
      <c r="K2055" s="373"/>
      <c r="L2055" s="373"/>
    </row>
    <row r="2056" spans="6:12">
      <c r="F2056" s="373"/>
      <c r="G2056" s="373"/>
      <c r="H2056" s="373"/>
      <c r="J2056" s="373"/>
      <c r="K2056" s="373"/>
      <c r="L2056" s="373"/>
    </row>
    <row r="2057" spans="6:12">
      <c r="F2057" s="373"/>
      <c r="G2057" s="373"/>
      <c r="H2057" s="373"/>
      <c r="J2057" s="373"/>
      <c r="K2057" s="373"/>
      <c r="L2057" s="373"/>
    </row>
    <row r="2058" spans="6:12">
      <c r="F2058" s="373"/>
      <c r="G2058" s="373"/>
      <c r="H2058" s="373"/>
      <c r="J2058" s="373"/>
      <c r="K2058" s="373"/>
      <c r="L2058" s="373"/>
    </row>
    <row r="2059" spans="6:12">
      <c r="F2059" s="373"/>
      <c r="G2059" s="373"/>
      <c r="H2059" s="373"/>
      <c r="J2059" s="373"/>
      <c r="K2059" s="373"/>
      <c r="L2059" s="373"/>
    </row>
    <row r="2060" spans="6:12">
      <c r="F2060" s="373"/>
      <c r="G2060" s="373"/>
      <c r="H2060" s="373"/>
      <c r="J2060" s="373"/>
      <c r="K2060" s="373"/>
      <c r="L2060" s="373"/>
    </row>
    <row r="2061" spans="6:12">
      <c r="F2061" s="373"/>
      <c r="G2061" s="373"/>
      <c r="H2061" s="373"/>
      <c r="J2061" s="373"/>
      <c r="K2061" s="373"/>
      <c r="L2061" s="373"/>
    </row>
    <row r="2062" spans="6:12">
      <c r="F2062" s="373"/>
      <c r="G2062" s="373"/>
      <c r="H2062" s="373"/>
      <c r="J2062" s="373"/>
      <c r="K2062" s="373"/>
      <c r="L2062" s="373"/>
    </row>
    <row r="2063" spans="6:12">
      <c r="F2063" s="373"/>
      <c r="G2063" s="373"/>
      <c r="H2063" s="373"/>
      <c r="J2063" s="373"/>
      <c r="K2063" s="373"/>
      <c r="L2063" s="373"/>
    </row>
    <row r="2064" spans="6:12">
      <c r="F2064" s="373"/>
      <c r="G2064" s="373"/>
      <c r="H2064" s="373"/>
      <c r="J2064" s="373"/>
      <c r="K2064" s="373"/>
      <c r="L2064" s="373"/>
    </row>
    <row r="2065" spans="6:12">
      <c r="F2065" s="373"/>
      <c r="G2065" s="373"/>
      <c r="H2065" s="373"/>
      <c r="J2065" s="373"/>
      <c r="K2065" s="373"/>
      <c r="L2065" s="373"/>
    </row>
    <row r="2066" spans="6:12">
      <c r="F2066" s="373"/>
      <c r="G2066" s="373"/>
      <c r="H2066" s="373"/>
      <c r="J2066" s="373"/>
      <c r="K2066" s="373"/>
      <c r="L2066" s="373"/>
    </row>
    <row r="2067" spans="6:12">
      <c r="F2067" s="373"/>
      <c r="G2067" s="373"/>
      <c r="H2067" s="373"/>
      <c r="J2067" s="373"/>
      <c r="K2067" s="373"/>
      <c r="L2067" s="373"/>
    </row>
    <row r="2068" spans="6:12">
      <c r="F2068" s="373"/>
      <c r="G2068" s="373"/>
      <c r="H2068" s="373"/>
      <c r="J2068" s="373"/>
      <c r="K2068" s="373"/>
      <c r="L2068" s="373"/>
    </row>
    <row r="2069" spans="6:12">
      <c r="F2069" s="373"/>
      <c r="G2069" s="373"/>
      <c r="H2069" s="373"/>
      <c r="J2069" s="373"/>
      <c r="K2069" s="373"/>
      <c r="L2069" s="373"/>
    </row>
    <row r="2070" spans="6:12">
      <c r="F2070" s="373"/>
      <c r="G2070" s="373"/>
      <c r="H2070" s="373"/>
      <c r="J2070" s="373"/>
      <c r="K2070" s="373"/>
      <c r="L2070" s="373"/>
    </row>
    <row r="2071" spans="6:12">
      <c r="F2071" s="373"/>
      <c r="G2071" s="373"/>
      <c r="H2071" s="373"/>
      <c r="J2071" s="373"/>
      <c r="K2071" s="373"/>
      <c r="L2071" s="373"/>
    </row>
    <row r="2072" spans="6:12">
      <c r="F2072" s="373"/>
      <c r="G2072" s="373"/>
      <c r="H2072" s="373"/>
      <c r="J2072" s="373"/>
      <c r="K2072" s="373"/>
      <c r="L2072" s="373"/>
    </row>
    <row r="2073" spans="6:12">
      <c r="F2073" s="373"/>
      <c r="G2073" s="373"/>
      <c r="H2073" s="373"/>
      <c r="J2073" s="373"/>
      <c r="K2073" s="373"/>
      <c r="L2073" s="373"/>
    </row>
    <row r="2074" spans="6:12">
      <c r="F2074" s="373"/>
      <c r="G2074" s="373"/>
      <c r="H2074" s="373"/>
      <c r="J2074" s="373"/>
      <c r="K2074" s="373"/>
      <c r="L2074" s="373"/>
    </row>
    <row r="2075" spans="6:12">
      <c r="F2075" s="373"/>
      <c r="G2075" s="373"/>
      <c r="H2075" s="373"/>
      <c r="J2075" s="373"/>
      <c r="K2075" s="373"/>
      <c r="L2075" s="373"/>
    </row>
    <row r="2076" spans="6:12">
      <c r="F2076" s="373"/>
      <c r="G2076" s="373"/>
      <c r="H2076" s="373"/>
      <c r="J2076" s="373"/>
      <c r="K2076" s="373"/>
      <c r="L2076" s="373"/>
    </row>
    <row r="2077" spans="6:12">
      <c r="F2077" s="373"/>
      <c r="G2077" s="373"/>
      <c r="H2077" s="373"/>
      <c r="J2077" s="373"/>
      <c r="K2077" s="373"/>
      <c r="L2077" s="373"/>
    </row>
    <row r="2078" spans="6:12">
      <c r="F2078" s="373"/>
      <c r="G2078" s="373"/>
      <c r="H2078" s="373"/>
      <c r="J2078" s="373"/>
      <c r="K2078" s="373"/>
      <c r="L2078" s="373"/>
    </row>
    <row r="2079" spans="6:12">
      <c r="F2079" s="373"/>
      <c r="G2079" s="373"/>
      <c r="H2079" s="373"/>
      <c r="J2079" s="373"/>
      <c r="K2079" s="373"/>
      <c r="L2079" s="373"/>
    </row>
    <row r="2080" spans="6:12">
      <c r="F2080" s="373"/>
      <c r="G2080" s="373"/>
      <c r="H2080" s="373"/>
      <c r="J2080" s="373"/>
      <c r="K2080" s="373"/>
      <c r="L2080" s="373"/>
    </row>
    <row r="2081" spans="6:12">
      <c r="F2081" s="373"/>
      <c r="G2081" s="373"/>
      <c r="H2081" s="373"/>
      <c r="J2081" s="373"/>
      <c r="K2081" s="373"/>
      <c r="L2081" s="373"/>
    </row>
    <row r="2082" spans="6:12">
      <c r="F2082" s="373"/>
      <c r="G2082" s="373"/>
      <c r="H2082" s="373"/>
      <c r="J2082" s="373"/>
      <c r="K2082" s="373"/>
      <c r="L2082" s="373"/>
    </row>
    <row r="2083" spans="6:12">
      <c r="F2083" s="373"/>
      <c r="G2083" s="373"/>
      <c r="H2083" s="373"/>
      <c r="J2083" s="373"/>
      <c r="K2083" s="373"/>
      <c r="L2083" s="373"/>
    </row>
    <row r="2084" spans="6:12">
      <c r="F2084" s="373"/>
      <c r="G2084" s="373"/>
      <c r="H2084" s="373"/>
      <c r="J2084" s="373"/>
      <c r="K2084" s="373"/>
      <c r="L2084" s="373"/>
    </row>
    <row r="2085" spans="6:12">
      <c r="F2085" s="373"/>
      <c r="G2085" s="373"/>
      <c r="H2085" s="373"/>
      <c r="J2085" s="373"/>
      <c r="K2085" s="373"/>
      <c r="L2085" s="373"/>
    </row>
    <row r="2086" spans="6:12">
      <c r="F2086" s="373"/>
      <c r="G2086" s="373"/>
      <c r="H2086" s="373"/>
      <c r="J2086" s="373"/>
      <c r="K2086" s="373"/>
      <c r="L2086" s="373"/>
    </row>
    <row r="2087" spans="6:12">
      <c r="F2087" s="373"/>
      <c r="G2087" s="373"/>
      <c r="H2087" s="373"/>
      <c r="J2087" s="373"/>
      <c r="K2087" s="373"/>
      <c r="L2087" s="373"/>
    </row>
    <row r="2088" spans="6:12">
      <c r="F2088" s="373"/>
      <c r="G2088" s="373"/>
      <c r="H2088" s="373"/>
      <c r="J2088" s="373"/>
      <c r="K2088" s="373"/>
      <c r="L2088" s="373"/>
    </row>
    <row r="2089" spans="6:12">
      <c r="F2089" s="373"/>
      <c r="G2089" s="373"/>
      <c r="H2089" s="373"/>
      <c r="J2089" s="373"/>
      <c r="K2089" s="373"/>
      <c r="L2089" s="373"/>
    </row>
    <row r="2090" spans="6:12">
      <c r="F2090" s="373"/>
      <c r="G2090" s="373"/>
      <c r="H2090" s="373"/>
      <c r="J2090" s="373"/>
      <c r="K2090" s="373"/>
      <c r="L2090" s="373"/>
    </row>
    <row r="2091" spans="6:12">
      <c r="F2091" s="373"/>
      <c r="G2091" s="373"/>
      <c r="H2091" s="373"/>
      <c r="J2091" s="373"/>
      <c r="K2091" s="373"/>
      <c r="L2091" s="373"/>
    </row>
    <row r="2092" spans="6:12">
      <c r="F2092" s="373"/>
      <c r="G2092" s="373"/>
      <c r="H2092" s="373"/>
      <c r="J2092" s="373"/>
      <c r="K2092" s="373"/>
      <c r="L2092" s="373"/>
    </row>
    <row r="2093" spans="6:12">
      <c r="F2093" s="373"/>
      <c r="G2093" s="373"/>
      <c r="H2093" s="373"/>
      <c r="J2093" s="373"/>
      <c r="K2093" s="373"/>
      <c r="L2093" s="373"/>
    </row>
    <row r="2094" spans="6:12">
      <c r="F2094" s="373"/>
      <c r="G2094" s="373"/>
      <c r="H2094" s="373"/>
      <c r="J2094" s="373"/>
      <c r="K2094" s="373"/>
      <c r="L2094" s="373"/>
    </row>
    <row r="2095" spans="6:12">
      <c r="F2095" s="373"/>
      <c r="G2095" s="373"/>
      <c r="H2095" s="373"/>
      <c r="J2095" s="373"/>
      <c r="K2095" s="373"/>
      <c r="L2095" s="373"/>
    </row>
    <row r="2096" spans="6:12">
      <c r="F2096" s="373"/>
      <c r="G2096" s="373"/>
      <c r="H2096" s="373"/>
      <c r="J2096" s="373"/>
      <c r="K2096" s="373"/>
      <c r="L2096" s="373"/>
    </row>
    <row r="2097" spans="6:12">
      <c r="F2097" s="373"/>
      <c r="G2097" s="373"/>
      <c r="H2097" s="373"/>
      <c r="J2097" s="373"/>
      <c r="K2097" s="373"/>
      <c r="L2097" s="373"/>
    </row>
    <row r="2098" spans="6:12">
      <c r="F2098" s="373"/>
      <c r="G2098" s="373"/>
      <c r="H2098" s="373"/>
      <c r="J2098" s="373"/>
      <c r="K2098" s="373"/>
      <c r="L2098" s="373"/>
    </row>
    <row r="2099" spans="6:12">
      <c r="F2099" s="373"/>
      <c r="G2099" s="373"/>
      <c r="H2099" s="373"/>
      <c r="J2099" s="373"/>
      <c r="K2099" s="373"/>
      <c r="L2099" s="373"/>
    </row>
    <row r="2100" spans="6:12">
      <c r="F2100" s="373"/>
      <c r="G2100" s="373"/>
      <c r="H2100" s="373"/>
      <c r="J2100" s="373"/>
      <c r="K2100" s="373"/>
      <c r="L2100" s="373"/>
    </row>
    <row r="2101" spans="6:12">
      <c r="F2101" s="373"/>
      <c r="G2101" s="373"/>
      <c r="H2101" s="373"/>
      <c r="J2101" s="373"/>
      <c r="K2101" s="373"/>
      <c r="L2101" s="373"/>
    </row>
    <row r="2102" spans="6:12">
      <c r="F2102" s="373"/>
      <c r="G2102" s="373"/>
      <c r="H2102" s="373"/>
      <c r="J2102" s="373"/>
      <c r="K2102" s="373"/>
      <c r="L2102" s="373"/>
    </row>
    <row r="2103" spans="6:12">
      <c r="F2103" s="373"/>
      <c r="G2103" s="373"/>
      <c r="H2103" s="373"/>
      <c r="J2103" s="373"/>
      <c r="K2103" s="373"/>
      <c r="L2103" s="373"/>
    </row>
    <row r="2104" spans="6:12">
      <c r="F2104" s="373"/>
      <c r="G2104" s="373"/>
      <c r="H2104" s="373"/>
      <c r="J2104" s="373"/>
      <c r="K2104" s="373"/>
      <c r="L2104" s="373"/>
    </row>
    <row r="2105" spans="6:12">
      <c r="F2105" s="373"/>
      <c r="G2105" s="373"/>
      <c r="H2105" s="373"/>
      <c r="J2105" s="373"/>
      <c r="K2105" s="373"/>
      <c r="L2105" s="373"/>
    </row>
    <row r="2106" spans="6:12">
      <c r="F2106" s="373"/>
      <c r="G2106" s="373"/>
      <c r="H2106" s="373"/>
      <c r="J2106" s="373"/>
      <c r="K2106" s="373"/>
      <c r="L2106" s="373"/>
    </row>
    <row r="2107" spans="6:12">
      <c r="F2107" s="373"/>
      <c r="G2107" s="373"/>
      <c r="H2107" s="373"/>
      <c r="J2107" s="373"/>
      <c r="K2107" s="373"/>
      <c r="L2107" s="373"/>
    </row>
    <row r="2108" spans="6:12">
      <c r="F2108" s="373"/>
      <c r="G2108" s="373"/>
      <c r="H2108" s="373"/>
      <c r="J2108" s="373"/>
      <c r="K2108" s="373"/>
      <c r="L2108" s="373"/>
    </row>
    <row r="2109" spans="6:12">
      <c r="F2109" s="373"/>
      <c r="G2109" s="373"/>
      <c r="H2109" s="373"/>
      <c r="J2109" s="373"/>
      <c r="K2109" s="373"/>
      <c r="L2109" s="373"/>
    </row>
    <row r="2110" spans="6:12">
      <c r="F2110" s="373"/>
      <c r="G2110" s="373"/>
      <c r="H2110" s="373"/>
      <c r="J2110" s="373"/>
      <c r="K2110" s="373"/>
      <c r="L2110" s="373"/>
    </row>
    <row r="2111" spans="6:12">
      <c r="F2111" s="373"/>
      <c r="G2111" s="373"/>
      <c r="H2111" s="373"/>
      <c r="J2111" s="373"/>
      <c r="K2111" s="373"/>
      <c r="L2111" s="373"/>
    </row>
    <row r="2112" spans="6:12">
      <c r="F2112" s="373"/>
      <c r="G2112" s="373"/>
      <c r="H2112" s="373"/>
      <c r="J2112" s="373"/>
      <c r="K2112" s="373"/>
      <c r="L2112" s="373"/>
    </row>
    <row r="2113" spans="6:12">
      <c r="F2113" s="373"/>
      <c r="G2113" s="373"/>
      <c r="H2113" s="373"/>
      <c r="J2113" s="373"/>
      <c r="K2113" s="373"/>
      <c r="L2113" s="373"/>
    </row>
    <row r="2114" spans="6:12">
      <c r="F2114" s="373"/>
      <c r="G2114" s="373"/>
      <c r="H2114" s="373"/>
      <c r="J2114" s="373"/>
      <c r="K2114" s="373"/>
      <c r="L2114" s="373"/>
    </row>
    <row r="2115" spans="6:12">
      <c r="F2115" s="373"/>
      <c r="G2115" s="373"/>
      <c r="H2115" s="373"/>
      <c r="J2115" s="373"/>
      <c r="K2115" s="373"/>
      <c r="L2115" s="373"/>
    </row>
    <row r="2116" spans="6:12">
      <c r="F2116" s="373"/>
      <c r="G2116" s="373"/>
      <c r="H2116" s="373"/>
      <c r="J2116" s="373"/>
      <c r="K2116" s="373"/>
      <c r="L2116" s="373"/>
    </row>
    <row r="2117" spans="6:12">
      <c r="F2117" s="373"/>
      <c r="G2117" s="373"/>
      <c r="H2117" s="373"/>
      <c r="J2117" s="373"/>
      <c r="K2117" s="373"/>
      <c r="L2117" s="373"/>
    </row>
    <row r="2118" spans="6:12">
      <c r="F2118" s="373"/>
      <c r="G2118" s="373"/>
      <c r="H2118" s="373"/>
      <c r="J2118" s="373"/>
      <c r="K2118" s="373"/>
      <c r="L2118" s="373"/>
    </row>
    <row r="2119" spans="6:12">
      <c r="F2119" s="373"/>
      <c r="G2119" s="373"/>
      <c r="H2119" s="373"/>
      <c r="J2119" s="373"/>
      <c r="K2119" s="373"/>
      <c r="L2119" s="373"/>
    </row>
    <row r="2120" spans="6:12">
      <c r="F2120" s="373"/>
      <c r="G2120" s="373"/>
      <c r="H2120" s="373"/>
      <c r="J2120" s="373"/>
      <c r="K2120" s="373"/>
      <c r="L2120" s="373"/>
    </row>
    <row r="2121" spans="6:12">
      <c r="F2121" s="373"/>
      <c r="G2121" s="373"/>
      <c r="H2121" s="373"/>
      <c r="J2121" s="373"/>
      <c r="K2121" s="373"/>
      <c r="L2121" s="373"/>
    </row>
    <row r="2122" spans="6:12">
      <c r="F2122" s="373"/>
      <c r="G2122" s="373"/>
      <c r="H2122" s="373"/>
      <c r="J2122" s="373"/>
      <c r="K2122" s="373"/>
      <c r="L2122" s="373"/>
    </row>
    <row r="2123" spans="6:12">
      <c r="F2123" s="373"/>
      <c r="G2123" s="373"/>
      <c r="H2123" s="373"/>
      <c r="J2123" s="373"/>
      <c r="K2123" s="373"/>
      <c r="L2123" s="373"/>
    </row>
    <row r="2124" spans="6:12">
      <c r="F2124" s="373"/>
      <c r="G2124" s="373"/>
      <c r="H2124" s="373"/>
      <c r="J2124" s="373"/>
      <c r="K2124" s="373"/>
      <c r="L2124" s="373"/>
    </row>
    <row r="2125" spans="6:12">
      <c r="F2125" s="373"/>
      <c r="G2125" s="373"/>
      <c r="H2125" s="373"/>
      <c r="J2125" s="373"/>
      <c r="K2125" s="373"/>
      <c r="L2125" s="373"/>
    </row>
    <row r="2126" spans="6:12">
      <c r="F2126" s="373"/>
      <c r="G2126" s="373"/>
      <c r="H2126" s="373"/>
      <c r="J2126" s="373"/>
      <c r="K2126" s="373"/>
      <c r="L2126" s="373"/>
    </row>
    <row r="2127" spans="6:12">
      <c r="F2127" s="373"/>
      <c r="G2127" s="373"/>
      <c r="H2127" s="373"/>
      <c r="J2127" s="373"/>
      <c r="K2127" s="373"/>
      <c r="L2127" s="373"/>
    </row>
    <row r="2128" spans="6:12">
      <c r="F2128" s="373"/>
      <c r="G2128" s="373"/>
      <c r="H2128" s="373"/>
      <c r="J2128" s="373"/>
      <c r="K2128" s="373"/>
      <c r="L2128" s="373"/>
    </row>
    <row r="2129" spans="6:12">
      <c r="F2129" s="373"/>
      <c r="G2129" s="373"/>
      <c r="H2129" s="373"/>
      <c r="J2129" s="373"/>
      <c r="K2129" s="373"/>
      <c r="L2129" s="373"/>
    </row>
    <row r="2130" spans="6:12">
      <c r="F2130" s="373"/>
      <c r="G2130" s="373"/>
      <c r="H2130" s="373"/>
      <c r="J2130" s="373"/>
      <c r="K2130" s="373"/>
      <c r="L2130" s="373"/>
    </row>
    <row r="2131" spans="6:12">
      <c r="F2131" s="373"/>
      <c r="G2131" s="373"/>
      <c r="H2131" s="373"/>
      <c r="J2131" s="373"/>
      <c r="K2131" s="373"/>
      <c r="L2131" s="373"/>
    </row>
    <row r="2132" spans="6:12">
      <c r="F2132" s="373"/>
      <c r="G2132" s="373"/>
      <c r="H2132" s="373"/>
      <c r="J2132" s="373"/>
      <c r="K2132" s="373"/>
      <c r="L2132" s="373"/>
    </row>
    <row r="2133" spans="6:12">
      <c r="F2133" s="373"/>
      <c r="G2133" s="373"/>
      <c r="H2133" s="373"/>
      <c r="J2133" s="373"/>
      <c r="K2133" s="373"/>
      <c r="L2133" s="373"/>
    </row>
    <row r="2134" spans="6:12">
      <c r="F2134" s="373"/>
      <c r="G2134" s="373"/>
      <c r="H2134" s="373"/>
      <c r="J2134" s="373"/>
      <c r="K2134" s="373"/>
      <c r="L2134" s="373"/>
    </row>
    <row r="2135" spans="6:12">
      <c r="F2135" s="373"/>
      <c r="G2135" s="373"/>
      <c r="H2135" s="373"/>
      <c r="J2135" s="373"/>
      <c r="K2135" s="373"/>
      <c r="L2135" s="373"/>
    </row>
    <row r="2136" spans="6:12">
      <c r="F2136" s="373"/>
      <c r="G2136" s="373"/>
      <c r="H2136" s="373"/>
      <c r="J2136" s="373"/>
      <c r="K2136" s="373"/>
      <c r="L2136" s="373"/>
    </row>
    <row r="2137" spans="6:12">
      <c r="F2137" s="373"/>
      <c r="G2137" s="373"/>
      <c r="H2137" s="373"/>
      <c r="J2137" s="373"/>
      <c r="K2137" s="373"/>
      <c r="L2137" s="373"/>
    </row>
    <row r="2138" spans="6:12">
      <c r="F2138" s="373"/>
      <c r="G2138" s="373"/>
      <c r="H2138" s="373"/>
      <c r="J2138" s="373"/>
      <c r="K2138" s="373"/>
      <c r="L2138" s="373"/>
    </row>
    <row r="2139" spans="6:12">
      <c r="F2139" s="373"/>
      <c r="G2139" s="373"/>
      <c r="H2139" s="373"/>
      <c r="J2139" s="373"/>
      <c r="K2139" s="373"/>
      <c r="L2139" s="373"/>
    </row>
    <row r="2140" spans="6:12">
      <c r="F2140" s="373"/>
      <c r="G2140" s="373"/>
      <c r="H2140" s="373"/>
      <c r="J2140" s="373"/>
      <c r="K2140" s="373"/>
      <c r="L2140" s="373"/>
    </row>
    <row r="2141" spans="6:12">
      <c r="F2141" s="373"/>
      <c r="G2141" s="373"/>
      <c r="H2141" s="373"/>
      <c r="J2141" s="373"/>
      <c r="K2141" s="373"/>
      <c r="L2141" s="373"/>
    </row>
    <row r="2142" spans="6:12">
      <c r="F2142" s="373"/>
      <c r="G2142" s="373"/>
      <c r="H2142" s="373"/>
      <c r="J2142" s="373"/>
      <c r="K2142" s="373"/>
      <c r="L2142" s="373"/>
    </row>
    <row r="2143" spans="6:12">
      <c r="F2143" s="373"/>
      <c r="G2143" s="373"/>
      <c r="H2143" s="373"/>
      <c r="J2143" s="373"/>
      <c r="K2143" s="373"/>
      <c r="L2143" s="373"/>
    </row>
    <row r="2144" spans="6:12">
      <c r="F2144" s="373"/>
      <c r="G2144" s="373"/>
      <c r="H2144" s="373"/>
      <c r="J2144" s="373"/>
      <c r="K2144" s="373"/>
      <c r="L2144" s="373"/>
    </row>
    <row r="2145" spans="6:12">
      <c r="F2145" s="373"/>
      <c r="G2145" s="373"/>
      <c r="H2145" s="373"/>
      <c r="J2145" s="373"/>
      <c r="K2145" s="373"/>
      <c r="L2145" s="373"/>
    </row>
    <row r="2146" spans="6:12">
      <c r="F2146" s="373"/>
      <c r="G2146" s="373"/>
      <c r="H2146" s="373"/>
      <c r="J2146" s="373"/>
      <c r="K2146" s="373"/>
      <c r="L2146" s="373"/>
    </row>
    <row r="2147" spans="6:12">
      <c r="F2147" s="373"/>
      <c r="G2147" s="373"/>
      <c r="H2147" s="373"/>
      <c r="J2147" s="373"/>
      <c r="K2147" s="373"/>
      <c r="L2147" s="373"/>
    </row>
    <row r="2148" spans="6:12">
      <c r="F2148" s="373"/>
      <c r="G2148" s="373"/>
      <c r="H2148" s="373"/>
      <c r="J2148" s="373"/>
      <c r="K2148" s="373"/>
      <c r="L2148" s="373"/>
    </row>
    <row r="2149" spans="6:12">
      <c r="F2149" s="373"/>
      <c r="G2149" s="373"/>
      <c r="H2149" s="373"/>
      <c r="J2149" s="373"/>
      <c r="K2149" s="373"/>
      <c r="L2149" s="373"/>
    </row>
    <row r="2150" spans="6:12">
      <c r="F2150" s="373"/>
      <c r="G2150" s="373"/>
      <c r="H2150" s="373"/>
      <c r="J2150" s="373"/>
      <c r="K2150" s="373"/>
      <c r="L2150" s="373"/>
    </row>
    <row r="2151" spans="6:12">
      <c r="F2151" s="373"/>
      <c r="G2151" s="373"/>
      <c r="H2151" s="373"/>
      <c r="J2151" s="373"/>
      <c r="K2151" s="373"/>
      <c r="L2151" s="373"/>
    </row>
    <row r="2152" spans="6:12">
      <c r="F2152" s="373"/>
      <c r="G2152" s="373"/>
      <c r="H2152" s="373"/>
      <c r="J2152" s="373"/>
      <c r="K2152" s="373"/>
      <c r="L2152" s="373"/>
    </row>
    <row r="2153" spans="6:12">
      <c r="F2153" s="373"/>
      <c r="G2153" s="373"/>
      <c r="H2153" s="373"/>
      <c r="J2153" s="373"/>
      <c r="K2153" s="373"/>
      <c r="L2153" s="373"/>
    </row>
    <row r="2154" spans="6:12">
      <c r="F2154" s="373"/>
      <c r="G2154" s="373"/>
      <c r="H2154" s="373"/>
      <c r="J2154" s="373"/>
      <c r="K2154" s="373"/>
      <c r="L2154" s="373"/>
    </row>
    <row r="2155" spans="6:12">
      <c r="F2155" s="373"/>
      <c r="G2155" s="373"/>
      <c r="H2155" s="373"/>
      <c r="J2155" s="373"/>
      <c r="K2155" s="373"/>
      <c r="L2155" s="373"/>
    </row>
    <row r="2156" spans="6:12">
      <c r="F2156" s="373"/>
      <c r="G2156" s="373"/>
      <c r="H2156" s="373"/>
      <c r="J2156" s="373"/>
      <c r="K2156" s="373"/>
      <c r="L2156" s="373"/>
    </row>
    <row r="2157" spans="6:12">
      <c r="F2157" s="373"/>
      <c r="G2157" s="373"/>
      <c r="H2157" s="373"/>
      <c r="J2157" s="373"/>
      <c r="K2157" s="373"/>
      <c r="L2157" s="373"/>
    </row>
    <row r="2158" spans="6:12">
      <c r="F2158" s="373"/>
      <c r="G2158" s="373"/>
      <c r="H2158" s="373"/>
      <c r="J2158" s="373"/>
      <c r="K2158" s="373"/>
      <c r="L2158" s="373"/>
    </row>
    <row r="2159" spans="6:12">
      <c r="F2159" s="373"/>
      <c r="G2159" s="373"/>
      <c r="H2159" s="373"/>
      <c r="J2159" s="373"/>
      <c r="K2159" s="373"/>
      <c r="L2159" s="373"/>
    </row>
    <row r="2160" spans="6:12">
      <c r="F2160" s="373"/>
      <c r="G2160" s="373"/>
      <c r="H2160" s="373"/>
      <c r="J2160" s="373"/>
      <c r="K2160" s="373"/>
      <c r="L2160" s="373"/>
    </row>
    <row r="2161" spans="6:12">
      <c r="F2161" s="373"/>
      <c r="G2161" s="373"/>
      <c r="H2161" s="373"/>
      <c r="J2161" s="373"/>
      <c r="K2161" s="373"/>
      <c r="L2161" s="373"/>
    </row>
    <row r="2162" spans="6:12">
      <c r="F2162" s="373"/>
      <c r="G2162" s="373"/>
      <c r="H2162" s="373"/>
      <c r="J2162" s="373"/>
      <c r="K2162" s="373"/>
      <c r="L2162" s="373"/>
    </row>
    <row r="2163" spans="6:12">
      <c r="F2163" s="373"/>
      <c r="G2163" s="373"/>
      <c r="H2163" s="373"/>
      <c r="J2163" s="373"/>
      <c r="K2163" s="373"/>
      <c r="L2163" s="373"/>
    </row>
    <row r="2164" spans="6:12">
      <c r="F2164" s="373"/>
      <c r="G2164" s="373"/>
      <c r="H2164" s="373"/>
      <c r="J2164" s="373"/>
      <c r="K2164" s="373"/>
      <c r="L2164" s="373"/>
    </row>
    <row r="2165" spans="6:12">
      <c r="F2165" s="373"/>
      <c r="G2165" s="373"/>
      <c r="H2165" s="373"/>
      <c r="J2165" s="373"/>
      <c r="K2165" s="373"/>
      <c r="L2165" s="373"/>
    </row>
    <row r="2166" spans="6:12">
      <c r="F2166" s="373"/>
      <c r="G2166" s="373"/>
      <c r="H2166" s="373"/>
      <c r="J2166" s="373"/>
      <c r="K2166" s="373"/>
      <c r="L2166" s="373"/>
    </row>
    <row r="2167" spans="6:12">
      <c r="F2167" s="373"/>
      <c r="G2167" s="373"/>
      <c r="H2167" s="373"/>
      <c r="J2167" s="373"/>
      <c r="K2167" s="373"/>
      <c r="L2167" s="373"/>
    </row>
    <row r="2168" spans="6:12">
      <c r="F2168" s="373"/>
      <c r="G2168" s="373"/>
      <c r="H2168" s="373"/>
      <c r="J2168" s="373"/>
      <c r="K2168" s="373"/>
      <c r="L2168" s="373"/>
    </row>
    <row r="2169" spans="6:12">
      <c r="F2169" s="373"/>
      <c r="G2169" s="373"/>
      <c r="H2169" s="373"/>
      <c r="J2169" s="373"/>
      <c r="K2169" s="373"/>
      <c r="L2169" s="373"/>
    </row>
    <row r="2170" spans="6:12">
      <c r="F2170" s="373"/>
      <c r="G2170" s="373"/>
      <c r="H2170" s="373"/>
      <c r="J2170" s="373"/>
      <c r="K2170" s="373"/>
      <c r="L2170" s="373"/>
    </row>
    <row r="2171" spans="6:12">
      <c r="F2171" s="373"/>
      <c r="G2171" s="373"/>
      <c r="H2171" s="373"/>
      <c r="J2171" s="373"/>
      <c r="K2171" s="373"/>
      <c r="L2171" s="373"/>
    </row>
    <row r="2172" spans="6:12">
      <c r="F2172" s="373"/>
      <c r="G2172" s="373"/>
      <c r="H2172" s="373"/>
      <c r="J2172" s="373"/>
      <c r="K2172" s="373"/>
      <c r="L2172" s="373"/>
    </row>
    <row r="2173" spans="6:12">
      <c r="F2173" s="373"/>
      <c r="G2173" s="373"/>
      <c r="H2173" s="373"/>
      <c r="J2173" s="373"/>
      <c r="K2173" s="373"/>
      <c r="L2173" s="373"/>
    </row>
    <row r="2174" spans="6:12">
      <c r="F2174" s="373"/>
      <c r="G2174" s="373"/>
      <c r="H2174" s="373"/>
      <c r="J2174" s="373"/>
      <c r="K2174" s="373"/>
      <c r="L2174" s="373"/>
    </row>
    <row r="2175" spans="6:12">
      <c r="F2175" s="373"/>
      <c r="G2175" s="373"/>
      <c r="H2175" s="373"/>
      <c r="J2175" s="373"/>
      <c r="K2175" s="373"/>
      <c r="L2175" s="373"/>
    </row>
    <row r="2176" spans="6:12">
      <c r="F2176" s="373"/>
      <c r="G2176" s="373"/>
      <c r="H2176" s="373"/>
      <c r="J2176" s="373"/>
      <c r="K2176" s="373"/>
      <c r="L2176" s="373"/>
    </row>
    <row r="2177" spans="6:12">
      <c r="F2177" s="373"/>
      <c r="G2177" s="373"/>
      <c r="H2177" s="373"/>
      <c r="J2177" s="373"/>
      <c r="K2177" s="373"/>
      <c r="L2177" s="373"/>
    </row>
    <row r="2178" spans="6:12">
      <c r="F2178" s="373"/>
      <c r="G2178" s="373"/>
      <c r="H2178" s="373"/>
      <c r="J2178" s="373"/>
      <c r="K2178" s="373"/>
      <c r="L2178" s="373"/>
    </row>
    <row r="2179" spans="6:12">
      <c r="F2179" s="373"/>
      <c r="G2179" s="373"/>
      <c r="H2179" s="373"/>
      <c r="J2179" s="373"/>
      <c r="K2179" s="373"/>
      <c r="L2179" s="373"/>
    </row>
    <row r="2180" spans="6:12">
      <c r="F2180" s="373"/>
      <c r="G2180" s="373"/>
      <c r="H2180" s="373"/>
      <c r="J2180" s="373"/>
      <c r="K2180" s="373"/>
      <c r="L2180" s="373"/>
    </row>
    <row r="2181" spans="6:12">
      <c r="F2181" s="373"/>
      <c r="G2181" s="373"/>
      <c r="H2181" s="373"/>
      <c r="J2181" s="373"/>
      <c r="K2181" s="373"/>
      <c r="L2181" s="373"/>
    </row>
    <row r="2182" spans="6:12">
      <c r="F2182" s="373"/>
      <c r="G2182" s="373"/>
      <c r="H2182" s="373"/>
      <c r="J2182" s="373"/>
      <c r="K2182" s="373"/>
      <c r="L2182" s="373"/>
    </row>
    <row r="2183" spans="6:12">
      <c r="F2183" s="373"/>
      <c r="G2183" s="373"/>
      <c r="H2183" s="373"/>
      <c r="J2183" s="373"/>
      <c r="K2183" s="373"/>
      <c r="L2183" s="373"/>
    </row>
    <row r="2184" spans="6:12">
      <c r="F2184" s="373"/>
      <c r="G2184" s="373"/>
      <c r="H2184" s="373"/>
      <c r="J2184" s="373"/>
      <c r="K2184" s="373"/>
      <c r="L2184" s="373"/>
    </row>
    <row r="2185" spans="6:12">
      <c r="F2185" s="373"/>
      <c r="G2185" s="373"/>
      <c r="H2185" s="373"/>
      <c r="J2185" s="373"/>
      <c r="K2185" s="373"/>
      <c r="L2185" s="373"/>
    </row>
    <row r="2186" spans="6:12">
      <c r="F2186" s="373"/>
      <c r="G2186" s="373"/>
      <c r="H2186" s="373"/>
      <c r="J2186" s="373"/>
      <c r="K2186" s="373"/>
      <c r="L2186" s="373"/>
    </row>
    <row r="2187" spans="6:12">
      <c r="F2187" s="373"/>
      <c r="G2187" s="373"/>
      <c r="H2187" s="373"/>
      <c r="J2187" s="373"/>
      <c r="K2187" s="373"/>
      <c r="L2187" s="373"/>
    </row>
    <row r="2188" spans="6:12">
      <c r="F2188" s="373"/>
      <c r="G2188" s="373"/>
      <c r="H2188" s="373"/>
      <c r="J2188" s="373"/>
      <c r="K2188" s="373"/>
      <c r="L2188" s="373"/>
    </row>
    <row r="2189" spans="6:12">
      <c r="F2189" s="373"/>
      <c r="G2189" s="373"/>
      <c r="H2189" s="373"/>
      <c r="J2189" s="373"/>
      <c r="K2189" s="373"/>
      <c r="L2189" s="373"/>
    </row>
    <row r="2190" spans="6:12">
      <c r="F2190" s="373"/>
      <c r="G2190" s="373"/>
      <c r="H2190" s="373"/>
      <c r="J2190" s="373"/>
      <c r="K2190" s="373"/>
      <c r="L2190" s="373"/>
    </row>
    <row r="2191" spans="6:12">
      <c r="F2191" s="373"/>
      <c r="G2191" s="373"/>
      <c r="H2191" s="373"/>
      <c r="J2191" s="373"/>
      <c r="K2191" s="373"/>
      <c r="L2191" s="373"/>
    </row>
    <row r="2192" spans="6:12">
      <c r="F2192" s="373"/>
      <c r="G2192" s="373"/>
      <c r="H2192" s="373"/>
      <c r="J2192" s="373"/>
      <c r="K2192" s="373"/>
      <c r="L2192" s="373"/>
    </row>
    <row r="2193" spans="6:12">
      <c r="F2193" s="373"/>
      <c r="G2193" s="373"/>
      <c r="H2193" s="373"/>
      <c r="J2193" s="373"/>
      <c r="K2193" s="373"/>
      <c r="L2193" s="373"/>
    </row>
    <row r="2194" spans="6:12">
      <c r="F2194" s="373"/>
      <c r="G2194" s="373"/>
      <c r="H2194" s="373"/>
      <c r="J2194" s="373"/>
      <c r="K2194" s="373"/>
      <c r="L2194" s="373"/>
    </row>
    <row r="2195" spans="6:12">
      <c r="F2195" s="373"/>
      <c r="G2195" s="373"/>
      <c r="H2195" s="373"/>
      <c r="J2195" s="373"/>
      <c r="K2195" s="373"/>
      <c r="L2195" s="373"/>
    </row>
    <row r="2196" spans="6:12">
      <c r="F2196" s="373"/>
      <c r="G2196" s="373"/>
      <c r="H2196" s="373"/>
      <c r="J2196" s="373"/>
      <c r="K2196" s="373"/>
      <c r="L2196" s="373"/>
    </row>
    <row r="2197" spans="6:12">
      <c r="F2197" s="373"/>
      <c r="G2197" s="373"/>
      <c r="H2197" s="373"/>
      <c r="J2197" s="373"/>
      <c r="K2197" s="373"/>
      <c r="L2197" s="373"/>
    </row>
    <row r="2198" spans="6:12">
      <c r="F2198" s="373"/>
      <c r="G2198" s="373"/>
      <c r="H2198" s="373"/>
      <c r="J2198" s="373"/>
      <c r="K2198" s="373"/>
      <c r="L2198" s="373"/>
    </row>
    <row r="2199" spans="6:12">
      <c r="F2199" s="373"/>
      <c r="G2199" s="373"/>
      <c r="H2199" s="373"/>
      <c r="J2199" s="373"/>
      <c r="K2199" s="373"/>
      <c r="L2199" s="373"/>
    </row>
    <row r="2200" spans="6:12">
      <c r="F2200" s="373"/>
      <c r="G2200" s="373"/>
      <c r="H2200" s="373"/>
      <c r="J2200" s="373"/>
      <c r="K2200" s="373"/>
      <c r="L2200" s="373"/>
    </row>
    <row r="2201" spans="6:12">
      <c r="F2201" s="373"/>
      <c r="G2201" s="373"/>
      <c r="H2201" s="373"/>
      <c r="J2201" s="373"/>
      <c r="K2201" s="373"/>
      <c r="L2201" s="373"/>
    </row>
    <row r="2202" spans="6:12">
      <c r="F2202" s="373"/>
      <c r="G2202" s="373"/>
      <c r="H2202" s="373"/>
      <c r="J2202" s="373"/>
      <c r="K2202" s="373"/>
      <c r="L2202" s="373"/>
    </row>
    <row r="2203" spans="6:12">
      <c r="F2203" s="373"/>
      <c r="G2203" s="373"/>
      <c r="H2203" s="373"/>
      <c r="J2203" s="373"/>
      <c r="K2203" s="373"/>
      <c r="L2203" s="373"/>
    </row>
    <row r="2204" spans="6:12">
      <c r="F2204" s="373"/>
      <c r="G2204" s="373"/>
      <c r="H2204" s="373"/>
      <c r="J2204" s="373"/>
      <c r="K2204" s="373"/>
      <c r="L2204" s="373"/>
    </row>
    <row r="2205" spans="6:12">
      <c r="F2205" s="373"/>
      <c r="G2205" s="373"/>
      <c r="H2205" s="373"/>
      <c r="J2205" s="373"/>
      <c r="K2205" s="373"/>
      <c r="L2205" s="373"/>
    </row>
    <row r="2206" spans="6:12">
      <c r="F2206" s="373"/>
      <c r="G2206" s="373"/>
      <c r="H2206" s="373"/>
      <c r="J2206" s="373"/>
      <c r="K2206" s="373"/>
      <c r="L2206" s="373"/>
    </row>
    <row r="2207" spans="6:12">
      <c r="F2207" s="373"/>
      <c r="G2207" s="373"/>
      <c r="H2207" s="373"/>
      <c r="J2207" s="373"/>
      <c r="K2207" s="373"/>
      <c r="L2207" s="373"/>
    </row>
    <row r="2208" spans="6:12">
      <c r="F2208" s="373"/>
      <c r="G2208" s="373"/>
      <c r="H2208" s="373"/>
      <c r="J2208" s="373"/>
      <c r="K2208" s="373"/>
      <c r="L2208" s="373"/>
    </row>
    <row r="2209" spans="6:12">
      <c r="F2209" s="373"/>
      <c r="G2209" s="373"/>
      <c r="H2209" s="373"/>
      <c r="J2209" s="373"/>
      <c r="K2209" s="373"/>
      <c r="L2209" s="373"/>
    </row>
    <row r="2210" spans="6:12">
      <c r="F2210" s="373"/>
      <c r="G2210" s="373"/>
      <c r="H2210" s="373"/>
      <c r="J2210" s="373"/>
      <c r="K2210" s="373"/>
      <c r="L2210" s="373"/>
    </row>
    <row r="2211" spans="6:12">
      <c r="F2211" s="373"/>
      <c r="G2211" s="373"/>
      <c r="H2211" s="373"/>
      <c r="J2211" s="373"/>
      <c r="K2211" s="373"/>
      <c r="L2211" s="373"/>
    </row>
    <row r="2212" spans="6:12">
      <c r="F2212" s="373"/>
      <c r="G2212" s="373"/>
      <c r="H2212" s="373"/>
      <c r="J2212" s="373"/>
      <c r="K2212" s="373"/>
      <c r="L2212" s="373"/>
    </row>
    <row r="2213" spans="6:12">
      <c r="F2213" s="373"/>
      <c r="G2213" s="373"/>
      <c r="H2213" s="373"/>
      <c r="J2213" s="373"/>
      <c r="K2213" s="373"/>
      <c r="L2213" s="373"/>
    </row>
    <row r="2214" spans="6:12">
      <c r="F2214" s="373"/>
      <c r="G2214" s="373"/>
      <c r="H2214" s="373"/>
      <c r="J2214" s="373"/>
      <c r="K2214" s="373"/>
      <c r="L2214" s="373"/>
    </row>
    <row r="2215" spans="6:12">
      <c r="F2215" s="373"/>
      <c r="G2215" s="373"/>
      <c r="H2215" s="373"/>
      <c r="J2215" s="373"/>
      <c r="K2215" s="373"/>
      <c r="L2215" s="373"/>
    </row>
    <row r="2216" spans="6:12">
      <c r="F2216" s="373"/>
      <c r="G2216" s="373"/>
      <c r="H2216" s="373"/>
      <c r="J2216" s="373"/>
      <c r="K2216" s="373"/>
      <c r="L2216" s="373"/>
    </row>
    <row r="2217" spans="6:12">
      <c r="F2217" s="373"/>
      <c r="G2217" s="373"/>
      <c r="H2217" s="373"/>
      <c r="J2217" s="373"/>
      <c r="K2217" s="373"/>
      <c r="L2217" s="373"/>
    </row>
    <row r="2218" spans="6:12">
      <c r="F2218" s="373"/>
      <c r="G2218" s="373"/>
      <c r="H2218" s="373"/>
      <c r="J2218" s="373"/>
      <c r="K2218" s="373"/>
      <c r="L2218" s="373"/>
    </row>
    <row r="2219" spans="6:12">
      <c r="F2219" s="373"/>
      <c r="G2219" s="373"/>
      <c r="H2219" s="373"/>
      <c r="J2219" s="373"/>
      <c r="K2219" s="373"/>
      <c r="L2219" s="373"/>
    </row>
    <row r="2220" spans="6:12">
      <c r="F2220" s="373"/>
      <c r="G2220" s="373"/>
      <c r="H2220" s="373"/>
      <c r="J2220" s="373"/>
      <c r="K2220" s="373"/>
      <c r="L2220" s="373"/>
    </row>
    <row r="2221" spans="6:12">
      <c r="F2221" s="373"/>
      <c r="G2221" s="373"/>
      <c r="H2221" s="373"/>
      <c r="J2221" s="373"/>
      <c r="K2221" s="373"/>
      <c r="L2221" s="373"/>
    </row>
    <row r="2222" spans="6:12">
      <c r="F2222" s="373"/>
      <c r="G2222" s="373"/>
      <c r="H2222" s="373"/>
      <c r="J2222" s="373"/>
      <c r="K2222" s="373"/>
      <c r="L2222" s="373"/>
    </row>
    <row r="2223" spans="6:12">
      <c r="F2223" s="373"/>
      <c r="G2223" s="373"/>
      <c r="H2223" s="373"/>
      <c r="J2223" s="373"/>
      <c r="K2223" s="373"/>
      <c r="L2223" s="373"/>
    </row>
    <row r="2224" spans="6:12">
      <c r="F2224" s="373"/>
      <c r="G2224" s="373"/>
      <c r="H2224" s="373"/>
      <c r="J2224" s="373"/>
      <c r="K2224" s="373"/>
      <c r="L2224" s="373"/>
    </row>
    <row r="2225" spans="6:12">
      <c r="F2225" s="373"/>
      <c r="G2225" s="373"/>
      <c r="H2225" s="373"/>
      <c r="J2225" s="373"/>
      <c r="K2225" s="373"/>
      <c r="L2225" s="373"/>
    </row>
    <row r="2226" spans="6:12">
      <c r="F2226" s="373"/>
      <c r="G2226" s="373"/>
      <c r="H2226" s="373"/>
      <c r="J2226" s="373"/>
      <c r="K2226" s="373"/>
      <c r="L2226" s="373"/>
    </row>
    <row r="2227" spans="6:12">
      <c r="F2227" s="373"/>
      <c r="G2227" s="373"/>
      <c r="H2227" s="373"/>
      <c r="J2227" s="373"/>
      <c r="K2227" s="373"/>
      <c r="L2227" s="373"/>
    </row>
    <row r="2228" spans="6:12">
      <c r="F2228" s="373"/>
      <c r="G2228" s="373"/>
      <c r="H2228" s="373"/>
      <c r="J2228" s="373"/>
      <c r="K2228" s="373"/>
      <c r="L2228" s="373"/>
    </row>
    <row r="2229" spans="6:12">
      <c r="F2229" s="373"/>
      <c r="G2229" s="373"/>
      <c r="H2229" s="373"/>
      <c r="J2229" s="373"/>
      <c r="K2229" s="373"/>
      <c r="L2229" s="373"/>
    </row>
    <row r="2230" spans="6:12">
      <c r="F2230" s="373"/>
      <c r="G2230" s="373"/>
      <c r="H2230" s="373"/>
      <c r="J2230" s="373"/>
      <c r="K2230" s="373"/>
      <c r="L2230" s="373"/>
    </row>
    <row r="2231" spans="6:12">
      <c r="F2231" s="373"/>
      <c r="G2231" s="373"/>
      <c r="H2231" s="373"/>
      <c r="J2231" s="373"/>
      <c r="K2231" s="373"/>
      <c r="L2231" s="373"/>
    </row>
    <row r="2232" spans="6:12">
      <c r="F2232" s="373"/>
      <c r="G2232" s="373"/>
      <c r="H2232" s="373"/>
      <c r="J2232" s="373"/>
      <c r="K2232" s="373"/>
      <c r="L2232" s="373"/>
    </row>
    <row r="2233" spans="6:12">
      <c r="F2233" s="373"/>
      <c r="G2233" s="373"/>
      <c r="H2233" s="373"/>
      <c r="J2233" s="373"/>
      <c r="K2233" s="373"/>
      <c r="L2233" s="373"/>
    </row>
    <row r="2234" spans="6:12">
      <c r="F2234" s="373"/>
      <c r="G2234" s="373"/>
      <c r="H2234" s="373"/>
      <c r="J2234" s="373"/>
      <c r="K2234" s="373"/>
      <c r="L2234" s="373"/>
    </row>
    <row r="2235" spans="6:12">
      <c r="F2235" s="373"/>
      <c r="G2235" s="373"/>
      <c r="H2235" s="373"/>
      <c r="J2235" s="373"/>
      <c r="K2235" s="373"/>
      <c r="L2235" s="373"/>
    </row>
    <row r="2236" spans="6:12">
      <c r="F2236" s="373"/>
      <c r="G2236" s="373"/>
      <c r="H2236" s="373"/>
      <c r="J2236" s="373"/>
      <c r="K2236" s="373"/>
      <c r="L2236" s="373"/>
    </row>
    <row r="2237" spans="6:12">
      <c r="F2237" s="373"/>
      <c r="G2237" s="373"/>
      <c r="H2237" s="373"/>
      <c r="J2237" s="373"/>
      <c r="K2237" s="373"/>
      <c r="L2237" s="373"/>
    </row>
    <row r="2238" spans="6:12">
      <c r="F2238" s="373"/>
      <c r="G2238" s="373"/>
      <c r="H2238" s="373"/>
      <c r="J2238" s="373"/>
      <c r="K2238" s="373"/>
      <c r="L2238" s="373"/>
    </row>
    <row r="2239" spans="6:12">
      <c r="F2239" s="373"/>
      <c r="G2239" s="373"/>
      <c r="H2239" s="373"/>
      <c r="J2239" s="373"/>
      <c r="K2239" s="373"/>
      <c r="L2239" s="373"/>
    </row>
    <row r="2240" spans="6:12">
      <c r="F2240" s="373"/>
      <c r="G2240" s="373"/>
      <c r="H2240" s="373"/>
      <c r="J2240" s="373"/>
      <c r="K2240" s="373"/>
      <c r="L2240" s="373"/>
    </row>
    <row r="2241" spans="6:12">
      <c r="F2241" s="373"/>
      <c r="G2241" s="373"/>
      <c r="H2241" s="373"/>
      <c r="J2241" s="373"/>
      <c r="K2241" s="373"/>
      <c r="L2241" s="373"/>
    </row>
    <row r="2242" spans="6:12">
      <c r="F2242" s="373"/>
      <c r="G2242" s="373"/>
      <c r="H2242" s="373"/>
      <c r="J2242" s="373"/>
      <c r="K2242" s="373"/>
      <c r="L2242" s="373"/>
    </row>
    <row r="2243" spans="6:12">
      <c r="F2243" s="373"/>
      <c r="G2243" s="373"/>
      <c r="H2243" s="373"/>
      <c r="J2243" s="373"/>
      <c r="K2243" s="373"/>
      <c r="L2243" s="373"/>
    </row>
    <row r="2244" spans="6:12">
      <c r="F2244" s="373"/>
      <c r="G2244" s="373"/>
      <c r="H2244" s="373"/>
      <c r="J2244" s="373"/>
      <c r="K2244" s="373"/>
      <c r="L2244" s="373"/>
    </row>
    <row r="2245" spans="6:12">
      <c r="F2245" s="373"/>
      <c r="G2245" s="373"/>
      <c r="H2245" s="373"/>
      <c r="J2245" s="373"/>
      <c r="K2245" s="373"/>
      <c r="L2245" s="373"/>
    </row>
    <row r="2246" spans="6:12">
      <c r="F2246" s="373"/>
      <c r="G2246" s="373"/>
      <c r="H2246" s="373"/>
      <c r="J2246" s="373"/>
      <c r="K2246" s="373"/>
      <c r="L2246" s="373"/>
    </row>
    <row r="2247" spans="6:12">
      <c r="F2247" s="373"/>
      <c r="G2247" s="373"/>
      <c r="H2247" s="373"/>
      <c r="J2247" s="373"/>
      <c r="K2247" s="373"/>
      <c r="L2247" s="373"/>
    </row>
    <row r="2248" spans="6:12">
      <c r="F2248" s="373"/>
      <c r="G2248" s="373"/>
      <c r="H2248" s="373"/>
      <c r="J2248" s="373"/>
      <c r="K2248" s="373"/>
      <c r="L2248" s="373"/>
    </row>
    <row r="2249" spans="6:12">
      <c r="F2249" s="373"/>
      <c r="G2249" s="373"/>
      <c r="H2249" s="373"/>
      <c r="J2249" s="373"/>
      <c r="K2249" s="373"/>
      <c r="L2249" s="373"/>
    </row>
    <row r="2250" spans="6:12">
      <c r="F2250" s="373"/>
      <c r="G2250" s="373"/>
      <c r="H2250" s="373"/>
      <c r="J2250" s="373"/>
      <c r="K2250" s="373"/>
      <c r="L2250" s="373"/>
    </row>
    <row r="2251" spans="6:12">
      <c r="F2251" s="373"/>
      <c r="G2251" s="373"/>
      <c r="H2251" s="373"/>
      <c r="J2251" s="373"/>
      <c r="K2251" s="373"/>
      <c r="L2251" s="373"/>
    </row>
    <row r="2252" spans="6:12">
      <c r="F2252" s="373"/>
      <c r="G2252" s="373"/>
      <c r="H2252" s="373"/>
      <c r="J2252" s="373"/>
      <c r="K2252" s="373"/>
      <c r="L2252" s="373"/>
    </row>
    <row r="2253" spans="6:12">
      <c r="F2253" s="373"/>
      <c r="G2253" s="373"/>
      <c r="H2253" s="373"/>
      <c r="J2253" s="373"/>
      <c r="K2253" s="373"/>
      <c r="L2253" s="373"/>
    </row>
    <row r="2254" spans="6:12">
      <c r="F2254" s="373"/>
      <c r="G2254" s="373"/>
      <c r="H2254" s="373"/>
      <c r="J2254" s="373"/>
      <c r="K2254" s="373"/>
      <c r="L2254" s="373"/>
    </row>
    <row r="2255" spans="6:12">
      <c r="F2255" s="373"/>
      <c r="G2255" s="373"/>
      <c r="H2255" s="373"/>
      <c r="J2255" s="373"/>
      <c r="K2255" s="373"/>
      <c r="L2255" s="373"/>
    </row>
    <row r="2256" spans="6:12">
      <c r="F2256" s="373"/>
      <c r="G2256" s="373"/>
      <c r="H2256" s="373"/>
      <c r="J2256" s="373"/>
      <c r="K2256" s="373"/>
      <c r="L2256" s="373"/>
    </row>
    <row r="2257" spans="6:12">
      <c r="F2257" s="373"/>
      <c r="G2257" s="373"/>
      <c r="H2257" s="373"/>
      <c r="J2257" s="373"/>
      <c r="K2257" s="373"/>
      <c r="L2257" s="373"/>
    </row>
    <row r="2258" spans="6:12">
      <c r="F2258" s="373"/>
      <c r="G2258" s="373"/>
      <c r="H2258" s="373"/>
      <c r="J2258" s="373"/>
      <c r="K2258" s="373"/>
      <c r="L2258" s="373"/>
    </row>
    <row r="2259" spans="6:12">
      <c r="F2259" s="373"/>
      <c r="G2259" s="373"/>
      <c r="H2259" s="373"/>
      <c r="J2259" s="373"/>
      <c r="K2259" s="373"/>
      <c r="L2259" s="373"/>
    </row>
    <row r="2260" spans="6:12">
      <c r="F2260" s="373"/>
      <c r="G2260" s="373"/>
      <c r="H2260" s="373"/>
      <c r="J2260" s="373"/>
      <c r="K2260" s="373"/>
      <c r="L2260" s="373"/>
    </row>
    <row r="2261" spans="6:12">
      <c r="F2261" s="373"/>
      <c r="G2261" s="373"/>
      <c r="H2261" s="373"/>
      <c r="J2261" s="373"/>
      <c r="K2261" s="373"/>
      <c r="L2261" s="373"/>
    </row>
    <row r="2262" spans="6:12">
      <c r="F2262" s="373"/>
      <c r="G2262" s="373"/>
      <c r="H2262" s="373"/>
      <c r="J2262" s="373"/>
      <c r="K2262" s="373"/>
      <c r="L2262" s="373"/>
    </row>
    <row r="2263" spans="6:12">
      <c r="F2263" s="373"/>
      <c r="G2263" s="373"/>
      <c r="H2263" s="373"/>
      <c r="J2263" s="373"/>
      <c r="K2263" s="373"/>
      <c r="L2263" s="373"/>
    </row>
    <row r="2264" spans="6:12">
      <c r="F2264" s="373"/>
      <c r="G2264" s="373"/>
      <c r="H2264" s="373"/>
      <c r="J2264" s="373"/>
      <c r="K2264" s="373"/>
      <c r="L2264" s="373"/>
    </row>
    <row r="2265" spans="6:12">
      <c r="F2265" s="373"/>
      <c r="G2265" s="373"/>
      <c r="H2265" s="373"/>
      <c r="J2265" s="373"/>
      <c r="K2265" s="373"/>
      <c r="L2265" s="373"/>
    </row>
    <row r="2266" spans="6:12">
      <c r="F2266" s="373"/>
      <c r="G2266" s="373"/>
      <c r="H2266" s="373"/>
      <c r="J2266" s="373"/>
      <c r="K2266" s="373"/>
      <c r="L2266" s="373"/>
    </row>
    <row r="2267" spans="6:12">
      <c r="F2267" s="373"/>
      <c r="G2267" s="373"/>
      <c r="H2267" s="373"/>
      <c r="J2267" s="373"/>
      <c r="K2267" s="373"/>
      <c r="L2267" s="373"/>
    </row>
    <row r="2268" spans="6:12">
      <c r="F2268" s="373"/>
      <c r="G2268" s="373"/>
      <c r="H2268" s="373"/>
      <c r="J2268" s="373"/>
      <c r="K2268" s="373"/>
      <c r="L2268" s="373"/>
    </row>
    <row r="2269" spans="6:12">
      <c r="F2269" s="373"/>
      <c r="G2269" s="373"/>
      <c r="H2269" s="373"/>
      <c r="J2269" s="373"/>
      <c r="K2269" s="373"/>
      <c r="L2269" s="373"/>
    </row>
    <row r="2270" spans="6:12">
      <c r="F2270" s="373"/>
      <c r="G2270" s="373"/>
      <c r="H2270" s="373"/>
      <c r="J2270" s="373"/>
      <c r="K2270" s="373"/>
      <c r="L2270" s="373"/>
    </row>
    <row r="2271" spans="6:12">
      <c r="F2271" s="373"/>
      <c r="G2271" s="373"/>
      <c r="H2271" s="373"/>
      <c r="J2271" s="373"/>
      <c r="K2271" s="373"/>
      <c r="L2271" s="373"/>
    </row>
    <row r="2272" spans="6:12">
      <c r="F2272" s="373"/>
      <c r="G2272" s="373"/>
      <c r="H2272" s="373"/>
      <c r="J2272" s="373"/>
      <c r="K2272" s="373"/>
      <c r="L2272" s="373"/>
    </row>
    <row r="2273" spans="6:12">
      <c r="F2273" s="373"/>
      <c r="G2273" s="373"/>
      <c r="H2273" s="373"/>
      <c r="J2273" s="373"/>
      <c r="K2273" s="373"/>
      <c r="L2273" s="373"/>
    </row>
    <row r="2274" spans="6:12">
      <c r="F2274" s="373"/>
      <c r="G2274" s="373"/>
      <c r="H2274" s="373"/>
      <c r="J2274" s="373"/>
      <c r="K2274" s="373"/>
      <c r="L2274" s="373"/>
    </row>
    <row r="2275" spans="6:12">
      <c r="F2275" s="373"/>
      <c r="G2275" s="373"/>
      <c r="H2275" s="373"/>
      <c r="J2275" s="373"/>
      <c r="K2275" s="373"/>
      <c r="L2275" s="373"/>
    </row>
    <row r="2276" spans="6:12">
      <c r="F2276" s="373"/>
      <c r="G2276" s="373"/>
      <c r="H2276" s="373"/>
      <c r="J2276" s="373"/>
      <c r="K2276" s="373"/>
      <c r="L2276" s="373"/>
    </row>
    <row r="2277" spans="6:12">
      <c r="F2277" s="373"/>
      <c r="G2277" s="373"/>
      <c r="H2277" s="373"/>
      <c r="J2277" s="373"/>
      <c r="K2277" s="373"/>
      <c r="L2277" s="373"/>
    </row>
    <row r="2278" spans="6:12">
      <c r="F2278" s="373"/>
      <c r="G2278" s="373"/>
      <c r="H2278" s="373"/>
      <c r="J2278" s="373"/>
      <c r="K2278" s="373"/>
      <c r="L2278" s="373"/>
    </row>
    <row r="2279" spans="6:12">
      <c r="F2279" s="373"/>
      <c r="G2279" s="373"/>
      <c r="H2279" s="373"/>
      <c r="J2279" s="373"/>
      <c r="K2279" s="373"/>
      <c r="L2279" s="373"/>
    </row>
    <row r="2280" spans="6:12">
      <c r="F2280" s="373"/>
      <c r="G2280" s="373"/>
      <c r="H2280" s="373"/>
      <c r="J2280" s="373"/>
      <c r="K2280" s="373"/>
      <c r="L2280" s="373"/>
    </row>
    <row r="2281" spans="6:12">
      <c r="F2281" s="373"/>
      <c r="G2281" s="373"/>
      <c r="H2281" s="373"/>
      <c r="J2281" s="373"/>
      <c r="K2281" s="373"/>
      <c r="L2281" s="373"/>
    </row>
    <row r="2282" spans="6:12">
      <c r="F2282" s="373"/>
      <c r="G2282" s="373"/>
      <c r="H2282" s="373"/>
      <c r="J2282" s="373"/>
      <c r="K2282" s="373"/>
      <c r="L2282" s="373"/>
    </row>
    <row r="2283" spans="6:12">
      <c r="F2283" s="373"/>
      <c r="G2283" s="373"/>
      <c r="H2283" s="373"/>
      <c r="J2283" s="373"/>
      <c r="K2283" s="373"/>
      <c r="L2283" s="373"/>
    </row>
    <row r="2284" spans="6:12">
      <c r="F2284" s="373"/>
      <c r="G2284" s="373"/>
      <c r="H2284" s="373"/>
      <c r="J2284" s="373"/>
      <c r="K2284" s="373"/>
      <c r="L2284" s="373"/>
    </row>
    <row r="2285" spans="6:12">
      <c r="F2285" s="373"/>
      <c r="G2285" s="373"/>
      <c r="H2285" s="373"/>
      <c r="J2285" s="373"/>
      <c r="K2285" s="373"/>
      <c r="L2285" s="373"/>
    </row>
    <row r="2286" spans="6:12">
      <c r="F2286" s="373"/>
      <c r="G2286" s="373"/>
      <c r="H2286" s="373"/>
      <c r="J2286" s="373"/>
      <c r="K2286" s="373"/>
      <c r="L2286" s="373"/>
    </row>
    <row r="2287" spans="6:12">
      <c r="F2287" s="373"/>
      <c r="G2287" s="373"/>
      <c r="H2287" s="373"/>
      <c r="J2287" s="373"/>
      <c r="K2287" s="373"/>
      <c r="L2287" s="373"/>
    </row>
    <row r="2288" spans="6:12">
      <c r="F2288" s="373"/>
      <c r="G2288" s="373"/>
      <c r="H2288" s="373"/>
      <c r="J2288" s="373"/>
      <c r="K2288" s="373"/>
      <c r="L2288" s="373"/>
    </row>
    <row r="2289" spans="6:12">
      <c r="F2289" s="373"/>
      <c r="G2289" s="373"/>
      <c r="H2289" s="373"/>
      <c r="J2289" s="373"/>
      <c r="K2289" s="373"/>
      <c r="L2289" s="373"/>
    </row>
    <row r="2290" spans="6:12">
      <c r="F2290" s="373"/>
      <c r="G2290" s="373"/>
      <c r="H2290" s="373"/>
      <c r="J2290" s="373"/>
      <c r="K2290" s="373"/>
      <c r="L2290" s="373"/>
    </row>
    <row r="2291" spans="6:12">
      <c r="F2291" s="373"/>
      <c r="G2291" s="373"/>
      <c r="H2291" s="373"/>
      <c r="J2291" s="373"/>
      <c r="K2291" s="373"/>
      <c r="L2291" s="373"/>
    </row>
    <row r="2292" spans="6:12">
      <c r="F2292" s="373"/>
      <c r="G2292" s="373"/>
      <c r="H2292" s="373"/>
      <c r="J2292" s="373"/>
      <c r="K2292" s="373"/>
      <c r="L2292" s="373"/>
    </row>
    <row r="2293" spans="6:12">
      <c r="F2293" s="373"/>
      <c r="G2293" s="373"/>
      <c r="H2293" s="373"/>
      <c r="J2293" s="373"/>
      <c r="K2293" s="373"/>
      <c r="L2293" s="373"/>
    </row>
    <row r="2294" spans="6:12">
      <c r="F2294" s="373"/>
      <c r="G2294" s="373"/>
      <c r="H2294" s="373"/>
      <c r="J2294" s="373"/>
      <c r="K2294" s="373"/>
      <c r="L2294" s="373"/>
    </row>
    <row r="2295" spans="6:12">
      <c r="F2295" s="373"/>
      <c r="G2295" s="373"/>
      <c r="H2295" s="373"/>
      <c r="J2295" s="373"/>
      <c r="K2295" s="373"/>
      <c r="L2295" s="373"/>
    </row>
    <row r="2296" spans="6:12">
      <c r="F2296" s="373"/>
      <c r="G2296" s="373"/>
      <c r="H2296" s="373"/>
      <c r="J2296" s="373"/>
      <c r="K2296" s="373"/>
      <c r="L2296" s="373"/>
    </row>
    <row r="2297" spans="6:12">
      <c r="F2297" s="373"/>
      <c r="G2297" s="373"/>
      <c r="H2297" s="373"/>
      <c r="J2297" s="373"/>
      <c r="K2297" s="373"/>
      <c r="L2297" s="373"/>
    </row>
    <row r="2298" spans="6:12">
      <c r="F2298" s="373"/>
      <c r="G2298" s="373"/>
      <c r="H2298" s="373"/>
      <c r="J2298" s="373"/>
      <c r="K2298" s="373"/>
      <c r="L2298" s="373"/>
    </row>
    <row r="2299" spans="6:12">
      <c r="F2299" s="373"/>
      <c r="G2299" s="373"/>
      <c r="H2299" s="373"/>
      <c r="J2299" s="373"/>
      <c r="K2299" s="373"/>
      <c r="L2299" s="373"/>
    </row>
    <row r="2300" spans="6:12">
      <c r="F2300" s="373"/>
      <c r="G2300" s="373"/>
      <c r="H2300" s="373"/>
      <c r="J2300" s="373"/>
      <c r="K2300" s="373"/>
      <c r="L2300" s="373"/>
    </row>
    <row r="2301" spans="6:12">
      <c r="F2301" s="373"/>
      <c r="G2301" s="373"/>
      <c r="H2301" s="373"/>
      <c r="J2301" s="373"/>
      <c r="K2301" s="373"/>
      <c r="L2301" s="373"/>
    </row>
    <row r="2302" spans="6:12">
      <c r="F2302" s="373"/>
      <c r="G2302" s="373"/>
      <c r="H2302" s="373"/>
      <c r="J2302" s="373"/>
      <c r="K2302" s="373"/>
      <c r="L2302" s="373"/>
    </row>
    <row r="2303" spans="6:12">
      <c r="F2303" s="373"/>
      <c r="G2303" s="373"/>
      <c r="H2303" s="373"/>
      <c r="J2303" s="373"/>
      <c r="K2303" s="373"/>
      <c r="L2303" s="373"/>
    </row>
    <row r="2304" spans="6:12">
      <c r="F2304" s="373"/>
      <c r="G2304" s="373"/>
      <c r="H2304" s="373"/>
      <c r="J2304" s="373"/>
      <c r="K2304" s="373"/>
      <c r="L2304" s="373"/>
    </row>
    <row r="2305" spans="6:12">
      <c r="F2305" s="373"/>
      <c r="G2305" s="373"/>
      <c r="H2305" s="373"/>
      <c r="J2305" s="373"/>
      <c r="K2305" s="373"/>
      <c r="L2305" s="373"/>
    </row>
    <row r="2306" spans="6:12">
      <c r="F2306" s="373"/>
      <c r="G2306" s="373"/>
      <c r="H2306" s="373"/>
      <c r="J2306" s="373"/>
      <c r="K2306" s="373"/>
      <c r="L2306" s="373"/>
    </row>
    <row r="2307" spans="6:12">
      <c r="F2307" s="373"/>
      <c r="G2307" s="373"/>
      <c r="H2307" s="373"/>
      <c r="J2307" s="373"/>
      <c r="K2307" s="373"/>
      <c r="L2307" s="373"/>
    </row>
    <row r="2308" spans="6:12">
      <c r="F2308" s="373"/>
      <c r="G2308" s="373"/>
      <c r="H2308" s="373"/>
      <c r="J2308" s="373"/>
      <c r="K2308" s="373"/>
      <c r="L2308" s="373"/>
    </row>
    <row r="2309" spans="6:12">
      <c r="F2309" s="373"/>
      <c r="G2309" s="373"/>
      <c r="H2309" s="373"/>
      <c r="J2309" s="373"/>
      <c r="K2309" s="373"/>
      <c r="L2309" s="373"/>
    </row>
    <row r="2310" spans="6:12">
      <c r="F2310" s="373"/>
      <c r="G2310" s="373"/>
      <c r="H2310" s="373"/>
      <c r="J2310" s="373"/>
      <c r="K2310" s="373"/>
      <c r="L2310" s="373"/>
    </row>
    <row r="2311" spans="6:12">
      <c r="F2311" s="373"/>
      <c r="G2311" s="373"/>
      <c r="H2311" s="373"/>
      <c r="J2311" s="373"/>
      <c r="K2311" s="373"/>
      <c r="L2311" s="373"/>
    </row>
    <row r="2312" spans="6:12">
      <c r="F2312" s="373"/>
      <c r="G2312" s="373"/>
      <c r="H2312" s="373"/>
      <c r="J2312" s="373"/>
      <c r="K2312" s="373"/>
      <c r="L2312" s="373"/>
    </row>
    <row r="2313" spans="6:12">
      <c r="F2313" s="373"/>
      <c r="G2313" s="373"/>
      <c r="H2313" s="373"/>
      <c r="J2313" s="373"/>
      <c r="K2313" s="373"/>
      <c r="L2313" s="373"/>
    </row>
    <row r="2314" spans="6:12">
      <c r="F2314" s="373"/>
      <c r="G2314" s="373"/>
      <c r="H2314" s="373"/>
      <c r="J2314" s="373"/>
      <c r="K2314" s="373"/>
      <c r="L2314" s="373"/>
    </row>
    <row r="2315" spans="6:12">
      <c r="F2315" s="373"/>
      <c r="G2315" s="373"/>
      <c r="H2315" s="373"/>
      <c r="J2315" s="373"/>
      <c r="K2315" s="373"/>
      <c r="L2315" s="373"/>
    </row>
    <row r="2316" spans="6:12">
      <c r="F2316" s="373"/>
      <c r="G2316" s="373"/>
      <c r="H2316" s="373"/>
      <c r="J2316" s="373"/>
      <c r="K2316" s="373"/>
      <c r="L2316" s="373"/>
    </row>
    <row r="2317" spans="6:12">
      <c r="F2317" s="373"/>
      <c r="G2317" s="373"/>
      <c r="H2317" s="373"/>
      <c r="J2317" s="373"/>
      <c r="K2317" s="373"/>
      <c r="L2317" s="373"/>
    </row>
    <row r="2318" spans="6:12">
      <c r="F2318" s="373"/>
      <c r="G2318" s="373"/>
      <c r="H2318" s="373"/>
      <c r="J2318" s="373"/>
      <c r="K2318" s="373"/>
      <c r="L2318" s="373"/>
    </row>
    <row r="2319" spans="6:12">
      <c r="F2319" s="373"/>
      <c r="G2319" s="373"/>
      <c r="H2319" s="373"/>
      <c r="J2319" s="373"/>
      <c r="K2319" s="373"/>
      <c r="L2319" s="373"/>
    </row>
    <row r="2320" spans="6:12">
      <c r="F2320" s="373"/>
      <c r="G2320" s="373"/>
      <c r="H2320" s="373"/>
      <c r="J2320" s="373"/>
      <c r="K2320" s="373"/>
      <c r="L2320" s="373"/>
    </row>
    <row r="2321" spans="6:12">
      <c r="F2321" s="373"/>
      <c r="G2321" s="373"/>
      <c r="H2321" s="373"/>
      <c r="J2321" s="373"/>
      <c r="K2321" s="373"/>
      <c r="L2321" s="373"/>
    </row>
    <row r="2322" spans="6:12">
      <c r="F2322" s="373"/>
      <c r="G2322" s="373"/>
      <c r="H2322" s="373"/>
      <c r="J2322" s="373"/>
      <c r="K2322" s="373"/>
      <c r="L2322" s="373"/>
    </row>
    <row r="2323" spans="6:12">
      <c r="F2323" s="373"/>
      <c r="G2323" s="373"/>
      <c r="H2323" s="373"/>
      <c r="J2323" s="373"/>
      <c r="K2323" s="373"/>
      <c r="L2323" s="373"/>
    </row>
    <row r="2324" spans="6:12">
      <c r="F2324" s="373"/>
      <c r="G2324" s="373"/>
      <c r="H2324" s="373"/>
      <c r="J2324" s="373"/>
      <c r="K2324" s="373"/>
      <c r="L2324" s="373"/>
    </row>
    <row r="2325" spans="6:12">
      <c r="F2325" s="373"/>
      <c r="G2325" s="373"/>
      <c r="H2325" s="373"/>
      <c r="J2325" s="373"/>
      <c r="K2325" s="373"/>
      <c r="L2325" s="373"/>
    </row>
    <row r="2326" spans="6:12">
      <c r="F2326" s="373"/>
      <c r="G2326" s="373"/>
      <c r="H2326" s="373"/>
      <c r="J2326" s="373"/>
      <c r="K2326" s="373"/>
      <c r="L2326" s="373"/>
    </row>
    <row r="2327" spans="6:12">
      <c r="F2327" s="373"/>
      <c r="G2327" s="373"/>
      <c r="H2327" s="373"/>
      <c r="J2327" s="373"/>
      <c r="K2327" s="373"/>
      <c r="L2327" s="373"/>
    </row>
    <row r="2328" spans="6:12">
      <c r="F2328" s="373"/>
      <c r="G2328" s="373"/>
      <c r="H2328" s="373"/>
      <c r="J2328" s="373"/>
      <c r="K2328" s="373"/>
      <c r="L2328" s="373"/>
    </row>
    <row r="2329" spans="6:12">
      <c r="F2329" s="373"/>
      <c r="G2329" s="373"/>
      <c r="H2329" s="373"/>
      <c r="J2329" s="373"/>
      <c r="K2329" s="373"/>
      <c r="L2329" s="373"/>
    </row>
    <row r="2330" spans="6:12">
      <c r="F2330" s="373"/>
      <c r="G2330" s="373"/>
      <c r="H2330" s="373"/>
      <c r="J2330" s="373"/>
      <c r="K2330" s="373"/>
      <c r="L2330" s="373"/>
    </row>
    <row r="2331" spans="6:12">
      <c r="F2331" s="373"/>
      <c r="G2331" s="373"/>
      <c r="H2331" s="373"/>
      <c r="J2331" s="373"/>
      <c r="K2331" s="373"/>
      <c r="L2331" s="373"/>
    </row>
    <row r="2332" spans="6:12">
      <c r="F2332" s="373"/>
      <c r="G2332" s="373"/>
      <c r="H2332" s="373"/>
      <c r="J2332" s="373"/>
      <c r="K2332" s="373"/>
      <c r="L2332" s="373"/>
    </row>
    <row r="2333" spans="6:12">
      <c r="F2333" s="373"/>
      <c r="G2333" s="373"/>
      <c r="H2333" s="373"/>
      <c r="J2333" s="373"/>
      <c r="K2333" s="373"/>
      <c r="L2333" s="373"/>
    </row>
    <row r="2334" spans="6:12">
      <c r="F2334" s="373"/>
      <c r="G2334" s="373"/>
      <c r="H2334" s="373"/>
      <c r="J2334" s="373"/>
      <c r="K2334" s="373"/>
      <c r="L2334" s="373"/>
    </row>
    <row r="2335" spans="6:12">
      <c r="F2335" s="373"/>
      <c r="G2335" s="373"/>
      <c r="H2335" s="373"/>
      <c r="J2335" s="373"/>
      <c r="K2335" s="373"/>
      <c r="L2335" s="373"/>
    </row>
    <row r="2336" spans="6:12">
      <c r="F2336" s="373"/>
      <c r="G2336" s="373"/>
      <c r="H2336" s="373"/>
      <c r="J2336" s="373"/>
      <c r="K2336" s="373"/>
      <c r="L2336" s="373"/>
    </row>
    <row r="2337" spans="6:12">
      <c r="F2337" s="373"/>
      <c r="G2337" s="373"/>
      <c r="H2337" s="373"/>
      <c r="J2337" s="373"/>
      <c r="K2337" s="373"/>
      <c r="L2337" s="373"/>
    </row>
    <row r="2338" spans="6:12">
      <c r="F2338" s="373"/>
      <c r="G2338" s="373"/>
      <c r="H2338" s="373"/>
      <c r="J2338" s="373"/>
      <c r="K2338" s="373"/>
      <c r="L2338" s="373"/>
    </row>
    <row r="2339" spans="6:12">
      <c r="F2339" s="373"/>
      <c r="G2339" s="373"/>
      <c r="H2339" s="373"/>
      <c r="J2339" s="373"/>
      <c r="K2339" s="373"/>
      <c r="L2339" s="373"/>
    </row>
    <row r="2340" spans="6:12">
      <c r="F2340" s="373"/>
      <c r="G2340" s="373"/>
      <c r="H2340" s="373"/>
      <c r="J2340" s="373"/>
      <c r="K2340" s="373"/>
      <c r="L2340" s="373"/>
    </row>
    <row r="2341" spans="6:12">
      <c r="F2341" s="373"/>
      <c r="G2341" s="373"/>
      <c r="H2341" s="373"/>
      <c r="J2341" s="373"/>
      <c r="K2341" s="373"/>
      <c r="L2341" s="373"/>
    </row>
    <row r="2342" spans="6:12">
      <c r="F2342" s="373"/>
      <c r="G2342" s="373"/>
      <c r="H2342" s="373"/>
      <c r="J2342" s="373"/>
      <c r="K2342" s="373"/>
      <c r="L2342" s="373"/>
    </row>
    <row r="2343" spans="6:12">
      <c r="F2343" s="373"/>
      <c r="G2343" s="373"/>
      <c r="H2343" s="373"/>
      <c r="J2343" s="373"/>
      <c r="K2343" s="373"/>
      <c r="L2343" s="373"/>
    </row>
    <row r="2344" spans="6:12">
      <c r="F2344" s="373"/>
      <c r="G2344" s="373"/>
      <c r="H2344" s="373"/>
      <c r="J2344" s="373"/>
      <c r="K2344" s="373"/>
      <c r="L2344" s="373"/>
    </row>
    <row r="2345" spans="6:12">
      <c r="F2345" s="373"/>
      <c r="G2345" s="373"/>
      <c r="H2345" s="373"/>
      <c r="J2345" s="373"/>
      <c r="K2345" s="373"/>
      <c r="L2345" s="373"/>
    </row>
    <row r="2346" spans="6:12">
      <c r="F2346" s="373"/>
      <c r="G2346" s="373"/>
      <c r="H2346" s="373"/>
      <c r="J2346" s="373"/>
      <c r="K2346" s="373"/>
      <c r="L2346" s="373"/>
    </row>
    <row r="2347" spans="6:12">
      <c r="F2347" s="373"/>
      <c r="G2347" s="373"/>
      <c r="H2347" s="373"/>
      <c r="J2347" s="373"/>
      <c r="K2347" s="373"/>
      <c r="L2347" s="373"/>
    </row>
    <row r="2348" spans="6:12">
      <c r="F2348" s="373"/>
      <c r="G2348" s="373"/>
      <c r="H2348" s="373"/>
      <c r="J2348" s="373"/>
      <c r="K2348" s="373"/>
      <c r="L2348" s="373"/>
    </row>
    <row r="2349" spans="6:12">
      <c r="F2349" s="373"/>
      <c r="G2349" s="373"/>
      <c r="H2349" s="373"/>
      <c r="J2349" s="373"/>
      <c r="K2349" s="373"/>
      <c r="L2349" s="373"/>
    </row>
    <row r="2350" spans="6:12">
      <c r="F2350" s="373"/>
      <c r="G2350" s="373"/>
      <c r="H2350" s="373"/>
      <c r="J2350" s="373"/>
      <c r="K2350" s="373"/>
      <c r="L2350" s="373"/>
    </row>
    <row r="2351" spans="6:12">
      <c r="F2351" s="373"/>
      <c r="G2351" s="373"/>
      <c r="H2351" s="373"/>
      <c r="J2351" s="373"/>
      <c r="K2351" s="373"/>
      <c r="L2351" s="373"/>
    </row>
    <row r="2352" spans="6:12">
      <c r="F2352" s="373"/>
      <c r="G2352" s="373"/>
      <c r="H2352" s="373"/>
      <c r="J2352" s="373"/>
      <c r="K2352" s="373"/>
      <c r="L2352" s="373"/>
    </row>
    <row r="2353" spans="6:12">
      <c r="F2353" s="373"/>
      <c r="G2353" s="373"/>
      <c r="H2353" s="373"/>
      <c r="J2353" s="373"/>
      <c r="K2353" s="373"/>
      <c r="L2353" s="373"/>
    </row>
    <row r="2354" spans="6:12">
      <c r="F2354" s="373"/>
      <c r="G2354" s="373"/>
      <c r="H2354" s="373"/>
      <c r="J2354" s="373"/>
      <c r="K2354" s="373"/>
      <c r="L2354" s="373"/>
    </row>
    <row r="2355" spans="6:12">
      <c r="F2355" s="373"/>
      <c r="G2355" s="373"/>
      <c r="H2355" s="373"/>
      <c r="J2355" s="373"/>
      <c r="K2355" s="373"/>
      <c r="L2355" s="373"/>
    </row>
    <row r="2356" spans="6:12">
      <c r="F2356" s="373"/>
      <c r="G2356" s="373"/>
      <c r="H2356" s="373"/>
      <c r="J2356" s="373"/>
      <c r="K2356" s="373"/>
      <c r="L2356" s="373"/>
    </row>
    <row r="2357" spans="6:12">
      <c r="F2357" s="373"/>
      <c r="G2357" s="373"/>
      <c r="H2357" s="373"/>
      <c r="J2357" s="373"/>
      <c r="K2357" s="373"/>
      <c r="L2357" s="373"/>
    </row>
    <row r="2358" spans="6:12">
      <c r="F2358" s="373"/>
      <c r="G2358" s="373"/>
      <c r="H2358" s="373"/>
      <c r="J2358" s="373"/>
      <c r="K2358" s="373"/>
      <c r="L2358" s="373"/>
    </row>
    <row r="2359" spans="6:12">
      <c r="F2359" s="373"/>
      <c r="G2359" s="373"/>
      <c r="H2359" s="373"/>
      <c r="J2359" s="373"/>
      <c r="K2359" s="373"/>
      <c r="L2359" s="373"/>
    </row>
    <row r="2360" spans="6:12">
      <c r="F2360" s="373"/>
      <c r="G2360" s="373"/>
      <c r="H2360" s="373"/>
      <c r="J2360" s="373"/>
      <c r="K2360" s="373"/>
      <c r="L2360" s="373"/>
    </row>
    <row r="2361" spans="6:12">
      <c r="F2361" s="373"/>
      <c r="G2361" s="373"/>
      <c r="H2361" s="373"/>
      <c r="J2361" s="373"/>
      <c r="K2361" s="373"/>
      <c r="L2361" s="373"/>
    </row>
    <row r="2362" spans="6:12">
      <c r="F2362" s="373"/>
      <c r="G2362" s="373"/>
      <c r="H2362" s="373"/>
      <c r="J2362" s="373"/>
      <c r="K2362" s="373"/>
      <c r="L2362" s="373"/>
    </row>
    <row r="2363" spans="6:12">
      <c r="F2363" s="373"/>
      <c r="G2363" s="373"/>
      <c r="H2363" s="373"/>
      <c r="J2363" s="373"/>
      <c r="K2363" s="373"/>
      <c r="L2363" s="373"/>
    </row>
    <row r="2364" spans="6:12">
      <c r="F2364" s="373"/>
      <c r="G2364" s="373"/>
      <c r="H2364" s="373"/>
      <c r="J2364" s="373"/>
      <c r="K2364" s="373"/>
      <c r="L2364" s="373"/>
    </row>
    <row r="2365" spans="6:12">
      <c r="F2365" s="373"/>
      <c r="G2365" s="373"/>
      <c r="H2365" s="373"/>
      <c r="J2365" s="373"/>
      <c r="K2365" s="373"/>
      <c r="L2365" s="373"/>
    </row>
    <row r="2366" spans="6:12">
      <c r="F2366" s="373"/>
      <c r="G2366" s="373"/>
      <c r="H2366" s="373"/>
      <c r="J2366" s="373"/>
      <c r="K2366" s="373"/>
      <c r="L2366" s="373"/>
    </row>
    <row r="2367" spans="6:12">
      <c r="F2367" s="373"/>
      <c r="G2367" s="373"/>
      <c r="H2367" s="373"/>
      <c r="J2367" s="373"/>
      <c r="K2367" s="373"/>
      <c r="L2367" s="373"/>
    </row>
    <row r="2368" spans="6:12">
      <c r="F2368" s="373"/>
      <c r="G2368" s="373"/>
      <c r="H2368" s="373"/>
      <c r="J2368" s="373"/>
      <c r="K2368" s="373"/>
      <c r="L2368" s="373"/>
    </row>
    <row r="2369" spans="6:12">
      <c r="F2369" s="373"/>
      <c r="G2369" s="373"/>
      <c r="H2369" s="373"/>
      <c r="J2369" s="373"/>
      <c r="K2369" s="373"/>
      <c r="L2369" s="373"/>
    </row>
    <row r="2370" spans="6:12">
      <c r="F2370" s="373"/>
      <c r="G2370" s="373"/>
      <c r="H2370" s="373"/>
      <c r="J2370" s="373"/>
      <c r="K2370" s="373"/>
      <c r="L2370" s="373"/>
    </row>
    <row r="2371" spans="6:12">
      <c r="F2371" s="373"/>
      <c r="G2371" s="373"/>
      <c r="H2371" s="373"/>
      <c r="J2371" s="373"/>
      <c r="K2371" s="373"/>
      <c r="L2371" s="373"/>
    </row>
    <row r="2372" spans="6:12">
      <c r="F2372" s="373"/>
      <c r="G2372" s="373"/>
      <c r="H2372" s="373"/>
      <c r="J2372" s="373"/>
      <c r="K2372" s="373"/>
      <c r="L2372" s="373"/>
    </row>
    <row r="2373" spans="6:12">
      <c r="F2373" s="373"/>
      <c r="G2373" s="373"/>
      <c r="H2373" s="373"/>
      <c r="J2373" s="373"/>
      <c r="K2373" s="373"/>
      <c r="L2373" s="373"/>
    </row>
    <row r="2374" spans="6:12">
      <c r="F2374" s="373"/>
      <c r="G2374" s="373"/>
      <c r="H2374" s="373"/>
      <c r="J2374" s="373"/>
      <c r="K2374" s="373"/>
      <c r="L2374" s="373"/>
    </row>
    <row r="2375" spans="6:12">
      <c r="F2375" s="373"/>
      <c r="G2375" s="373"/>
      <c r="H2375" s="373"/>
      <c r="J2375" s="373"/>
      <c r="K2375" s="373"/>
      <c r="L2375" s="373"/>
    </row>
    <row r="2376" spans="6:12">
      <c r="F2376" s="373"/>
      <c r="G2376" s="373"/>
      <c r="H2376" s="373"/>
      <c r="J2376" s="373"/>
      <c r="K2376" s="373"/>
      <c r="L2376" s="373"/>
    </row>
    <row r="2377" spans="6:12">
      <c r="F2377" s="373"/>
      <c r="G2377" s="373"/>
      <c r="H2377" s="373"/>
      <c r="J2377" s="373"/>
      <c r="K2377" s="373"/>
      <c r="L2377" s="373"/>
    </row>
    <row r="2378" spans="6:12">
      <c r="F2378" s="373"/>
      <c r="G2378" s="373"/>
      <c r="H2378" s="373"/>
      <c r="J2378" s="373"/>
      <c r="K2378" s="373"/>
      <c r="L2378" s="373"/>
    </row>
    <row r="2379" spans="6:12">
      <c r="F2379" s="373"/>
      <c r="G2379" s="373"/>
      <c r="H2379" s="373"/>
      <c r="J2379" s="373"/>
      <c r="K2379" s="373"/>
      <c r="L2379" s="373"/>
    </row>
    <row r="2380" spans="6:12">
      <c r="F2380" s="373"/>
      <c r="G2380" s="373"/>
      <c r="H2380" s="373"/>
      <c r="J2380" s="373"/>
      <c r="K2380" s="373"/>
      <c r="L2380" s="373"/>
    </row>
    <row r="2381" spans="6:12">
      <c r="F2381" s="373"/>
      <c r="G2381" s="373"/>
      <c r="H2381" s="373"/>
      <c r="J2381" s="373"/>
      <c r="K2381" s="373"/>
      <c r="L2381" s="373"/>
    </row>
    <row r="2382" spans="6:12">
      <c r="F2382" s="373"/>
      <c r="G2382" s="373"/>
      <c r="H2382" s="373"/>
      <c r="J2382" s="373"/>
      <c r="K2382" s="373"/>
      <c r="L2382" s="373"/>
    </row>
    <row r="2383" spans="6:12">
      <c r="F2383" s="373"/>
      <c r="G2383" s="373"/>
      <c r="H2383" s="373"/>
      <c r="J2383" s="373"/>
      <c r="K2383" s="373"/>
      <c r="L2383" s="373"/>
    </row>
    <row r="2384" spans="6:12">
      <c r="F2384" s="373"/>
      <c r="G2384" s="373"/>
      <c r="H2384" s="373"/>
      <c r="J2384" s="373"/>
      <c r="K2384" s="373"/>
      <c r="L2384" s="373"/>
    </row>
    <row r="2385" spans="6:12">
      <c r="F2385" s="373"/>
      <c r="G2385" s="373"/>
      <c r="H2385" s="373"/>
      <c r="J2385" s="373"/>
      <c r="K2385" s="373"/>
      <c r="L2385" s="373"/>
    </row>
    <row r="2386" spans="6:12">
      <c r="F2386" s="373"/>
      <c r="G2386" s="373"/>
      <c r="H2386" s="373"/>
      <c r="J2386" s="373"/>
      <c r="K2386" s="373"/>
      <c r="L2386" s="373"/>
    </row>
    <row r="2387" spans="6:12">
      <c r="F2387" s="373"/>
      <c r="G2387" s="373"/>
      <c r="H2387" s="373"/>
      <c r="J2387" s="373"/>
      <c r="K2387" s="373"/>
      <c r="L2387" s="373"/>
    </row>
    <row r="2388" spans="6:12">
      <c r="F2388" s="373"/>
      <c r="G2388" s="373"/>
      <c r="H2388" s="373"/>
      <c r="J2388" s="373"/>
      <c r="K2388" s="373"/>
      <c r="L2388" s="373"/>
    </row>
    <row r="2389" spans="6:12">
      <c r="F2389" s="373"/>
      <c r="G2389" s="373"/>
      <c r="H2389" s="373"/>
      <c r="J2389" s="373"/>
      <c r="K2389" s="373"/>
      <c r="L2389" s="373"/>
    </row>
    <row r="2390" spans="6:12">
      <c r="F2390" s="373"/>
      <c r="G2390" s="373"/>
      <c r="H2390" s="373"/>
      <c r="J2390" s="373"/>
      <c r="K2390" s="373"/>
      <c r="L2390" s="373"/>
    </row>
    <row r="2391" spans="6:12">
      <c r="F2391" s="373"/>
      <c r="G2391" s="373"/>
      <c r="H2391" s="373"/>
      <c r="J2391" s="373"/>
      <c r="K2391" s="373"/>
      <c r="L2391" s="373"/>
    </row>
    <row r="2392" spans="6:12">
      <c r="F2392" s="373"/>
      <c r="G2392" s="373"/>
      <c r="H2392" s="373"/>
      <c r="J2392" s="373"/>
      <c r="K2392" s="373"/>
      <c r="L2392" s="373"/>
    </row>
    <row r="2393" spans="6:12">
      <c r="F2393" s="373"/>
      <c r="G2393" s="373"/>
      <c r="H2393" s="373"/>
      <c r="J2393" s="373"/>
      <c r="K2393" s="373"/>
      <c r="L2393" s="373"/>
    </row>
    <row r="2394" spans="6:12">
      <c r="F2394" s="373"/>
      <c r="G2394" s="373"/>
      <c r="H2394" s="373"/>
      <c r="J2394" s="373"/>
      <c r="K2394" s="373"/>
      <c r="L2394" s="373"/>
    </row>
    <row r="2395" spans="6:12">
      <c r="F2395" s="373"/>
      <c r="G2395" s="373"/>
      <c r="H2395" s="373"/>
      <c r="J2395" s="373"/>
      <c r="K2395" s="373"/>
      <c r="L2395" s="373"/>
    </row>
    <row r="2396" spans="6:12">
      <c r="F2396" s="373"/>
      <c r="G2396" s="373"/>
      <c r="H2396" s="373"/>
      <c r="J2396" s="373"/>
      <c r="K2396" s="373"/>
      <c r="L2396" s="373"/>
    </row>
    <row r="2397" spans="6:12">
      <c r="F2397" s="373"/>
      <c r="G2397" s="373"/>
      <c r="H2397" s="373"/>
      <c r="J2397" s="373"/>
      <c r="K2397" s="373"/>
      <c r="L2397" s="373"/>
    </row>
    <row r="2398" spans="6:12">
      <c r="F2398" s="373"/>
      <c r="G2398" s="373"/>
      <c r="H2398" s="373"/>
      <c r="J2398" s="373"/>
      <c r="K2398" s="373"/>
      <c r="L2398" s="373"/>
    </row>
    <row r="2399" spans="6:12">
      <c r="F2399" s="373"/>
      <c r="G2399" s="373"/>
      <c r="H2399" s="373"/>
      <c r="J2399" s="373"/>
      <c r="K2399" s="373"/>
      <c r="L2399" s="373"/>
    </row>
    <row r="2400" spans="6:12">
      <c r="F2400" s="373"/>
      <c r="G2400" s="373"/>
      <c r="H2400" s="373"/>
      <c r="J2400" s="373"/>
      <c r="K2400" s="373"/>
      <c r="L2400" s="373"/>
    </row>
    <row r="2401" spans="6:12">
      <c r="F2401" s="373"/>
      <c r="G2401" s="373"/>
      <c r="H2401" s="373"/>
      <c r="J2401" s="373"/>
      <c r="K2401" s="373"/>
      <c r="L2401" s="373"/>
    </row>
    <row r="2402" spans="6:12">
      <c r="F2402" s="373"/>
      <c r="G2402" s="373"/>
      <c r="H2402" s="373"/>
      <c r="J2402" s="373"/>
      <c r="K2402" s="373"/>
      <c r="L2402" s="373"/>
    </row>
    <row r="2403" spans="6:12">
      <c r="F2403" s="373"/>
      <c r="G2403" s="373"/>
      <c r="H2403" s="373"/>
      <c r="J2403" s="373"/>
      <c r="K2403" s="373"/>
      <c r="L2403" s="373"/>
    </row>
    <row r="2404" spans="6:12">
      <c r="F2404" s="373"/>
      <c r="G2404" s="373"/>
      <c r="H2404" s="373"/>
      <c r="J2404" s="373"/>
      <c r="K2404" s="373"/>
      <c r="L2404" s="373"/>
    </row>
    <row r="2405" spans="6:12">
      <c r="F2405" s="373"/>
      <c r="G2405" s="373"/>
      <c r="H2405" s="373"/>
      <c r="J2405" s="373"/>
      <c r="K2405" s="373"/>
      <c r="L2405" s="373"/>
    </row>
    <row r="2406" spans="6:12">
      <c r="F2406" s="373"/>
      <c r="G2406" s="373"/>
      <c r="H2406" s="373"/>
      <c r="J2406" s="373"/>
      <c r="K2406" s="373"/>
      <c r="L2406" s="373"/>
    </row>
    <row r="2407" spans="6:12">
      <c r="F2407" s="373"/>
      <c r="G2407" s="373"/>
      <c r="H2407" s="373"/>
      <c r="J2407" s="373"/>
      <c r="K2407" s="373"/>
      <c r="L2407" s="373"/>
    </row>
    <row r="2408" spans="6:12">
      <c r="F2408" s="373"/>
      <c r="G2408" s="373"/>
      <c r="H2408" s="373"/>
      <c r="J2408" s="373"/>
      <c r="K2408" s="373"/>
      <c r="L2408" s="373"/>
    </row>
    <row r="2409" spans="6:12">
      <c r="F2409" s="373"/>
      <c r="G2409" s="373"/>
      <c r="H2409" s="373"/>
      <c r="J2409" s="373"/>
      <c r="K2409" s="373"/>
      <c r="L2409" s="373"/>
    </row>
    <row r="2410" spans="6:12">
      <c r="F2410" s="373"/>
      <c r="G2410" s="373"/>
      <c r="H2410" s="373"/>
      <c r="J2410" s="373"/>
      <c r="K2410" s="373"/>
      <c r="L2410" s="373"/>
    </row>
    <row r="2411" spans="6:12">
      <c r="F2411" s="373"/>
      <c r="G2411" s="373"/>
      <c r="H2411" s="373"/>
      <c r="J2411" s="373"/>
      <c r="K2411" s="373"/>
      <c r="L2411" s="373"/>
    </row>
    <row r="2412" spans="6:12">
      <c r="F2412" s="373"/>
      <c r="G2412" s="373"/>
      <c r="H2412" s="373"/>
      <c r="J2412" s="373"/>
      <c r="K2412" s="373"/>
      <c r="L2412" s="373"/>
    </row>
    <row r="2413" spans="6:12">
      <c r="F2413" s="373"/>
      <c r="G2413" s="373"/>
      <c r="H2413" s="373"/>
      <c r="J2413" s="373"/>
      <c r="K2413" s="373"/>
      <c r="L2413" s="373"/>
    </row>
    <row r="2414" spans="6:12">
      <c r="F2414" s="373"/>
      <c r="G2414" s="373"/>
      <c r="H2414" s="373"/>
      <c r="J2414" s="373"/>
      <c r="K2414" s="373"/>
      <c r="L2414" s="373"/>
    </row>
    <row r="2415" spans="6:12">
      <c r="F2415" s="373"/>
      <c r="G2415" s="373"/>
      <c r="H2415" s="373"/>
      <c r="J2415" s="373"/>
      <c r="K2415" s="373"/>
      <c r="L2415" s="373"/>
    </row>
    <row r="2416" spans="6:12">
      <c r="F2416" s="373"/>
      <c r="G2416" s="373"/>
      <c r="H2416" s="373"/>
      <c r="J2416" s="373"/>
      <c r="K2416" s="373"/>
      <c r="L2416" s="373"/>
    </row>
    <row r="2417" spans="6:12">
      <c r="F2417" s="373"/>
      <c r="G2417" s="373"/>
      <c r="H2417" s="373"/>
      <c r="J2417" s="373"/>
      <c r="K2417" s="373"/>
      <c r="L2417" s="373"/>
    </row>
    <row r="2418" spans="6:12">
      <c r="F2418" s="373"/>
      <c r="G2418" s="373"/>
      <c r="H2418" s="373"/>
      <c r="J2418" s="373"/>
      <c r="K2418" s="373"/>
      <c r="L2418" s="373"/>
    </row>
    <row r="2419" spans="6:12">
      <c r="F2419" s="373"/>
      <c r="G2419" s="373"/>
      <c r="H2419" s="373"/>
      <c r="J2419" s="373"/>
      <c r="K2419" s="373"/>
      <c r="L2419" s="373"/>
    </row>
    <row r="2420" spans="6:12">
      <c r="F2420" s="373"/>
      <c r="G2420" s="373"/>
      <c r="H2420" s="373"/>
      <c r="J2420" s="373"/>
      <c r="K2420" s="373"/>
      <c r="L2420" s="373"/>
    </row>
    <row r="2421" spans="6:12">
      <c r="F2421" s="373"/>
      <c r="G2421" s="373"/>
      <c r="H2421" s="373"/>
      <c r="J2421" s="373"/>
      <c r="K2421" s="373"/>
      <c r="L2421" s="373"/>
    </row>
    <row r="2422" spans="6:12">
      <c r="F2422" s="373"/>
      <c r="G2422" s="373"/>
      <c r="H2422" s="373"/>
      <c r="J2422" s="373"/>
      <c r="K2422" s="373"/>
      <c r="L2422" s="373"/>
    </row>
    <row r="2423" spans="6:12">
      <c r="F2423" s="373"/>
      <c r="G2423" s="373"/>
      <c r="H2423" s="373"/>
      <c r="J2423" s="373"/>
      <c r="K2423" s="373"/>
      <c r="L2423" s="373"/>
    </row>
    <row r="2424" spans="6:12">
      <c r="F2424" s="373"/>
      <c r="G2424" s="373"/>
      <c r="H2424" s="373"/>
      <c r="J2424" s="373"/>
      <c r="K2424" s="373"/>
      <c r="L2424" s="373"/>
    </row>
    <row r="2425" spans="6:12">
      <c r="F2425" s="373"/>
      <c r="G2425" s="373"/>
      <c r="H2425" s="373"/>
      <c r="J2425" s="373"/>
      <c r="K2425" s="373"/>
      <c r="L2425" s="373"/>
    </row>
    <row r="2426" spans="6:12">
      <c r="F2426" s="373"/>
      <c r="G2426" s="373"/>
      <c r="H2426" s="373"/>
      <c r="J2426" s="373"/>
      <c r="K2426" s="373"/>
      <c r="L2426" s="373"/>
    </row>
    <row r="2427" spans="6:12">
      <c r="F2427" s="373"/>
      <c r="G2427" s="373"/>
      <c r="H2427" s="373"/>
      <c r="J2427" s="373"/>
      <c r="K2427" s="373"/>
      <c r="L2427" s="373"/>
    </row>
    <row r="2428" spans="6:12">
      <c r="F2428" s="373"/>
      <c r="G2428" s="373"/>
      <c r="H2428" s="373"/>
      <c r="J2428" s="373"/>
      <c r="K2428" s="373"/>
      <c r="L2428" s="373"/>
    </row>
    <row r="2429" spans="6:12">
      <c r="F2429" s="373"/>
      <c r="G2429" s="373"/>
      <c r="H2429" s="373"/>
      <c r="J2429" s="373"/>
      <c r="K2429" s="373"/>
      <c r="L2429" s="373"/>
    </row>
    <row r="2430" spans="6:12">
      <c r="F2430" s="373"/>
      <c r="G2430" s="373"/>
      <c r="H2430" s="373"/>
      <c r="J2430" s="373"/>
      <c r="K2430" s="373"/>
      <c r="L2430" s="373"/>
    </row>
    <row r="2431" spans="6:12">
      <c r="F2431" s="373"/>
      <c r="G2431" s="373"/>
      <c r="H2431" s="373"/>
      <c r="J2431" s="373"/>
      <c r="K2431" s="373"/>
      <c r="L2431" s="373"/>
    </row>
    <row r="2432" spans="6:12">
      <c r="F2432" s="373"/>
      <c r="G2432" s="373"/>
      <c r="H2432" s="373"/>
      <c r="J2432" s="373"/>
      <c r="K2432" s="373"/>
      <c r="L2432" s="373"/>
    </row>
    <row r="2433" spans="6:12">
      <c r="F2433" s="373"/>
      <c r="G2433" s="373"/>
      <c r="H2433" s="373"/>
      <c r="J2433" s="373"/>
      <c r="K2433" s="373"/>
      <c r="L2433" s="373"/>
    </row>
    <row r="2434" spans="6:12">
      <c r="F2434" s="373"/>
      <c r="G2434" s="373"/>
      <c r="H2434" s="373"/>
      <c r="J2434" s="373"/>
      <c r="K2434" s="373"/>
      <c r="L2434" s="373"/>
    </row>
    <row r="2435" spans="6:12">
      <c r="F2435" s="373"/>
      <c r="G2435" s="373"/>
      <c r="H2435" s="373"/>
      <c r="J2435" s="373"/>
      <c r="K2435" s="373"/>
      <c r="L2435" s="373"/>
    </row>
    <row r="2436" spans="6:12">
      <c r="F2436" s="373"/>
      <c r="G2436" s="373"/>
      <c r="H2436" s="373"/>
      <c r="J2436" s="373"/>
      <c r="K2436" s="373"/>
      <c r="L2436" s="373"/>
    </row>
    <row r="2437" spans="6:12">
      <c r="F2437" s="373"/>
      <c r="G2437" s="373"/>
      <c r="H2437" s="373"/>
      <c r="J2437" s="373"/>
      <c r="K2437" s="373"/>
      <c r="L2437" s="373"/>
    </row>
    <row r="2438" spans="6:12">
      <c r="F2438" s="373"/>
      <c r="G2438" s="373"/>
      <c r="H2438" s="373"/>
      <c r="J2438" s="373"/>
      <c r="K2438" s="373"/>
      <c r="L2438" s="373"/>
    </row>
    <row r="2439" spans="6:12">
      <c r="F2439" s="373"/>
      <c r="G2439" s="373"/>
      <c r="H2439" s="373"/>
      <c r="J2439" s="373"/>
      <c r="K2439" s="373"/>
      <c r="L2439" s="373"/>
    </row>
    <row r="2440" spans="6:12">
      <c r="F2440" s="373"/>
      <c r="G2440" s="373"/>
      <c r="H2440" s="373"/>
      <c r="J2440" s="373"/>
      <c r="K2440" s="373"/>
      <c r="L2440" s="373"/>
    </row>
    <row r="2441" spans="6:12">
      <c r="F2441" s="373"/>
      <c r="G2441" s="373"/>
      <c r="H2441" s="373"/>
      <c r="J2441" s="373"/>
      <c r="K2441" s="373"/>
      <c r="L2441" s="373"/>
    </row>
    <row r="2442" spans="6:12">
      <c r="F2442" s="373"/>
      <c r="G2442" s="373"/>
      <c r="H2442" s="373"/>
      <c r="J2442" s="373"/>
      <c r="K2442" s="373"/>
      <c r="L2442" s="373"/>
    </row>
    <row r="2443" spans="6:12">
      <c r="F2443" s="373"/>
      <c r="G2443" s="373"/>
      <c r="H2443" s="373"/>
      <c r="J2443" s="373"/>
      <c r="K2443" s="373"/>
      <c r="L2443" s="373"/>
    </row>
    <row r="2444" spans="6:12">
      <c r="F2444" s="373"/>
      <c r="G2444" s="373"/>
      <c r="H2444" s="373"/>
      <c r="J2444" s="373"/>
      <c r="K2444" s="373"/>
      <c r="L2444" s="373"/>
    </row>
    <row r="2445" spans="6:12">
      <c r="F2445" s="373"/>
      <c r="G2445" s="373"/>
      <c r="H2445" s="373"/>
      <c r="J2445" s="373"/>
      <c r="K2445" s="373"/>
      <c r="L2445" s="373"/>
    </row>
    <row r="2446" spans="6:12">
      <c r="F2446" s="373"/>
      <c r="G2446" s="373"/>
      <c r="H2446" s="373"/>
      <c r="J2446" s="373"/>
      <c r="K2446" s="373"/>
      <c r="L2446" s="373"/>
    </row>
    <row r="2447" spans="6:12">
      <c r="F2447" s="373"/>
      <c r="G2447" s="373"/>
      <c r="H2447" s="373"/>
      <c r="J2447" s="373"/>
      <c r="K2447" s="373"/>
      <c r="L2447" s="373"/>
    </row>
    <row r="2448" spans="6:12">
      <c r="F2448" s="373"/>
      <c r="G2448" s="373"/>
      <c r="H2448" s="373"/>
      <c r="J2448" s="373"/>
      <c r="K2448" s="373"/>
      <c r="L2448" s="373"/>
    </row>
    <row r="2449" spans="6:12">
      <c r="F2449" s="373"/>
      <c r="G2449" s="373"/>
      <c r="H2449" s="373"/>
      <c r="J2449" s="373"/>
      <c r="K2449" s="373"/>
      <c r="L2449" s="373"/>
    </row>
    <row r="2450" spans="6:12">
      <c r="F2450" s="373"/>
      <c r="G2450" s="373"/>
      <c r="H2450" s="373"/>
      <c r="J2450" s="373"/>
      <c r="K2450" s="373"/>
      <c r="L2450" s="373"/>
    </row>
    <row r="2451" spans="6:12">
      <c r="F2451" s="373"/>
      <c r="G2451" s="373"/>
      <c r="H2451" s="373"/>
      <c r="J2451" s="373"/>
      <c r="K2451" s="373"/>
      <c r="L2451" s="373"/>
    </row>
    <row r="2452" spans="6:12">
      <c r="F2452" s="373"/>
      <c r="G2452" s="373"/>
      <c r="H2452" s="373"/>
      <c r="J2452" s="373"/>
      <c r="K2452" s="373"/>
      <c r="L2452" s="373"/>
    </row>
    <row r="2453" spans="6:12">
      <c r="F2453" s="373"/>
      <c r="G2453" s="373"/>
      <c r="H2453" s="373"/>
      <c r="J2453" s="373"/>
      <c r="K2453" s="373"/>
      <c r="L2453" s="373"/>
    </row>
    <row r="2454" spans="6:12">
      <c r="F2454" s="373"/>
      <c r="G2454" s="373"/>
      <c r="H2454" s="373"/>
      <c r="J2454" s="373"/>
      <c r="K2454" s="373"/>
      <c r="L2454" s="373"/>
    </row>
    <row r="2455" spans="6:12">
      <c r="F2455" s="373"/>
      <c r="G2455" s="373"/>
      <c r="H2455" s="373"/>
      <c r="J2455" s="373"/>
      <c r="K2455" s="373"/>
      <c r="L2455" s="373"/>
    </row>
    <row r="2456" spans="6:12">
      <c r="F2456" s="373"/>
      <c r="G2456" s="373"/>
      <c r="H2456" s="373"/>
      <c r="J2456" s="373"/>
      <c r="K2456" s="373"/>
      <c r="L2456" s="373"/>
    </row>
    <row r="2457" spans="6:12">
      <c r="F2457" s="373"/>
      <c r="G2457" s="373"/>
      <c r="H2457" s="373"/>
      <c r="J2457" s="373"/>
      <c r="K2457" s="373"/>
      <c r="L2457" s="373"/>
    </row>
    <row r="2458" spans="6:12">
      <c r="F2458" s="373"/>
      <c r="G2458" s="373"/>
      <c r="H2458" s="373"/>
      <c r="J2458" s="373"/>
      <c r="K2458" s="373"/>
      <c r="L2458" s="373"/>
    </row>
    <row r="2459" spans="6:12">
      <c r="F2459" s="373"/>
      <c r="G2459" s="373"/>
      <c r="H2459" s="373"/>
      <c r="J2459" s="373"/>
      <c r="K2459" s="373"/>
      <c r="L2459" s="373"/>
    </row>
    <row r="2460" spans="6:12">
      <c r="F2460" s="373"/>
      <c r="G2460" s="373"/>
      <c r="H2460" s="373"/>
      <c r="J2460" s="373"/>
      <c r="K2460" s="373"/>
      <c r="L2460" s="373"/>
    </row>
    <row r="2461" spans="6:12">
      <c r="F2461" s="373"/>
      <c r="G2461" s="373"/>
      <c r="H2461" s="373"/>
      <c r="J2461" s="373"/>
      <c r="K2461" s="373"/>
      <c r="L2461" s="373"/>
    </row>
    <row r="2462" spans="6:12">
      <c r="F2462" s="373"/>
      <c r="G2462" s="373"/>
      <c r="H2462" s="373"/>
      <c r="J2462" s="373"/>
      <c r="K2462" s="373"/>
      <c r="L2462" s="373"/>
    </row>
    <row r="2463" spans="6:12">
      <c r="F2463" s="373"/>
      <c r="G2463" s="373"/>
      <c r="H2463" s="373"/>
      <c r="J2463" s="373"/>
      <c r="K2463" s="373"/>
      <c r="L2463" s="373"/>
    </row>
    <row r="2464" spans="6:12">
      <c r="F2464" s="373"/>
      <c r="G2464" s="373"/>
      <c r="H2464" s="373"/>
      <c r="J2464" s="373"/>
      <c r="K2464" s="373"/>
      <c r="L2464" s="373"/>
    </row>
    <row r="2465" spans="6:12">
      <c r="F2465" s="373"/>
      <c r="G2465" s="373"/>
      <c r="H2465" s="373"/>
      <c r="J2465" s="373"/>
      <c r="K2465" s="373"/>
      <c r="L2465" s="373"/>
    </row>
    <row r="2466" spans="6:12">
      <c r="F2466" s="373"/>
      <c r="G2466" s="373"/>
      <c r="H2466" s="373"/>
      <c r="J2466" s="373"/>
      <c r="K2466" s="373"/>
      <c r="L2466" s="373"/>
    </row>
    <row r="2467" spans="6:12">
      <c r="F2467" s="373"/>
      <c r="G2467" s="373"/>
      <c r="H2467" s="373"/>
      <c r="J2467" s="373"/>
      <c r="K2467" s="373"/>
      <c r="L2467" s="373"/>
    </row>
    <row r="2468" spans="6:12">
      <c r="F2468" s="373"/>
      <c r="G2468" s="373"/>
      <c r="H2468" s="373"/>
      <c r="J2468" s="373"/>
      <c r="K2468" s="373"/>
      <c r="L2468" s="373"/>
    </row>
    <row r="2469" spans="6:12">
      <c r="F2469" s="373"/>
      <c r="G2469" s="373"/>
      <c r="H2469" s="373"/>
      <c r="J2469" s="373"/>
      <c r="K2469" s="373"/>
      <c r="L2469" s="373"/>
    </row>
    <row r="2470" spans="6:12">
      <c r="F2470" s="373"/>
      <c r="G2470" s="373"/>
      <c r="H2470" s="373"/>
      <c r="J2470" s="373"/>
      <c r="K2470" s="373"/>
      <c r="L2470" s="373"/>
    </row>
    <row r="2471" spans="6:12">
      <c r="F2471" s="373"/>
      <c r="G2471" s="373"/>
      <c r="H2471" s="373"/>
      <c r="J2471" s="373"/>
      <c r="K2471" s="373"/>
      <c r="L2471" s="373"/>
    </row>
    <row r="2472" spans="6:12">
      <c r="F2472" s="373"/>
      <c r="G2472" s="373"/>
      <c r="H2472" s="373"/>
      <c r="J2472" s="373"/>
      <c r="K2472" s="373"/>
      <c r="L2472" s="373"/>
    </row>
    <row r="2473" spans="6:12">
      <c r="F2473" s="373"/>
      <c r="G2473" s="373"/>
      <c r="H2473" s="373"/>
      <c r="J2473" s="373"/>
      <c r="K2473" s="373"/>
      <c r="L2473" s="373"/>
    </row>
    <row r="2474" spans="6:12">
      <c r="F2474" s="373"/>
      <c r="G2474" s="373"/>
      <c r="H2474" s="373"/>
      <c r="J2474" s="373"/>
      <c r="K2474" s="373"/>
      <c r="L2474" s="373"/>
    </row>
    <row r="2475" spans="6:12">
      <c r="F2475" s="373"/>
      <c r="G2475" s="373"/>
      <c r="H2475" s="373"/>
      <c r="J2475" s="373"/>
      <c r="K2475" s="373"/>
      <c r="L2475" s="373"/>
    </row>
    <row r="2476" spans="6:12">
      <c r="F2476" s="373"/>
      <c r="G2476" s="373"/>
      <c r="H2476" s="373"/>
      <c r="J2476" s="373"/>
      <c r="K2476" s="373"/>
      <c r="L2476" s="373"/>
    </row>
    <row r="2477" spans="6:12">
      <c r="F2477" s="373"/>
      <c r="G2477" s="373"/>
      <c r="H2477" s="373"/>
      <c r="J2477" s="373"/>
      <c r="K2477" s="373"/>
      <c r="L2477" s="373"/>
    </row>
    <row r="2478" spans="6:12">
      <c r="F2478" s="373"/>
      <c r="G2478" s="373"/>
      <c r="H2478" s="373"/>
      <c r="J2478" s="373"/>
      <c r="K2478" s="373"/>
      <c r="L2478" s="373"/>
    </row>
    <row r="2479" spans="6:12">
      <c r="F2479" s="373"/>
      <c r="G2479" s="373"/>
      <c r="H2479" s="373"/>
      <c r="J2479" s="373"/>
      <c r="K2479" s="373"/>
      <c r="L2479" s="373"/>
    </row>
    <row r="2480" spans="6:12">
      <c r="F2480" s="373"/>
      <c r="G2480" s="373"/>
      <c r="H2480" s="373"/>
      <c r="J2480" s="373"/>
      <c r="K2480" s="373"/>
      <c r="L2480" s="373"/>
    </row>
    <row r="2481" spans="6:12">
      <c r="F2481" s="373"/>
      <c r="G2481" s="373"/>
      <c r="H2481" s="373"/>
      <c r="J2481" s="373"/>
      <c r="K2481" s="373"/>
      <c r="L2481" s="373"/>
    </row>
    <row r="2482" spans="6:12">
      <c r="F2482" s="373"/>
      <c r="G2482" s="373"/>
      <c r="H2482" s="373"/>
      <c r="J2482" s="373"/>
      <c r="K2482" s="373"/>
      <c r="L2482" s="373"/>
    </row>
    <row r="2483" spans="6:12">
      <c r="F2483" s="373"/>
      <c r="G2483" s="373"/>
      <c r="H2483" s="373"/>
      <c r="J2483" s="373"/>
      <c r="K2483" s="373"/>
      <c r="L2483" s="373"/>
    </row>
    <row r="2484" spans="6:12">
      <c r="F2484" s="373"/>
      <c r="G2484" s="373"/>
      <c r="H2484" s="373"/>
      <c r="J2484" s="373"/>
      <c r="K2484" s="373"/>
      <c r="L2484" s="373"/>
    </row>
    <row r="2485" spans="6:12">
      <c r="F2485" s="373"/>
      <c r="G2485" s="373"/>
      <c r="H2485" s="373"/>
      <c r="J2485" s="373"/>
      <c r="K2485" s="373"/>
      <c r="L2485" s="373"/>
    </row>
    <row r="2486" spans="6:12">
      <c r="F2486" s="373"/>
      <c r="G2486" s="373"/>
      <c r="H2486" s="373"/>
      <c r="J2486" s="373"/>
      <c r="K2486" s="373"/>
      <c r="L2486" s="373"/>
    </row>
    <row r="2487" spans="6:12">
      <c r="F2487" s="373"/>
      <c r="G2487" s="373"/>
      <c r="H2487" s="373"/>
      <c r="J2487" s="373"/>
      <c r="K2487" s="373"/>
      <c r="L2487" s="373"/>
    </row>
    <row r="2488" spans="6:12">
      <c r="F2488" s="373"/>
      <c r="G2488" s="373"/>
      <c r="H2488" s="373"/>
      <c r="J2488" s="373"/>
      <c r="K2488" s="373"/>
      <c r="L2488" s="373"/>
    </row>
    <row r="2489" spans="6:12">
      <c r="F2489" s="373"/>
      <c r="G2489" s="373"/>
      <c r="H2489" s="373"/>
      <c r="J2489" s="373"/>
      <c r="K2489" s="373"/>
      <c r="L2489" s="373"/>
    </row>
    <row r="2490" spans="6:12">
      <c r="F2490" s="373"/>
      <c r="G2490" s="373"/>
      <c r="H2490" s="373"/>
      <c r="J2490" s="373"/>
      <c r="K2490" s="373"/>
      <c r="L2490" s="373"/>
    </row>
    <row r="2491" spans="6:12">
      <c r="F2491" s="373"/>
      <c r="G2491" s="373"/>
      <c r="H2491" s="373"/>
      <c r="J2491" s="373"/>
      <c r="K2491" s="373"/>
      <c r="L2491" s="373"/>
    </row>
    <row r="2492" spans="6:12">
      <c r="F2492" s="373"/>
      <c r="G2492" s="373"/>
      <c r="H2492" s="373"/>
      <c r="J2492" s="373"/>
      <c r="K2492" s="373"/>
      <c r="L2492" s="373"/>
    </row>
    <row r="2493" spans="6:12">
      <c r="F2493" s="373"/>
      <c r="G2493" s="373"/>
      <c r="H2493" s="373"/>
      <c r="J2493" s="373"/>
      <c r="K2493" s="373"/>
      <c r="L2493" s="373"/>
    </row>
    <row r="2494" spans="6:12">
      <c r="F2494" s="373"/>
      <c r="G2494" s="373"/>
      <c r="H2494" s="373"/>
      <c r="J2494" s="373"/>
      <c r="K2494" s="373"/>
      <c r="L2494" s="373"/>
    </row>
    <row r="2495" spans="6:12">
      <c r="F2495" s="373"/>
      <c r="G2495" s="373"/>
      <c r="H2495" s="373"/>
      <c r="J2495" s="373"/>
      <c r="K2495" s="373"/>
      <c r="L2495" s="373"/>
    </row>
    <row r="2496" spans="6:12">
      <c r="F2496" s="373"/>
      <c r="G2496" s="373"/>
      <c r="H2496" s="373"/>
      <c r="J2496" s="373"/>
      <c r="K2496" s="373"/>
      <c r="L2496" s="373"/>
    </row>
    <row r="2497" spans="6:12">
      <c r="F2497" s="373"/>
      <c r="G2497" s="373"/>
      <c r="H2497" s="373"/>
      <c r="J2497" s="373"/>
      <c r="K2497" s="373"/>
      <c r="L2497" s="373"/>
    </row>
    <row r="2498" spans="6:12">
      <c r="F2498" s="373"/>
      <c r="G2498" s="373"/>
      <c r="H2498" s="373"/>
      <c r="J2498" s="373"/>
      <c r="K2498" s="373"/>
      <c r="L2498" s="373"/>
    </row>
    <row r="2499" spans="6:12">
      <c r="F2499" s="373"/>
      <c r="G2499" s="373"/>
      <c r="H2499" s="373"/>
      <c r="J2499" s="373"/>
      <c r="K2499" s="373"/>
      <c r="L2499" s="373"/>
    </row>
    <row r="2500" spans="6:12">
      <c r="F2500" s="373"/>
      <c r="G2500" s="373"/>
      <c r="H2500" s="373"/>
      <c r="J2500" s="373"/>
      <c r="K2500" s="373"/>
      <c r="L2500" s="373"/>
    </row>
    <row r="2501" spans="6:12">
      <c r="F2501" s="373"/>
      <c r="G2501" s="373"/>
      <c r="H2501" s="373"/>
      <c r="J2501" s="373"/>
      <c r="K2501" s="373"/>
      <c r="L2501" s="373"/>
    </row>
    <row r="2502" spans="6:12">
      <c r="F2502" s="373"/>
      <c r="G2502" s="373"/>
      <c r="H2502" s="373"/>
      <c r="J2502" s="373"/>
      <c r="K2502" s="373"/>
      <c r="L2502" s="373"/>
    </row>
    <row r="2503" spans="6:12">
      <c r="F2503" s="373"/>
      <c r="G2503" s="373"/>
      <c r="H2503" s="373"/>
      <c r="J2503" s="373"/>
      <c r="K2503" s="373"/>
      <c r="L2503" s="373"/>
    </row>
    <row r="2504" spans="6:12">
      <c r="F2504" s="373"/>
      <c r="G2504" s="373"/>
      <c r="H2504" s="373"/>
      <c r="J2504" s="373"/>
      <c r="K2504" s="373"/>
      <c r="L2504" s="373"/>
    </row>
    <row r="2505" spans="6:12">
      <c r="F2505" s="373"/>
      <c r="G2505" s="373"/>
      <c r="H2505" s="373"/>
      <c r="J2505" s="373"/>
      <c r="K2505" s="373"/>
      <c r="L2505" s="373"/>
    </row>
    <row r="2506" spans="6:12">
      <c r="F2506" s="373"/>
      <c r="G2506" s="373"/>
      <c r="H2506" s="373"/>
      <c r="J2506" s="373"/>
      <c r="K2506" s="373"/>
      <c r="L2506" s="373"/>
    </row>
    <row r="2507" spans="6:12">
      <c r="F2507" s="373"/>
      <c r="G2507" s="373"/>
      <c r="H2507" s="373"/>
      <c r="J2507" s="373"/>
      <c r="K2507" s="373"/>
      <c r="L2507" s="373"/>
    </row>
    <row r="2508" spans="6:12">
      <c r="F2508" s="373"/>
      <c r="G2508" s="373"/>
      <c r="H2508" s="373"/>
      <c r="J2508" s="373"/>
      <c r="K2508" s="373"/>
      <c r="L2508" s="373"/>
    </row>
    <row r="2509" spans="6:12">
      <c r="F2509" s="373"/>
      <c r="G2509" s="373"/>
      <c r="H2509" s="373"/>
      <c r="J2509" s="373"/>
      <c r="K2509" s="373"/>
      <c r="L2509" s="373"/>
    </row>
    <row r="2510" spans="6:12">
      <c r="F2510" s="373"/>
      <c r="G2510" s="373"/>
      <c r="H2510" s="373"/>
      <c r="J2510" s="373"/>
      <c r="K2510" s="373"/>
      <c r="L2510" s="373"/>
    </row>
    <row r="2511" spans="6:12">
      <c r="F2511" s="373"/>
      <c r="G2511" s="373"/>
      <c r="H2511" s="373"/>
      <c r="J2511" s="373"/>
      <c r="K2511" s="373"/>
      <c r="L2511" s="373"/>
    </row>
    <row r="2512" spans="6:12">
      <c r="F2512" s="373"/>
      <c r="G2512" s="373"/>
      <c r="H2512" s="373"/>
      <c r="J2512" s="373"/>
      <c r="K2512" s="373"/>
      <c r="L2512" s="373"/>
    </row>
    <row r="2513" spans="6:12">
      <c r="F2513" s="373"/>
      <c r="G2513" s="373"/>
      <c r="H2513" s="373"/>
      <c r="J2513" s="373"/>
      <c r="K2513" s="373"/>
      <c r="L2513" s="373"/>
    </row>
    <row r="2514" spans="6:12">
      <c r="F2514" s="373"/>
      <c r="G2514" s="373"/>
      <c r="H2514" s="373"/>
      <c r="J2514" s="373"/>
      <c r="K2514" s="373"/>
      <c r="L2514" s="373"/>
    </row>
    <row r="2515" spans="6:12">
      <c r="F2515" s="373"/>
      <c r="G2515" s="373"/>
      <c r="H2515" s="373"/>
      <c r="J2515" s="373"/>
      <c r="K2515" s="373"/>
      <c r="L2515" s="373"/>
    </row>
    <row r="2516" spans="6:12">
      <c r="F2516" s="373"/>
      <c r="G2516" s="373"/>
      <c r="H2516" s="373"/>
      <c r="J2516" s="373"/>
      <c r="K2516" s="373"/>
      <c r="L2516" s="373"/>
    </row>
    <row r="2517" spans="6:12">
      <c r="F2517" s="373"/>
      <c r="G2517" s="373"/>
      <c r="H2517" s="373"/>
      <c r="J2517" s="373"/>
      <c r="K2517" s="373"/>
      <c r="L2517" s="373"/>
    </row>
    <row r="2518" spans="6:12">
      <c r="F2518" s="373"/>
      <c r="G2518" s="373"/>
      <c r="H2518" s="373"/>
      <c r="J2518" s="373"/>
      <c r="K2518" s="373"/>
      <c r="L2518" s="373"/>
    </row>
    <row r="2519" spans="6:12">
      <c r="F2519" s="373"/>
      <c r="G2519" s="373"/>
      <c r="H2519" s="373"/>
      <c r="J2519" s="373"/>
      <c r="K2519" s="373"/>
      <c r="L2519" s="373"/>
    </row>
    <row r="2520" spans="6:12">
      <c r="F2520" s="373"/>
      <c r="G2520" s="373"/>
      <c r="H2520" s="373"/>
      <c r="J2520" s="373"/>
      <c r="K2520" s="373"/>
      <c r="L2520" s="373"/>
    </row>
    <row r="2521" spans="6:12">
      <c r="F2521" s="373"/>
      <c r="G2521" s="373"/>
      <c r="H2521" s="373"/>
      <c r="J2521" s="373"/>
      <c r="K2521" s="373"/>
      <c r="L2521" s="373"/>
    </row>
    <row r="2522" spans="6:12">
      <c r="F2522" s="373"/>
      <c r="G2522" s="373"/>
      <c r="H2522" s="373"/>
      <c r="J2522" s="373"/>
      <c r="K2522" s="373"/>
      <c r="L2522" s="373"/>
    </row>
    <row r="2523" spans="6:12">
      <c r="F2523" s="373"/>
      <c r="G2523" s="373"/>
      <c r="H2523" s="373"/>
      <c r="J2523" s="373"/>
      <c r="K2523" s="373"/>
      <c r="L2523" s="373"/>
    </row>
    <row r="2524" spans="6:12">
      <c r="F2524" s="373"/>
      <c r="G2524" s="373"/>
      <c r="H2524" s="373"/>
      <c r="J2524" s="373"/>
      <c r="K2524" s="373"/>
      <c r="L2524" s="373"/>
    </row>
    <row r="2525" spans="6:12">
      <c r="F2525" s="373"/>
      <c r="G2525" s="373"/>
      <c r="H2525" s="373"/>
      <c r="J2525" s="373"/>
      <c r="K2525" s="373"/>
      <c r="L2525" s="373"/>
    </row>
    <row r="2526" spans="6:12">
      <c r="F2526" s="373"/>
      <c r="G2526" s="373"/>
      <c r="H2526" s="373"/>
      <c r="J2526" s="373"/>
      <c r="K2526" s="373"/>
      <c r="L2526" s="373"/>
    </row>
    <row r="2527" spans="6:12">
      <c r="F2527" s="373"/>
      <c r="G2527" s="373"/>
      <c r="H2527" s="373"/>
      <c r="J2527" s="373"/>
      <c r="K2527" s="373"/>
      <c r="L2527" s="373"/>
    </row>
    <row r="2528" spans="6:12">
      <c r="F2528" s="373"/>
      <c r="G2528" s="373"/>
      <c r="H2528" s="373"/>
      <c r="J2528" s="373"/>
      <c r="K2528" s="373"/>
      <c r="L2528" s="373"/>
    </row>
    <row r="2529" spans="6:12">
      <c r="F2529" s="373"/>
      <c r="G2529" s="373"/>
      <c r="H2529" s="373"/>
      <c r="J2529" s="373"/>
      <c r="K2529" s="373"/>
      <c r="L2529" s="373"/>
    </row>
    <row r="2530" spans="6:12">
      <c r="F2530" s="373"/>
      <c r="G2530" s="373"/>
      <c r="H2530" s="373"/>
      <c r="J2530" s="373"/>
      <c r="K2530" s="373"/>
      <c r="L2530" s="373"/>
    </row>
    <row r="2531" spans="6:12">
      <c r="F2531" s="373"/>
      <c r="G2531" s="373"/>
      <c r="H2531" s="373"/>
      <c r="J2531" s="373"/>
      <c r="K2531" s="373"/>
      <c r="L2531" s="373"/>
    </row>
    <row r="2532" spans="6:12">
      <c r="F2532" s="373"/>
      <c r="G2532" s="373"/>
      <c r="H2532" s="373"/>
      <c r="J2532" s="373"/>
      <c r="K2532" s="373"/>
      <c r="L2532" s="373"/>
    </row>
    <row r="2533" spans="6:12">
      <c r="F2533" s="373"/>
      <c r="G2533" s="373"/>
      <c r="H2533" s="373"/>
      <c r="J2533" s="373"/>
      <c r="K2533" s="373"/>
      <c r="L2533" s="373"/>
    </row>
    <row r="2534" spans="6:12">
      <c r="F2534" s="373"/>
      <c r="G2534" s="373"/>
      <c r="H2534" s="373"/>
      <c r="J2534" s="373"/>
      <c r="K2534" s="373"/>
      <c r="L2534" s="373"/>
    </row>
    <row r="2535" spans="6:12">
      <c r="F2535" s="373"/>
      <c r="G2535" s="373"/>
      <c r="H2535" s="373"/>
      <c r="J2535" s="373"/>
      <c r="K2535" s="373"/>
      <c r="L2535" s="373"/>
    </row>
    <row r="2536" spans="6:12">
      <c r="F2536" s="373"/>
      <c r="G2536" s="373"/>
      <c r="H2536" s="373"/>
      <c r="J2536" s="373"/>
      <c r="K2536" s="373"/>
      <c r="L2536" s="373"/>
    </row>
    <row r="2537" spans="6:12">
      <c r="F2537" s="373"/>
      <c r="G2537" s="373"/>
      <c r="H2537" s="373"/>
      <c r="J2537" s="373"/>
      <c r="K2537" s="373"/>
      <c r="L2537" s="373"/>
    </row>
    <row r="2538" spans="6:12">
      <c r="F2538" s="373"/>
      <c r="G2538" s="373"/>
      <c r="H2538" s="373"/>
      <c r="J2538" s="373"/>
      <c r="K2538" s="373"/>
      <c r="L2538" s="373"/>
    </row>
    <row r="2539" spans="6:12">
      <c r="F2539" s="373"/>
      <c r="G2539" s="373"/>
      <c r="H2539" s="373"/>
      <c r="J2539" s="373"/>
      <c r="K2539" s="373"/>
      <c r="L2539" s="373"/>
    </row>
    <row r="2540" spans="6:12">
      <c r="F2540" s="373"/>
      <c r="G2540" s="373"/>
      <c r="H2540" s="373"/>
      <c r="J2540" s="373"/>
      <c r="K2540" s="373"/>
      <c r="L2540" s="373"/>
    </row>
    <row r="2541" spans="6:12">
      <c r="F2541" s="373"/>
      <c r="G2541" s="373"/>
      <c r="H2541" s="373"/>
      <c r="J2541" s="373"/>
      <c r="K2541" s="373"/>
      <c r="L2541" s="373"/>
    </row>
    <row r="2542" spans="6:12">
      <c r="F2542" s="373"/>
      <c r="G2542" s="373"/>
      <c r="H2542" s="373"/>
      <c r="J2542" s="373"/>
      <c r="K2542" s="373"/>
      <c r="L2542" s="373"/>
    </row>
    <row r="2543" spans="6:12">
      <c r="F2543" s="373"/>
      <c r="G2543" s="373"/>
      <c r="H2543" s="373"/>
      <c r="J2543" s="373"/>
      <c r="K2543" s="373"/>
      <c r="L2543" s="373"/>
    </row>
    <row r="2544" spans="6:12">
      <c r="F2544" s="373"/>
      <c r="G2544" s="373"/>
      <c r="H2544" s="373"/>
      <c r="J2544" s="373"/>
      <c r="K2544" s="373"/>
      <c r="L2544" s="373"/>
    </row>
    <row r="2545" spans="6:12">
      <c r="F2545" s="373"/>
      <c r="G2545" s="373"/>
      <c r="H2545" s="373"/>
      <c r="J2545" s="373"/>
      <c r="K2545" s="373"/>
      <c r="L2545" s="373"/>
    </row>
    <row r="2546" spans="6:12">
      <c r="F2546" s="373"/>
      <c r="G2546" s="373"/>
      <c r="H2546" s="373"/>
      <c r="J2546" s="373"/>
      <c r="K2546" s="373"/>
      <c r="L2546" s="373"/>
    </row>
    <row r="2547" spans="6:12">
      <c r="F2547" s="373"/>
      <c r="G2547" s="373"/>
      <c r="H2547" s="373"/>
      <c r="J2547" s="373"/>
      <c r="K2547" s="373"/>
      <c r="L2547" s="373"/>
    </row>
    <row r="2548" spans="6:12">
      <c r="F2548" s="373"/>
      <c r="G2548" s="373"/>
      <c r="H2548" s="373"/>
      <c r="J2548" s="373"/>
      <c r="K2548" s="373"/>
      <c r="L2548" s="373"/>
    </row>
    <row r="2549" spans="6:12">
      <c r="F2549" s="373"/>
      <c r="G2549" s="373"/>
      <c r="H2549" s="373"/>
      <c r="J2549" s="373"/>
      <c r="K2549" s="373"/>
      <c r="L2549" s="373"/>
    </row>
    <row r="2550" spans="6:12">
      <c r="F2550" s="373"/>
      <c r="G2550" s="373"/>
      <c r="H2550" s="373"/>
      <c r="J2550" s="373"/>
      <c r="K2550" s="373"/>
      <c r="L2550" s="373"/>
    </row>
    <row r="2551" spans="6:12">
      <c r="F2551" s="373"/>
      <c r="G2551" s="373"/>
      <c r="H2551" s="373"/>
      <c r="J2551" s="373"/>
      <c r="K2551" s="373"/>
      <c r="L2551" s="373"/>
    </row>
    <row r="2552" spans="6:12">
      <c r="F2552" s="373"/>
      <c r="G2552" s="373"/>
      <c r="H2552" s="373"/>
      <c r="J2552" s="373"/>
      <c r="K2552" s="373"/>
      <c r="L2552" s="373"/>
    </row>
    <row r="2553" spans="6:12">
      <c r="F2553" s="373"/>
      <c r="G2553" s="373"/>
      <c r="H2553" s="373"/>
      <c r="J2553" s="373"/>
      <c r="K2553" s="373"/>
      <c r="L2553" s="373"/>
    </row>
    <row r="2554" spans="6:12">
      <c r="F2554" s="373"/>
      <c r="G2554" s="373"/>
      <c r="H2554" s="373"/>
      <c r="J2554" s="373"/>
      <c r="K2554" s="373"/>
      <c r="L2554" s="373"/>
    </row>
    <row r="2555" spans="6:12">
      <c r="F2555" s="373"/>
      <c r="G2555" s="373"/>
      <c r="H2555" s="373"/>
      <c r="J2555" s="373"/>
      <c r="K2555" s="373"/>
      <c r="L2555" s="373"/>
    </row>
    <row r="2556" spans="6:12">
      <c r="F2556" s="373"/>
      <c r="G2556" s="373"/>
      <c r="H2556" s="373"/>
      <c r="J2556" s="373"/>
      <c r="K2556" s="373"/>
      <c r="L2556" s="373"/>
    </row>
    <row r="2557" spans="6:12">
      <c r="F2557" s="373"/>
      <c r="G2557" s="373"/>
      <c r="H2557" s="373"/>
      <c r="J2557" s="373"/>
      <c r="K2557" s="373"/>
      <c r="L2557" s="373"/>
    </row>
    <row r="2558" spans="6:12">
      <c r="F2558" s="373"/>
      <c r="G2558" s="373"/>
      <c r="H2558" s="373"/>
      <c r="J2558" s="373"/>
      <c r="K2558" s="373"/>
      <c r="L2558" s="373"/>
    </row>
    <row r="2559" spans="6:12">
      <c r="F2559" s="373"/>
      <c r="G2559" s="373"/>
      <c r="H2559" s="373"/>
      <c r="J2559" s="373"/>
      <c r="K2559" s="373"/>
      <c r="L2559" s="373"/>
    </row>
    <row r="2560" spans="6:12">
      <c r="F2560" s="373"/>
      <c r="G2560" s="373"/>
      <c r="H2560" s="373"/>
      <c r="J2560" s="373"/>
      <c r="K2560" s="373"/>
      <c r="L2560" s="373"/>
    </row>
    <row r="2561" spans="6:12">
      <c r="F2561" s="373"/>
      <c r="G2561" s="373"/>
      <c r="H2561" s="373"/>
      <c r="J2561" s="373"/>
      <c r="K2561" s="373"/>
      <c r="L2561" s="373"/>
    </row>
    <row r="2562" spans="6:12">
      <c r="F2562" s="373"/>
      <c r="G2562" s="373"/>
      <c r="H2562" s="373"/>
      <c r="J2562" s="373"/>
      <c r="K2562" s="373"/>
      <c r="L2562" s="373"/>
    </row>
    <row r="2563" spans="6:12">
      <c r="F2563" s="373"/>
      <c r="G2563" s="373"/>
      <c r="H2563" s="373"/>
      <c r="J2563" s="373"/>
      <c r="K2563" s="373"/>
      <c r="L2563" s="373"/>
    </row>
    <row r="2564" spans="6:12">
      <c r="F2564" s="373"/>
      <c r="G2564" s="373"/>
      <c r="H2564" s="373"/>
      <c r="J2564" s="373"/>
      <c r="K2564" s="373"/>
      <c r="L2564" s="373"/>
    </row>
    <row r="2565" spans="6:12">
      <c r="F2565" s="373"/>
      <c r="G2565" s="373"/>
      <c r="H2565" s="373"/>
      <c r="J2565" s="373"/>
      <c r="K2565" s="373"/>
      <c r="L2565" s="373"/>
    </row>
    <row r="2566" spans="6:12">
      <c r="F2566" s="373"/>
      <c r="G2566" s="373"/>
      <c r="H2566" s="373"/>
      <c r="J2566" s="373"/>
      <c r="K2566" s="373"/>
      <c r="L2566" s="373"/>
    </row>
    <row r="2567" spans="6:12">
      <c r="F2567" s="373"/>
      <c r="G2567" s="373"/>
      <c r="H2567" s="373"/>
      <c r="J2567" s="373"/>
      <c r="K2567" s="373"/>
      <c r="L2567" s="373"/>
    </row>
    <row r="2568" spans="6:12">
      <c r="F2568" s="373"/>
      <c r="G2568" s="373"/>
      <c r="H2568" s="373"/>
      <c r="J2568" s="373"/>
      <c r="K2568" s="373"/>
      <c r="L2568" s="373"/>
    </row>
    <row r="2569" spans="6:12">
      <c r="F2569" s="373"/>
      <c r="G2569" s="373"/>
      <c r="H2569" s="373"/>
      <c r="J2569" s="373"/>
      <c r="K2569" s="373"/>
      <c r="L2569" s="373"/>
    </row>
    <row r="2570" spans="6:12">
      <c r="F2570" s="373"/>
      <c r="G2570" s="373"/>
      <c r="H2570" s="373"/>
      <c r="J2570" s="373"/>
      <c r="K2570" s="373"/>
      <c r="L2570" s="373"/>
    </row>
    <row r="2571" spans="6:12">
      <c r="F2571" s="373"/>
      <c r="G2571" s="373"/>
      <c r="H2571" s="373"/>
      <c r="J2571" s="373"/>
      <c r="K2571" s="373"/>
      <c r="L2571" s="373"/>
    </row>
    <row r="2572" spans="6:12">
      <c r="F2572" s="373"/>
      <c r="G2572" s="373"/>
      <c r="H2572" s="373"/>
      <c r="J2572" s="373"/>
      <c r="K2572" s="373"/>
      <c r="L2572" s="373"/>
    </row>
    <row r="2573" spans="6:12">
      <c r="F2573" s="373"/>
      <c r="G2573" s="373"/>
      <c r="H2573" s="373"/>
      <c r="J2573" s="373"/>
      <c r="K2573" s="373"/>
      <c r="L2573" s="373"/>
    </row>
    <row r="2574" spans="6:12">
      <c r="F2574" s="373"/>
      <c r="G2574" s="373"/>
      <c r="H2574" s="373"/>
      <c r="J2574" s="373"/>
      <c r="K2574" s="373"/>
      <c r="L2574" s="373"/>
    </row>
    <row r="2575" spans="6:12">
      <c r="F2575" s="373"/>
      <c r="G2575" s="373"/>
      <c r="H2575" s="373"/>
      <c r="J2575" s="373"/>
      <c r="K2575" s="373"/>
      <c r="L2575" s="373"/>
    </row>
    <row r="2576" spans="6:12">
      <c r="F2576" s="373"/>
      <c r="G2576" s="373"/>
      <c r="H2576" s="373"/>
      <c r="J2576" s="373"/>
      <c r="K2576" s="373"/>
      <c r="L2576" s="373"/>
    </row>
    <row r="2577" spans="6:12">
      <c r="F2577" s="373"/>
      <c r="G2577" s="373"/>
      <c r="H2577" s="373"/>
      <c r="J2577" s="373"/>
      <c r="K2577" s="373"/>
      <c r="L2577" s="373"/>
    </row>
    <row r="2578" spans="6:12">
      <c r="F2578" s="373"/>
      <c r="G2578" s="373"/>
      <c r="H2578" s="373"/>
      <c r="J2578" s="373"/>
      <c r="K2578" s="373"/>
      <c r="L2578" s="373"/>
    </row>
    <row r="2579" spans="6:12">
      <c r="F2579" s="373"/>
      <c r="G2579" s="373"/>
      <c r="H2579" s="373"/>
      <c r="J2579" s="373"/>
      <c r="K2579" s="373"/>
      <c r="L2579" s="373"/>
    </row>
    <row r="2580" spans="6:12">
      <c r="F2580" s="373"/>
      <c r="G2580" s="373"/>
      <c r="H2580" s="373"/>
      <c r="J2580" s="373"/>
      <c r="K2580" s="373"/>
      <c r="L2580" s="373"/>
    </row>
    <row r="2581" spans="6:12">
      <c r="F2581" s="373"/>
      <c r="G2581" s="373"/>
      <c r="H2581" s="373"/>
      <c r="J2581" s="373"/>
      <c r="K2581" s="373"/>
      <c r="L2581" s="373"/>
    </row>
    <row r="2582" spans="6:12">
      <c r="F2582" s="373"/>
      <c r="G2582" s="373"/>
      <c r="H2582" s="373"/>
      <c r="J2582" s="373"/>
      <c r="K2582" s="373"/>
      <c r="L2582" s="373"/>
    </row>
    <row r="2583" spans="6:12">
      <c r="F2583" s="373"/>
      <c r="G2583" s="373"/>
      <c r="H2583" s="373"/>
      <c r="J2583" s="373"/>
      <c r="K2583" s="373"/>
      <c r="L2583" s="373"/>
    </row>
    <row r="2584" spans="6:12">
      <c r="F2584" s="373"/>
      <c r="G2584" s="373"/>
      <c r="H2584" s="373"/>
      <c r="J2584" s="373"/>
      <c r="K2584" s="373"/>
      <c r="L2584" s="373"/>
    </row>
    <row r="2585" spans="6:12">
      <c r="F2585" s="373"/>
      <c r="G2585" s="373"/>
      <c r="H2585" s="373"/>
      <c r="J2585" s="373"/>
      <c r="K2585" s="373"/>
      <c r="L2585" s="373"/>
    </row>
    <row r="2586" spans="6:12">
      <c r="F2586" s="373"/>
      <c r="G2586" s="373"/>
      <c r="H2586" s="373"/>
      <c r="J2586" s="373"/>
      <c r="K2586" s="373"/>
      <c r="L2586" s="373"/>
    </row>
    <row r="2587" spans="6:12">
      <c r="F2587" s="373"/>
      <c r="G2587" s="373"/>
      <c r="H2587" s="373"/>
      <c r="J2587" s="373"/>
      <c r="K2587" s="373"/>
      <c r="L2587" s="373"/>
    </row>
    <row r="2588" spans="6:12">
      <c r="F2588" s="373"/>
      <c r="G2588" s="373"/>
      <c r="H2588" s="373"/>
      <c r="J2588" s="373"/>
      <c r="K2588" s="373"/>
      <c r="L2588" s="373"/>
    </row>
    <row r="2589" spans="6:12">
      <c r="F2589" s="373"/>
      <c r="G2589" s="373"/>
      <c r="H2589" s="373"/>
      <c r="J2589" s="373"/>
      <c r="K2589" s="373"/>
      <c r="L2589" s="373"/>
    </row>
    <row r="2590" spans="6:12">
      <c r="F2590" s="373"/>
      <c r="G2590" s="373"/>
      <c r="H2590" s="373"/>
      <c r="J2590" s="373"/>
      <c r="K2590" s="373"/>
      <c r="L2590" s="373"/>
    </row>
    <row r="2591" spans="6:12">
      <c r="F2591" s="373"/>
      <c r="G2591" s="373"/>
      <c r="H2591" s="373"/>
      <c r="J2591" s="373"/>
      <c r="K2591" s="373"/>
      <c r="L2591" s="373"/>
    </row>
    <row r="2592" spans="6:12">
      <c r="F2592" s="373"/>
      <c r="G2592" s="373"/>
      <c r="H2592" s="373"/>
      <c r="J2592" s="373"/>
      <c r="K2592" s="373"/>
      <c r="L2592" s="373"/>
    </row>
    <row r="2593" spans="6:12">
      <c r="F2593" s="373"/>
      <c r="G2593" s="373"/>
      <c r="H2593" s="373"/>
      <c r="J2593" s="373"/>
      <c r="K2593" s="373"/>
      <c r="L2593" s="373"/>
    </row>
    <row r="2594" spans="6:12">
      <c r="F2594" s="373"/>
      <c r="G2594" s="373"/>
      <c r="H2594" s="373"/>
      <c r="J2594" s="373"/>
      <c r="K2594" s="373"/>
      <c r="L2594" s="373"/>
    </row>
    <row r="2595" spans="6:12">
      <c r="F2595" s="373"/>
      <c r="G2595" s="373"/>
      <c r="H2595" s="373"/>
      <c r="J2595" s="373"/>
      <c r="K2595" s="373"/>
      <c r="L2595" s="373"/>
    </row>
    <row r="2596" spans="6:12">
      <c r="F2596" s="373"/>
      <c r="G2596" s="373"/>
      <c r="H2596" s="373"/>
      <c r="J2596" s="373"/>
      <c r="K2596" s="373"/>
      <c r="L2596" s="373"/>
    </row>
    <row r="2597" spans="6:12">
      <c r="F2597" s="373"/>
      <c r="G2597" s="373"/>
      <c r="H2597" s="373"/>
      <c r="J2597" s="373"/>
      <c r="K2597" s="373"/>
      <c r="L2597" s="373"/>
    </row>
    <row r="2598" spans="6:12">
      <c r="F2598" s="373"/>
      <c r="G2598" s="373"/>
      <c r="H2598" s="373"/>
      <c r="J2598" s="373"/>
      <c r="K2598" s="373"/>
      <c r="L2598" s="373"/>
    </row>
    <row r="2599" spans="6:12">
      <c r="F2599" s="373"/>
      <c r="G2599" s="373"/>
      <c r="H2599" s="373"/>
      <c r="J2599" s="373"/>
      <c r="K2599" s="373"/>
      <c r="L2599" s="373"/>
    </row>
    <row r="2600" spans="6:12">
      <c r="F2600" s="373"/>
      <c r="G2600" s="373"/>
      <c r="H2600" s="373"/>
      <c r="J2600" s="373"/>
      <c r="K2600" s="373"/>
      <c r="L2600" s="373"/>
    </row>
    <row r="2601" spans="6:12">
      <c r="F2601" s="373"/>
      <c r="G2601" s="373"/>
      <c r="H2601" s="373"/>
      <c r="J2601" s="373"/>
      <c r="K2601" s="373"/>
      <c r="L2601" s="373"/>
    </row>
    <row r="2602" spans="6:12">
      <c r="F2602" s="373"/>
      <c r="G2602" s="373"/>
      <c r="H2602" s="373"/>
      <c r="J2602" s="373"/>
      <c r="K2602" s="373"/>
      <c r="L2602" s="373"/>
    </row>
    <row r="2603" spans="6:12">
      <c r="F2603" s="373"/>
      <c r="G2603" s="373"/>
      <c r="H2603" s="373"/>
      <c r="J2603" s="373"/>
      <c r="K2603" s="373"/>
      <c r="L2603" s="373"/>
    </row>
    <row r="2604" spans="6:12">
      <c r="F2604" s="373"/>
      <c r="G2604" s="373"/>
      <c r="H2604" s="373"/>
      <c r="J2604" s="373"/>
      <c r="K2604" s="373"/>
      <c r="L2604" s="373"/>
    </row>
    <row r="2605" spans="6:12">
      <c r="F2605" s="373"/>
      <c r="G2605" s="373"/>
      <c r="H2605" s="373"/>
      <c r="J2605" s="373"/>
      <c r="K2605" s="373"/>
      <c r="L2605" s="373"/>
    </row>
    <row r="2606" spans="6:12">
      <c r="F2606" s="373"/>
      <c r="G2606" s="373"/>
      <c r="H2606" s="373"/>
      <c r="J2606" s="373"/>
      <c r="K2606" s="373"/>
      <c r="L2606" s="373"/>
    </row>
    <row r="2607" spans="6:12">
      <c r="F2607" s="373"/>
      <c r="G2607" s="373"/>
      <c r="H2607" s="373"/>
      <c r="J2607" s="373"/>
      <c r="K2607" s="373"/>
      <c r="L2607" s="373"/>
    </row>
    <row r="2608" spans="6:12">
      <c r="F2608" s="373"/>
      <c r="G2608" s="373"/>
      <c r="H2608" s="373"/>
      <c r="J2608" s="373"/>
      <c r="K2608" s="373"/>
      <c r="L2608" s="373"/>
    </row>
    <row r="2609" spans="6:12">
      <c r="F2609" s="373"/>
      <c r="G2609" s="373"/>
      <c r="H2609" s="373"/>
      <c r="J2609" s="373"/>
      <c r="K2609" s="373"/>
      <c r="L2609" s="373"/>
    </row>
    <row r="2610" spans="6:12">
      <c r="F2610" s="373"/>
      <c r="G2610" s="373"/>
      <c r="H2610" s="373"/>
      <c r="J2610" s="373"/>
      <c r="K2610" s="373"/>
      <c r="L2610" s="373"/>
    </row>
    <row r="2611" spans="6:12">
      <c r="F2611" s="373"/>
      <c r="G2611" s="373"/>
      <c r="H2611" s="373"/>
      <c r="J2611" s="373"/>
      <c r="K2611" s="373"/>
      <c r="L2611" s="373"/>
    </row>
    <row r="2612" spans="6:12">
      <c r="F2612" s="373"/>
      <c r="G2612" s="373"/>
      <c r="H2612" s="373"/>
      <c r="J2612" s="373"/>
      <c r="K2612" s="373"/>
      <c r="L2612" s="373"/>
    </row>
    <row r="2613" spans="6:12">
      <c r="F2613" s="373"/>
      <c r="G2613" s="373"/>
      <c r="H2613" s="373"/>
      <c r="J2613" s="373"/>
      <c r="K2613" s="373"/>
      <c r="L2613" s="373"/>
    </row>
    <row r="2614" spans="6:12">
      <c r="F2614" s="373"/>
      <c r="G2614" s="373"/>
      <c r="H2614" s="373"/>
      <c r="J2614" s="373"/>
      <c r="K2614" s="373"/>
      <c r="L2614" s="373"/>
    </row>
    <row r="2615" spans="6:12">
      <c r="F2615" s="373"/>
      <c r="G2615" s="373"/>
      <c r="H2615" s="373"/>
      <c r="J2615" s="373"/>
      <c r="K2615" s="373"/>
      <c r="L2615" s="373"/>
    </row>
    <row r="2616" spans="6:12">
      <c r="F2616" s="373"/>
      <c r="G2616" s="373"/>
      <c r="H2616" s="373"/>
      <c r="J2616" s="373"/>
      <c r="K2616" s="373"/>
      <c r="L2616" s="373"/>
    </row>
    <row r="2617" spans="6:12">
      <c r="F2617" s="373"/>
      <c r="G2617" s="373"/>
      <c r="H2617" s="373"/>
      <c r="J2617" s="373"/>
      <c r="K2617" s="373"/>
      <c r="L2617" s="373"/>
    </row>
    <row r="2618" spans="6:12">
      <c r="F2618" s="373"/>
      <c r="G2618" s="373"/>
      <c r="H2618" s="373"/>
      <c r="J2618" s="373"/>
      <c r="K2618" s="373"/>
      <c r="L2618" s="373"/>
    </row>
    <row r="2619" spans="6:12">
      <c r="F2619" s="373"/>
      <c r="G2619" s="373"/>
      <c r="H2619" s="373"/>
      <c r="J2619" s="373"/>
      <c r="K2619" s="373"/>
      <c r="L2619" s="373"/>
    </row>
    <row r="2620" spans="6:12">
      <c r="F2620" s="373"/>
      <c r="G2620" s="373"/>
      <c r="H2620" s="373"/>
      <c r="J2620" s="373"/>
      <c r="K2620" s="373"/>
      <c r="L2620" s="373"/>
    </row>
    <row r="2621" spans="6:12">
      <c r="F2621" s="373"/>
      <c r="G2621" s="373"/>
      <c r="H2621" s="373"/>
      <c r="J2621" s="373"/>
      <c r="K2621" s="373"/>
      <c r="L2621" s="373"/>
    </row>
    <row r="2622" spans="6:12">
      <c r="F2622" s="373"/>
      <c r="G2622" s="373"/>
      <c r="H2622" s="373"/>
      <c r="J2622" s="373"/>
      <c r="K2622" s="373"/>
      <c r="L2622" s="373"/>
    </row>
    <row r="2623" spans="6:12">
      <c r="F2623" s="373"/>
      <c r="G2623" s="373"/>
      <c r="H2623" s="373"/>
      <c r="J2623" s="373"/>
      <c r="K2623" s="373"/>
      <c r="L2623" s="373"/>
    </row>
    <row r="2624" spans="6:12">
      <c r="F2624" s="373"/>
      <c r="G2624" s="373"/>
      <c r="H2624" s="373"/>
      <c r="J2624" s="373"/>
      <c r="K2624" s="373"/>
      <c r="L2624" s="373"/>
    </row>
    <row r="2625" spans="6:12">
      <c r="F2625" s="373"/>
      <c r="G2625" s="373"/>
      <c r="H2625" s="373"/>
      <c r="J2625" s="373"/>
      <c r="K2625" s="373"/>
      <c r="L2625" s="373"/>
    </row>
    <row r="2626" spans="6:12">
      <c r="F2626" s="373"/>
      <c r="G2626" s="373"/>
      <c r="H2626" s="373"/>
      <c r="J2626" s="373"/>
      <c r="K2626" s="373"/>
      <c r="L2626" s="373"/>
    </row>
    <row r="2627" spans="6:12">
      <c r="F2627" s="373"/>
      <c r="G2627" s="373"/>
      <c r="H2627" s="373"/>
      <c r="J2627" s="373"/>
      <c r="K2627" s="373"/>
      <c r="L2627" s="373"/>
    </row>
    <row r="2628" spans="6:12">
      <c r="F2628" s="373"/>
      <c r="G2628" s="373"/>
      <c r="H2628" s="373"/>
      <c r="J2628" s="373"/>
      <c r="K2628" s="373"/>
      <c r="L2628" s="373"/>
    </row>
    <row r="2629" spans="6:12">
      <c r="F2629" s="373"/>
      <c r="G2629" s="373"/>
      <c r="H2629" s="373"/>
      <c r="J2629" s="373"/>
      <c r="K2629" s="373"/>
      <c r="L2629" s="373"/>
    </row>
    <row r="2630" spans="6:12">
      <c r="F2630" s="373"/>
      <c r="G2630" s="373"/>
      <c r="H2630" s="373"/>
      <c r="J2630" s="373"/>
      <c r="K2630" s="373"/>
      <c r="L2630" s="373"/>
    </row>
    <row r="2631" spans="6:12">
      <c r="F2631" s="373"/>
      <c r="G2631" s="373"/>
      <c r="H2631" s="373"/>
      <c r="J2631" s="373"/>
      <c r="K2631" s="373"/>
      <c r="L2631" s="373"/>
    </row>
    <row r="2632" spans="6:12">
      <c r="F2632" s="373"/>
      <c r="G2632" s="373"/>
      <c r="H2632" s="373"/>
      <c r="J2632" s="373"/>
      <c r="K2632" s="373"/>
      <c r="L2632" s="373"/>
    </row>
    <row r="2633" spans="6:12">
      <c r="F2633" s="373"/>
      <c r="G2633" s="373"/>
      <c r="H2633" s="373"/>
      <c r="J2633" s="373"/>
      <c r="K2633" s="373"/>
      <c r="L2633" s="373"/>
    </row>
    <row r="2634" spans="6:12">
      <c r="F2634" s="373"/>
      <c r="G2634" s="373"/>
      <c r="H2634" s="373"/>
      <c r="J2634" s="373"/>
      <c r="K2634" s="373"/>
      <c r="L2634" s="373"/>
    </row>
    <row r="2635" spans="6:12">
      <c r="F2635" s="373"/>
      <c r="G2635" s="373"/>
      <c r="H2635" s="373"/>
      <c r="J2635" s="373"/>
      <c r="K2635" s="373"/>
      <c r="L2635" s="373"/>
    </row>
    <row r="2636" spans="6:12">
      <c r="F2636" s="373"/>
      <c r="G2636" s="373"/>
      <c r="H2636" s="373"/>
      <c r="J2636" s="373"/>
      <c r="K2636" s="373"/>
      <c r="L2636" s="373"/>
    </row>
    <row r="2637" spans="6:12">
      <c r="F2637" s="373"/>
      <c r="G2637" s="373"/>
      <c r="H2637" s="373"/>
      <c r="J2637" s="373"/>
      <c r="K2637" s="373"/>
      <c r="L2637" s="373"/>
    </row>
    <row r="2638" spans="6:12">
      <c r="F2638" s="373"/>
      <c r="G2638" s="373"/>
      <c r="H2638" s="373"/>
      <c r="J2638" s="373"/>
      <c r="K2638" s="373"/>
      <c r="L2638" s="373"/>
    </row>
    <row r="2639" spans="6:12">
      <c r="F2639" s="373"/>
      <c r="G2639" s="373"/>
      <c r="H2639" s="373"/>
      <c r="J2639" s="373"/>
      <c r="K2639" s="373"/>
      <c r="L2639" s="373"/>
    </row>
    <row r="2640" spans="6:12">
      <c r="F2640" s="373"/>
      <c r="G2640" s="373"/>
      <c r="H2640" s="373"/>
      <c r="J2640" s="373"/>
      <c r="K2640" s="373"/>
      <c r="L2640" s="373"/>
    </row>
    <row r="2641" spans="6:12">
      <c r="F2641" s="373"/>
      <c r="G2641" s="373"/>
      <c r="H2641" s="373"/>
      <c r="J2641" s="373"/>
      <c r="K2641" s="373"/>
      <c r="L2641" s="373"/>
    </row>
    <row r="2642" spans="6:12">
      <c r="F2642" s="373"/>
      <c r="G2642" s="373"/>
      <c r="H2642" s="373"/>
      <c r="J2642" s="373"/>
      <c r="K2642" s="373"/>
      <c r="L2642" s="373"/>
    </row>
    <row r="2643" spans="6:12">
      <c r="F2643" s="373"/>
      <c r="G2643" s="373"/>
      <c r="H2643" s="373"/>
      <c r="J2643" s="373"/>
      <c r="K2643" s="373"/>
      <c r="L2643" s="373"/>
    </row>
    <row r="2644" spans="6:12">
      <c r="F2644" s="373"/>
      <c r="G2644" s="373"/>
      <c r="H2644" s="373"/>
      <c r="J2644" s="373"/>
      <c r="K2644" s="373"/>
      <c r="L2644" s="373"/>
    </row>
    <row r="2645" spans="6:12">
      <c r="F2645" s="373"/>
      <c r="G2645" s="373"/>
      <c r="H2645" s="373"/>
      <c r="J2645" s="373"/>
      <c r="K2645" s="373"/>
      <c r="L2645" s="373"/>
    </row>
    <row r="2646" spans="6:12">
      <c r="F2646" s="373"/>
      <c r="G2646" s="373"/>
      <c r="H2646" s="373"/>
      <c r="J2646" s="373"/>
      <c r="K2646" s="373"/>
      <c r="L2646" s="373"/>
    </row>
    <row r="2647" spans="6:12">
      <c r="F2647" s="373"/>
      <c r="G2647" s="373"/>
      <c r="H2647" s="373"/>
      <c r="J2647" s="373"/>
      <c r="K2647" s="373"/>
      <c r="L2647" s="373"/>
    </row>
    <row r="2648" spans="6:12">
      <c r="F2648" s="373"/>
      <c r="G2648" s="373"/>
      <c r="H2648" s="373"/>
      <c r="J2648" s="373"/>
      <c r="K2648" s="373"/>
      <c r="L2648" s="373"/>
    </row>
    <row r="2649" spans="6:12">
      <c r="F2649" s="373"/>
      <c r="G2649" s="373"/>
      <c r="H2649" s="373"/>
      <c r="J2649" s="373"/>
      <c r="K2649" s="373"/>
      <c r="L2649" s="373"/>
    </row>
    <row r="2650" spans="6:12">
      <c r="F2650" s="373"/>
      <c r="G2650" s="373"/>
      <c r="H2650" s="373"/>
      <c r="J2650" s="373"/>
      <c r="K2650" s="373"/>
      <c r="L2650" s="373"/>
    </row>
    <row r="2651" spans="6:12">
      <c r="F2651" s="373"/>
      <c r="G2651" s="373"/>
      <c r="H2651" s="373"/>
      <c r="J2651" s="373"/>
      <c r="K2651" s="373"/>
      <c r="L2651" s="373"/>
    </row>
    <row r="2652" spans="6:12">
      <c r="F2652" s="373"/>
      <c r="G2652" s="373"/>
      <c r="H2652" s="373"/>
      <c r="J2652" s="373"/>
      <c r="K2652" s="373"/>
      <c r="L2652" s="373"/>
    </row>
    <row r="2653" spans="6:12">
      <c r="F2653" s="373"/>
      <c r="G2653" s="373"/>
      <c r="H2653" s="373"/>
      <c r="J2653" s="373"/>
      <c r="K2653" s="373"/>
      <c r="L2653" s="373"/>
    </row>
    <row r="2654" spans="6:12">
      <c r="F2654" s="373"/>
      <c r="G2654" s="373"/>
      <c r="H2654" s="373"/>
      <c r="J2654" s="373"/>
      <c r="K2654" s="373"/>
      <c r="L2654" s="373"/>
    </row>
    <row r="2655" spans="6:12">
      <c r="F2655" s="373"/>
      <c r="G2655" s="373"/>
      <c r="H2655" s="373"/>
      <c r="J2655" s="373"/>
      <c r="K2655" s="373"/>
      <c r="L2655" s="373"/>
    </row>
    <row r="2656" spans="6:12">
      <c r="F2656" s="373"/>
      <c r="G2656" s="373"/>
      <c r="H2656" s="373"/>
      <c r="J2656" s="373"/>
      <c r="K2656" s="373"/>
      <c r="L2656" s="373"/>
    </row>
    <row r="2657" spans="6:12">
      <c r="F2657" s="373"/>
      <c r="G2657" s="373"/>
      <c r="H2657" s="373"/>
      <c r="J2657" s="373"/>
      <c r="K2657" s="373"/>
      <c r="L2657" s="373"/>
    </row>
    <row r="2658" spans="6:12">
      <c r="F2658" s="373"/>
      <c r="G2658" s="373"/>
      <c r="H2658" s="373"/>
      <c r="J2658" s="373"/>
      <c r="K2658" s="373"/>
      <c r="L2658" s="373"/>
    </row>
    <row r="2659" spans="6:12">
      <c r="F2659" s="373"/>
      <c r="G2659" s="373"/>
      <c r="H2659" s="373"/>
      <c r="J2659" s="373"/>
      <c r="K2659" s="373"/>
      <c r="L2659" s="373"/>
    </row>
    <row r="2660" spans="6:12">
      <c r="F2660" s="373"/>
      <c r="G2660" s="373"/>
      <c r="H2660" s="373"/>
      <c r="J2660" s="373"/>
      <c r="K2660" s="373"/>
      <c r="L2660" s="373"/>
    </row>
    <row r="2661" spans="6:12">
      <c r="F2661" s="373"/>
      <c r="G2661" s="373"/>
      <c r="H2661" s="373"/>
      <c r="J2661" s="373"/>
      <c r="K2661" s="373"/>
      <c r="L2661" s="373"/>
    </row>
    <row r="2662" spans="6:12">
      <c r="F2662" s="373"/>
      <c r="G2662" s="373"/>
      <c r="H2662" s="373"/>
      <c r="J2662" s="373"/>
      <c r="K2662" s="373"/>
      <c r="L2662" s="373"/>
    </row>
    <row r="2663" spans="6:12">
      <c r="F2663" s="373"/>
      <c r="G2663" s="373"/>
      <c r="H2663" s="373"/>
      <c r="J2663" s="373"/>
      <c r="K2663" s="373"/>
      <c r="L2663" s="373"/>
    </row>
    <row r="2664" spans="6:12">
      <c r="F2664" s="373"/>
      <c r="G2664" s="373"/>
      <c r="H2664" s="373"/>
      <c r="J2664" s="373"/>
      <c r="K2664" s="373"/>
      <c r="L2664" s="373"/>
    </row>
    <row r="2665" spans="6:12">
      <c r="F2665" s="373"/>
      <c r="G2665" s="373"/>
      <c r="H2665" s="373"/>
      <c r="J2665" s="373"/>
      <c r="K2665" s="373"/>
      <c r="L2665" s="373"/>
    </row>
    <row r="2666" spans="6:12">
      <c r="F2666" s="373"/>
      <c r="G2666" s="373"/>
      <c r="H2666" s="373"/>
      <c r="J2666" s="373"/>
      <c r="K2666" s="373"/>
      <c r="L2666" s="373"/>
    </row>
    <row r="2667" spans="6:12">
      <c r="F2667" s="373"/>
      <c r="G2667" s="373"/>
      <c r="H2667" s="373"/>
      <c r="J2667" s="373"/>
      <c r="K2667" s="373"/>
      <c r="L2667" s="373"/>
    </row>
    <row r="2668" spans="6:12">
      <c r="F2668" s="373"/>
      <c r="G2668" s="373"/>
      <c r="H2668" s="373"/>
      <c r="J2668" s="373"/>
      <c r="K2668" s="373"/>
      <c r="L2668" s="373"/>
    </row>
    <row r="2669" spans="6:12">
      <c r="F2669" s="373"/>
      <c r="G2669" s="373"/>
      <c r="H2669" s="373"/>
      <c r="J2669" s="373"/>
      <c r="K2669" s="373"/>
      <c r="L2669" s="373"/>
    </row>
    <row r="2670" spans="6:12">
      <c r="F2670" s="373"/>
      <c r="G2670" s="373"/>
      <c r="H2670" s="373"/>
      <c r="J2670" s="373"/>
      <c r="K2670" s="373"/>
      <c r="L2670" s="373"/>
    </row>
    <row r="2671" spans="6:12">
      <c r="F2671" s="373"/>
      <c r="G2671" s="373"/>
      <c r="H2671" s="373"/>
      <c r="J2671" s="373"/>
      <c r="K2671" s="373"/>
      <c r="L2671" s="373"/>
    </row>
    <row r="2672" spans="6:12">
      <c r="F2672" s="373"/>
      <c r="G2672" s="373"/>
      <c r="H2672" s="373"/>
      <c r="J2672" s="373"/>
      <c r="K2672" s="373"/>
      <c r="L2672" s="373"/>
    </row>
    <row r="2673" spans="6:12">
      <c r="F2673" s="373"/>
      <c r="G2673" s="373"/>
      <c r="H2673" s="373"/>
      <c r="J2673" s="373"/>
      <c r="K2673" s="373"/>
      <c r="L2673" s="373"/>
    </row>
    <row r="2674" spans="6:12">
      <c r="F2674" s="373"/>
      <c r="G2674" s="373"/>
      <c r="H2674" s="373"/>
      <c r="J2674" s="373"/>
      <c r="K2674" s="373"/>
      <c r="L2674" s="373"/>
    </row>
    <row r="2675" spans="6:12">
      <c r="F2675" s="373"/>
      <c r="G2675" s="373"/>
      <c r="H2675" s="373"/>
      <c r="J2675" s="373"/>
      <c r="K2675" s="373"/>
      <c r="L2675" s="373"/>
    </row>
    <row r="2676" spans="6:12">
      <c r="F2676" s="373"/>
      <c r="G2676" s="373"/>
      <c r="H2676" s="373"/>
      <c r="J2676" s="373"/>
      <c r="K2676" s="373"/>
      <c r="L2676" s="373"/>
    </row>
    <row r="2677" spans="6:12">
      <c r="F2677" s="373"/>
      <c r="G2677" s="373"/>
      <c r="H2677" s="373"/>
      <c r="J2677" s="373"/>
      <c r="K2677" s="373"/>
      <c r="L2677" s="373"/>
    </row>
    <row r="2678" spans="6:12">
      <c r="F2678" s="373"/>
      <c r="G2678" s="373"/>
      <c r="H2678" s="373"/>
      <c r="J2678" s="373"/>
      <c r="K2678" s="373"/>
      <c r="L2678" s="373"/>
    </row>
    <row r="2679" spans="6:12">
      <c r="F2679" s="373"/>
      <c r="G2679" s="373"/>
      <c r="H2679" s="373"/>
      <c r="J2679" s="373"/>
      <c r="K2679" s="373"/>
      <c r="L2679" s="373"/>
    </row>
    <row r="2680" spans="6:12">
      <c r="F2680" s="373"/>
      <c r="G2680" s="373"/>
      <c r="H2680" s="373"/>
      <c r="J2680" s="373"/>
      <c r="K2680" s="373"/>
      <c r="L2680" s="373"/>
    </row>
    <row r="2681" spans="6:12">
      <c r="F2681" s="373"/>
      <c r="G2681" s="373"/>
      <c r="H2681" s="373"/>
      <c r="J2681" s="373"/>
      <c r="K2681" s="373"/>
      <c r="L2681" s="373"/>
    </row>
    <row r="2682" spans="6:12">
      <c r="F2682" s="373"/>
      <c r="G2682" s="373"/>
      <c r="H2682" s="373"/>
      <c r="J2682" s="373"/>
      <c r="K2682" s="373"/>
      <c r="L2682" s="373"/>
    </row>
    <row r="2683" spans="6:12">
      <c r="F2683" s="373"/>
      <c r="G2683" s="373"/>
      <c r="H2683" s="373"/>
      <c r="J2683" s="373"/>
      <c r="K2683" s="373"/>
      <c r="L2683" s="373"/>
    </row>
    <row r="2684" spans="6:12">
      <c r="F2684" s="373"/>
      <c r="G2684" s="373"/>
      <c r="H2684" s="373"/>
      <c r="J2684" s="373"/>
      <c r="K2684" s="373"/>
      <c r="L2684" s="373"/>
    </row>
    <row r="2685" spans="6:12">
      <c r="F2685" s="373"/>
      <c r="G2685" s="373"/>
      <c r="H2685" s="373"/>
      <c r="J2685" s="373"/>
      <c r="K2685" s="373"/>
      <c r="L2685" s="373"/>
    </row>
    <row r="2686" spans="6:12">
      <c r="F2686" s="373"/>
      <c r="G2686" s="373"/>
      <c r="H2686" s="373"/>
      <c r="J2686" s="373"/>
      <c r="K2686" s="373"/>
      <c r="L2686" s="373"/>
    </row>
    <row r="2687" spans="6:12">
      <c r="F2687" s="373"/>
      <c r="G2687" s="373"/>
      <c r="H2687" s="373"/>
      <c r="J2687" s="373"/>
      <c r="K2687" s="373"/>
      <c r="L2687" s="373"/>
    </row>
    <row r="2688" spans="6:12">
      <c r="F2688" s="373"/>
      <c r="G2688" s="373"/>
      <c r="H2688" s="373"/>
      <c r="J2688" s="373"/>
      <c r="K2688" s="373"/>
      <c r="L2688" s="373"/>
    </row>
    <row r="2689" spans="6:12">
      <c r="F2689" s="373"/>
      <c r="G2689" s="373"/>
      <c r="H2689" s="373"/>
      <c r="J2689" s="373"/>
      <c r="K2689" s="373"/>
      <c r="L2689" s="373"/>
    </row>
    <row r="2690" spans="6:12">
      <c r="F2690" s="373"/>
      <c r="G2690" s="373"/>
      <c r="H2690" s="373"/>
      <c r="J2690" s="373"/>
      <c r="K2690" s="373"/>
      <c r="L2690" s="373"/>
    </row>
    <row r="2691" spans="6:12">
      <c r="F2691" s="373"/>
      <c r="G2691" s="373"/>
      <c r="H2691" s="373"/>
      <c r="J2691" s="373"/>
      <c r="K2691" s="373"/>
      <c r="L2691" s="373"/>
    </row>
    <row r="2692" spans="6:12">
      <c r="F2692" s="373"/>
      <c r="G2692" s="373"/>
      <c r="H2692" s="373"/>
      <c r="J2692" s="373"/>
      <c r="K2692" s="373"/>
      <c r="L2692" s="373"/>
    </row>
    <row r="2693" spans="6:12">
      <c r="F2693" s="373"/>
      <c r="G2693" s="373"/>
      <c r="H2693" s="373"/>
      <c r="J2693" s="373"/>
      <c r="K2693" s="373"/>
      <c r="L2693" s="373"/>
    </row>
    <row r="2694" spans="6:12">
      <c r="F2694" s="373"/>
      <c r="G2694" s="373"/>
      <c r="H2694" s="373"/>
      <c r="J2694" s="373"/>
      <c r="K2694" s="373"/>
      <c r="L2694" s="373"/>
    </row>
    <row r="2695" spans="6:12">
      <c r="F2695" s="373"/>
      <c r="G2695" s="373"/>
      <c r="H2695" s="373"/>
      <c r="J2695" s="373"/>
      <c r="K2695" s="373"/>
      <c r="L2695" s="373"/>
    </row>
    <row r="2696" spans="6:12">
      <c r="F2696" s="373"/>
      <c r="G2696" s="373"/>
      <c r="H2696" s="373"/>
      <c r="J2696" s="373"/>
      <c r="K2696" s="373"/>
      <c r="L2696" s="373"/>
    </row>
    <row r="2697" spans="6:12">
      <c r="F2697" s="373"/>
      <c r="G2697" s="373"/>
      <c r="H2697" s="373"/>
      <c r="J2697" s="373"/>
      <c r="K2697" s="373"/>
      <c r="L2697" s="373"/>
    </row>
    <row r="2698" spans="6:12">
      <c r="F2698" s="373"/>
      <c r="G2698" s="373"/>
      <c r="H2698" s="373"/>
      <c r="J2698" s="373"/>
      <c r="K2698" s="373"/>
      <c r="L2698" s="373"/>
    </row>
    <row r="2699" spans="6:12">
      <c r="F2699" s="373"/>
      <c r="G2699" s="373"/>
      <c r="H2699" s="373"/>
      <c r="J2699" s="373"/>
      <c r="K2699" s="373"/>
      <c r="L2699" s="373"/>
    </row>
    <row r="2700" spans="6:12">
      <c r="F2700" s="373"/>
      <c r="G2700" s="373"/>
      <c r="H2700" s="373"/>
      <c r="J2700" s="373"/>
      <c r="K2700" s="373"/>
      <c r="L2700" s="373"/>
    </row>
    <row r="2701" spans="6:12">
      <c r="F2701" s="373"/>
      <c r="G2701" s="373"/>
      <c r="H2701" s="373"/>
      <c r="J2701" s="373"/>
      <c r="K2701" s="373"/>
      <c r="L2701" s="373"/>
    </row>
    <row r="2702" spans="6:12">
      <c r="F2702" s="373"/>
      <c r="G2702" s="373"/>
      <c r="H2702" s="373"/>
      <c r="J2702" s="373"/>
      <c r="K2702" s="373"/>
      <c r="L2702" s="373"/>
    </row>
    <row r="2703" spans="6:12">
      <c r="F2703" s="373"/>
      <c r="G2703" s="373"/>
      <c r="H2703" s="373"/>
      <c r="J2703" s="373"/>
      <c r="K2703" s="373"/>
      <c r="L2703" s="373"/>
    </row>
    <row r="2704" spans="6:12">
      <c r="F2704" s="373"/>
      <c r="G2704" s="373"/>
      <c r="H2704" s="373"/>
      <c r="J2704" s="373"/>
      <c r="K2704" s="373"/>
      <c r="L2704" s="373"/>
    </row>
    <row r="2705" spans="6:12">
      <c r="F2705" s="373"/>
      <c r="G2705" s="373"/>
      <c r="H2705" s="373"/>
      <c r="J2705" s="373"/>
      <c r="K2705" s="373"/>
      <c r="L2705" s="373"/>
    </row>
    <row r="2706" spans="6:12">
      <c r="F2706" s="373"/>
      <c r="G2706" s="373"/>
      <c r="H2706" s="373"/>
      <c r="J2706" s="373"/>
      <c r="K2706" s="373"/>
      <c r="L2706" s="373"/>
    </row>
    <row r="2707" spans="6:12">
      <c r="F2707" s="373"/>
      <c r="G2707" s="373"/>
      <c r="H2707" s="373"/>
      <c r="J2707" s="373"/>
      <c r="K2707" s="373"/>
      <c r="L2707" s="373"/>
    </row>
    <row r="2708" spans="6:12">
      <c r="F2708" s="373"/>
      <c r="G2708" s="373"/>
      <c r="H2708" s="373"/>
      <c r="J2708" s="373"/>
      <c r="K2708" s="373"/>
      <c r="L2708" s="373"/>
    </row>
    <row r="2709" spans="6:12">
      <c r="F2709" s="373"/>
      <c r="G2709" s="373"/>
      <c r="H2709" s="373"/>
      <c r="J2709" s="373"/>
      <c r="K2709" s="373"/>
      <c r="L2709" s="373"/>
    </row>
    <row r="2710" spans="6:12">
      <c r="F2710" s="373"/>
      <c r="G2710" s="373"/>
      <c r="H2710" s="373"/>
      <c r="J2710" s="373"/>
      <c r="K2710" s="373"/>
      <c r="L2710" s="373"/>
    </row>
    <row r="2711" spans="6:12">
      <c r="F2711" s="373"/>
      <c r="G2711" s="373"/>
      <c r="H2711" s="373"/>
      <c r="J2711" s="373"/>
      <c r="K2711" s="373"/>
      <c r="L2711" s="373"/>
    </row>
    <row r="2712" spans="6:12">
      <c r="F2712" s="373"/>
      <c r="G2712" s="373"/>
      <c r="H2712" s="373"/>
      <c r="J2712" s="373"/>
      <c r="K2712" s="373"/>
      <c r="L2712" s="373"/>
    </row>
    <row r="2713" spans="6:12">
      <c r="F2713" s="373"/>
      <c r="G2713" s="373"/>
      <c r="H2713" s="373"/>
      <c r="J2713" s="373"/>
      <c r="K2713" s="373"/>
      <c r="L2713" s="373"/>
    </row>
    <row r="2714" spans="6:12">
      <c r="F2714" s="373"/>
      <c r="G2714" s="373"/>
      <c r="H2714" s="373"/>
      <c r="J2714" s="373"/>
      <c r="K2714" s="373"/>
      <c r="L2714" s="373"/>
    </row>
    <row r="2715" spans="6:12">
      <c r="F2715" s="373"/>
      <c r="G2715" s="373"/>
      <c r="H2715" s="373"/>
      <c r="J2715" s="373"/>
      <c r="K2715" s="373"/>
      <c r="L2715" s="373"/>
    </row>
    <row r="2716" spans="6:12">
      <c r="F2716" s="373"/>
      <c r="G2716" s="373"/>
      <c r="H2716" s="373"/>
      <c r="J2716" s="373"/>
      <c r="K2716" s="373"/>
      <c r="L2716" s="373"/>
    </row>
    <row r="2717" spans="6:12">
      <c r="F2717" s="373"/>
      <c r="G2717" s="373"/>
      <c r="H2717" s="373"/>
      <c r="J2717" s="373"/>
      <c r="K2717" s="373"/>
      <c r="L2717" s="373"/>
    </row>
    <row r="2718" spans="6:12">
      <c r="F2718" s="373"/>
      <c r="G2718" s="373"/>
      <c r="H2718" s="373"/>
      <c r="J2718" s="373"/>
      <c r="K2718" s="373"/>
      <c r="L2718" s="373"/>
    </row>
    <row r="2719" spans="6:12">
      <c r="F2719" s="373"/>
      <c r="G2719" s="373"/>
      <c r="H2719" s="373"/>
      <c r="J2719" s="373"/>
      <c r="K2719" s="373"/>
      <c r="L2719" s="373"/>
    </row>
    <row r="2720" spans="6:12">
      <c r="F2720" s="373"/>
      <c r="G2720" s="373"/>
      <c r="H2720" s="373"/>
      <c r="J2720" s="373"/>
      <c r="K2720" s="373"/>
      <c r="L2720" s="373"/>
    </row>
    <row r="2721" spans="6:12">
      <c r="F2721" s="373"/>
      <c r="G2721" s="373"/>
      <c r="H2721" s="373"/>
      <c r="J2721" s="373"/>
      <c r="K2721" s="373"/>
      <c r="L2721" s="373"/>
    </row>
    <row r="2722" spans="6:12">
      <c r="F2722" s="373"/>
      <c r="G2722" s="373"/>
      <c r="H2722" s="373"/>
      <c r="J2722" s="373"/>
      <c r="K2722" s="373"/>
      <c r="L2722" s="373"/>
    </row>
    <row r="2723" spans="6:12">
      <c r="F2723" s="373"/>
      <c r="G2723" s="373"/>
      <c r="H2723" s="373"/>
      <c r="J2723" s="373"/>
      <c r="K2723" s="373"/>
      <c r="L2723" s="373"/>
    </row>
    <row r="2724" spans="6:12">
      <c r="F2724" s="373"/>
      <c r="G2724" s="373"/>
      <c r="H2724" s="373"/>
      <c r="J2724" s="373"/>
      <c r="K2724" s="373"/>
      <c r="L2724" s="373"/>
    </row>
    <row r="2725" spans="6:12">
      <c r="F2725" s="373"/>
      <c r="G2725" s="373"/>
      <c r="H2725" s="373"/>
      <c r="J2725" s="373"/>
      <c r="K2725" s="373"/>
      <c r="L2725" s="373"/>
    </row>
    <row r="2726" spans="6:12">
      <c r="F2726" s="373"/>
      <c r="G2726" s="373"/>
      <c r="H2726" s="373"/>
      <c r="J2726" s="373"/>
      <c r="K2726" s="373"/>
      <c r="L2726" s="373"/>
    </row>
    <row r="2727" spans="6:12">
      <c r="F2727" s="373"/>
      <c r="G2727" s="373"/>
      <c r="H2727" s="373"/>
      <c r="J2727" s="373"/>
      <c r="K2727" s="373"/>
      <c r="L2727" s="373"/>
    </row>
    <row r="2728" spans="6:12">
      <c r="F2728" s="373"/>
      <c r="G2728" s="373"/>
      <c r="H2728" s="373"/>
      <c r="J2728" s="373"/>
      <c r="K2728" s="373"/>
      <c r="L2728" s="373"/>
    </row>
    <row r="2729" spans="6:12">
      <c r="F2729" s="373"/>
      <c r="G2729" s="373"/>
      <c r="H2729" s="373"/>
      <c r="J2729" s="373"/>
      <c r="K2729" s="373"/>
      <c r="L2729" s="373"/>
    </row>
    <row r="2730" spans="6:12">
      <c r="F2730" s="373"/>
      <c r="G2730" s="373"/>
      <c r="H2730" s="373"/>
      <c r="J2730" s="373"/>
      <c r="K2730" s="373"/>
      <c r="L2730" s="373"/>
    </row>
    <row r="2731" spans="6:12">
      <c r="F2731" s="373"/>
      <c r="G2731" s="373"/>
      <c r="H2731" s="373"/>
      <c r="J2731" s="373"/>
      <c r="K2731" s="373"/>
      <c r="L2731" s="373"/>
    </row>
    <row r="2732" spans="6:12">
      <c r="F2732" s="373"/>
      <c r="G2732" s="373"/>
      <c r="H2732" s="373"/>
      <c r="J2732" s="373"/>
      <c r="K2732" s="373"/>
      <c r="L2732" s="373"/>
    </row>
    <row r="2733" spans="6:12">
      <c r="F2733" s="373"/>
      <c r="G2733" s="373"/>
      <c r="H2733" s="373"/>
      <c r="J2733" s="373"/>
      <c r="K2733" s="373"/>
      <c r="L2733" s="373"/>
    </row>
    <row r="2734" spans="6:12">
      <c r="F2734" s="373"/>
      <c r="G2734" s="373"/>
      <c r="H2734" s="373"/>
      <c r="J2734" s="373"/>
      <c r="K2734" s="373"/>
      <c r="L2734" s="373"/>
    </row>
    <row r="2735" spans="6:12">
      <c r="F2735" s="373"/>
      <c r="G2735" s="373"/>
      <c r="H2735" s="373"/>
      <c r="J2735" s="373"/>
      <c r="K2735" s="373"/>
      <c r="L2735" s="373"/>
    </row>
    <row r="2736" spans="6:12">
      <c r="F2736" s="373"/>
      <c r="G2736" s="373"/>
      <c r="H2736" s="373"/>
      <c r="J2736" s="373"/>
      <c r="K2736" s="373"/>
      <c r="L2736" s="373"/>
    </row>
    <row r="2737" spans="6:12">
      <c r="F2737" s="373"/>
      <c r="G2737" s="373"/>
      <c r="H2737" s="373"/>
      <c r="J2737" s="373"/>
      <c r="K2737" s="373"/>
      <c r="L2737" s="373"/>
    </row>
    <row r="2738" spans="6:12">
      <c r="F2738" s="373"/>
      <c r="G2738" s="373"/>
      <c r="H2738" s="373"/>
      <c r="J2738" s="373"/>
      <c r="K2738" s="373"/>
      <c r="L2738" s="373"/>
    </row>
    <row r="2739" spans="6:12">
      <c r="F2739" s="373"/>
      <c r="G2739" s="373"/>
      <c r="H2739" s="373"/>
      <c r="J2739" s="373"/>
      <c r="K2739" s="373"/>
      <c r="L2739" s="373"/>
    </row>
    <row r="2740" spans="6:12">
      <c r="F2740" s="373"/>
      <c r="G2740" s="373"/>
      <c r="H2740" s="373"/>
      <c r="J2740" s="373"/>
      <c r="K2740" s="373"/>
      <c r="L2740" s="373"/>
    </row>
    <row r="2741" spans="6:12">
      <c r="F2741" s="373"/>
      <c r="G2741" s="373"/>
      <c r="H2741" s="373"/>
      <c r="J2741" s="373"/>
      <c r="K2741" s="373"/>
      <c r="L2741" s="373"/>
    </row>
    <row r="2742" spans="6:12">
      <c r="F2742" s="373"/>
      <c r="G2742" s="373"/>
      <c r="H2742" s="373"/>
      <c r="J2742" s="373"/>
      <c r="K2742" s="373"/>
      <c r="L2742" s="373"/>
    </row>
    <row r="2743" spans="6:12">
      <c r="F2743" s="373"/>
      <c r="G2743" s="373"/>
      <c r="H2743" s="373"/>
      <c r="J2743" s="373"/>
      <c r="K2743" s="373"/>
      <c r="L2743" s="373"/>
    </row>
    <row r="2744" spans="6:12">
      <c r="F2744" s="373"/>
      <c r="G2744" s="373"/>
      <c r="H2744" s="373"/>
      <c r="J2744" s="373"/>
      <c r="K2744" s="373"/>
      <c r="L2744" s="373"/>
    </row>
    <row r="2745" spans="6:12">
      <c r="F2745" s="373"/>
      <c r="G2745" s="373"/>
      <c r="H2745" s="373"/>
      <c r="J2745" s="373"/>
      <c r="K2745" s="373"/>
      <c r="L2745" s="373"/>
    </row>
    <row r="2746" spans="6:12">
      <c r="F2746" s="373"/>
      <c r="G2746" s="373"/>
      <c r="H2746" s="373"/>
      <c r="J2746" s="373"/>
      <c r="K2746" s="373"/>
      <c r="L2746" s="373"/>
    </row>
    <row r="2747" spans="6:12">
      <c r="F2747" s="373"/>
      <c r="G2747" s="373"/>
      <c r="H2747" s="373"/>
      <c r="J2747" s="373"/>
      <c r="K2747" s="373"/>
      <c r="L2747" s="373"/>
    </row>
    <row r="2748" spans="6:12">
      <c r="F2748" s="373"/>
      <c r="G2748" s="373"/>
      <c r="H2748" s="373"/>
      <c r="J2748" s="373"/>
      <c r="K2748" s="373"/>
      <c r="L2748" s="373"/>
    </row>
    <row r="2749" spans="6:12">
      <c r="F2749" s="373"/>
      <c r="G2749" s="373"/>
      <c r="H2749" s="373"/>
      <c r="J2749" s="373"/>
      <c r="K2749" s="373"/>
      <c r="L2749" s="373"/>
    </row>
    <row r="2750" spans="6:12">
      <c r="F2750" s="373"/>
      <c r="G2750" s="373"/>
      <c r="H2750" s="373"/>
      <c r="J2750" s="373"/>
      <c r="K2750" s="373"/>
      <c r="L2750" s="373"/>
    </row>
    <row r="2751" spans="6:12">
      <c r="F2751" s="373"/>
      <c r="G2751" s="373"/>
      <c r="H2751" s="373"/>
      <c r="J2751" s="373"/>
      <c r="K2751" s="373"/>
      <c r="L2751" s="373"/>
    </row>
    <row r="2752" spans="6:12">
      <c r="F2752" s="373"/>
      <c r="G2752" s="373"/>
      <c r="H2752" s="373"/>
      <c r="J2752" s="373"/>
      <c r="K2752" s="373"/>
      <c r="L2752" s="373"/>
    </row>
    <row r="2753" spans="6:12">
      <c r="F2753" s="373"/>
      <c r="G2753" s="373"/>
      <c r="H2753" s="373"/>
      <c r="J2753" s="373"/>
      <c r="K2753" s="373"/>
      <c r="L2753" s="373"/>
    </row>
    <row r="2754" spans="6:12">
      <c r="F2754" s="373"/>
      <c r="G2754" s="373"/>
      <c r="H2754" s="373"/>
      <c r="J2754" s="373"/>
      <c r="K2754" s="373"/>
      <c r="L2754" s="373"/>
    </row>
    <row r="2755" spans="6:12">
      <c r="F2755" s="373"/>
      <c r="G2755" s="373"/>
      <c r="H2755" s="373"/>
      <c r="J2755" s="373"/>
      <c r="K2755" s="373"/>
      <c r="L2755" s="373"/>
    </row>
    <row r="2756" spans="6:12">
      <c r="F2756" s="373"/>
      <c r="G2756" s="373"/>
      <c r="H2756" s="373"/>
      <c r="J2756" s="373"/>
      <c r="K2756" s="373"/>
      <c r="L2756" s="373"/>
    </row>
    <row r="2757" spans="6:12">
      <c r="F2757" s="373"/>
      <c r="G2757" s="373"/>
      <c r="H2757" s="373"/>
      <c r="J2757" s="373"/>
      <c r="K2757" s="373"/>
      <c r="L2757" s="373"/>
    </row>
    <row r="2758" spans="6:12">
      <c r="F2758" s="373"/>
      <c r="G2758" s="373"/>
      <c r="H2758" s="373"/>
      <c r="J2758" s="373"/>
      <c r="K2758" s="373"/>
      <c r="L2758" s="373"/>
    </row>
    <row r="2759" spans="6:12">
      <c r="F2759" s="373"/>
      <c r="G2759" s="373"/>
      <c r="H2759" s="373"/>
      <c r="J2759" s="373"/>
      <c r="K2759" s="373"/>
      <c r="L2759" s="373"/>
    </row>
    <row r="2760" spans="6:12">
      <c r="F2760" s="373"/>
      <c r="G2760" s="373"/>
      <c r="H2760" s="373"/>
      <c r="J2760" s="373"/>
      <c r="K2760" s="373"/>
      <c r="L2760" s="373"/>
    </row>
    <row r="2761" spans="6:12">
      <c r="F2761" s="373"/>
      <c r="G2761" s="373"/>
      <c r="H2761" s="373"/>
      <c r="J2761" s="373"/>
      <c r="K2761" s="373"/>
      <c r="L2761" s="373"/>
    </row>
    <row r="2762" spans="6:12">
      <c r="F2762" s="373"/>
      <c r="G2762" s="373"/>
      <c r="H2762" s="373"/>
      <c r="J2762" s="373"/>
      <c r="K2762" s="373"/>
      <c r="L2762" s="373"/>
    </row>
    <row r="2763" spans="6:12">
      <c r="F2763" s="373"/>
      <c r="G2763" s="373"/>
      <c r="H2763" s="373"/>
      <c r="J2763" s="373"/>
      <c r="K2763" s="373"/>
      <c r="L2763" s="373"/>
    </row>
    <row r="2764" spans="6:12">
      <c r="F2764" s="373"/>
      <c r="G2764" s="373"/>
      <c r="H2764" s="373"/>
      <c r="J2764" s="373"/>
      <c r="K2764" s="373"/>
      <c r="L2764" s="373"/>
    </row>
    <row r="2765" spans="6:12">
      <c r="F2765" s="373"/>
      <c r="G2765" s="373"/>
      <c r="H2765" s="373"/>
      <c r="J2765" s="373"/>
      <c r="K2765" s="373"/>
      <c r="L2765" s="373"/>
    </row>
    <row r="2766" spans="6:12">
      <c r="F2766" s="373"/>
      <c r="G2766" s="373"/>
      <c r="H2766" s="373"/>
      <c r="J2766" s="373"/>
      <c r="K2766" s="373"/>
      <c r="L2766" s="373"/>
    </row>
    <row r="2767" spans="6:12">
      <c r="F2767" s="373"/>
      <c r="G2767" s="373"/>
      <c r="H2767" s="373"/>
      <c r="J2767" s="373"/>
      <c r="K2767" s="373"/>
      <c r="L2767" s="373"/>
    </row>
    <row r="2768" spans="6:12">
      <c r="F2768" s="373"/>
      <c r="G2768" s="373"/>
      <c r="H2768" s="373"/>
      <c r="J2768" s="373"/>
      <c r="K2768" s="373"/>
      <c r="L2768" s="373"/>
    </row>
    <row r="2769" spans="6:12">
      <c r="F2769" s="373"/>
      <c r="G2769" s="373"/>
      <c r="H2769" s="373"/>
      <c r="J2769" s="373"/>
      <c r="K2769" s="373"/>
      <c r="L2769" s="373"/>
    </row>
    <row r="2770" spans="6:12">
      <c r="F2770" s="373"/>
      <c r="G2770" s="373"/>
      <c r="H2770" s="373"/>
      <c r="J2770" s="373"/>
      <c r="K2770" s="373"/>
      <c r="L2770" s="373"/>
    </row>
    <row r="2771" spans="6:12">
      <c r="F2771" s="373"/>
      <c r="G2771" s="373"/>
      <c r="H2771" s="373"/>
      <c r="J2771" s="373"/>
      <c r="K2771" s="373"/>
      <c r="L2771" s="373"/>
    </row>
    <row r="2772" spans="6:12">
      <c r="F2772" s="373"/>
      <c r="G2772" s="373"/>
      <c r="H2772" s="373"/>
      <c r="J2772" s="373"/>
      <c r="K2772" s="373"/>
      <c r="L2772" s="373"/>
    </row>
    <row r="2773" spans="6:12">
      <c r="F2773" s="373"/>
      <c r="G2773" s="373"/>
      <c r="H2773" s="373"/>
      <c r="J2773" s="373"/>
      <c r="K2773" s="373"/>
      <c r="L2773" s="373"/>
    </row>
    <row r="2774" spans="6:12">
      <c r="F2774" s="373"/>
      <c r="G2774" s="373"/>
      <c r="H2774" s="373"/>
      <c r="J2774" s="373"/>
      <c r="K2774" s="373"/>
      <c r="L2774" s="373"/>
    </row>
    <row r="2775" spans="6:12">
      <c r="F2775" s="373"/>
      <c r="G2775" s="373"/>
      <c r="H2775" s="373"/>
      <c r="J2775" s="373"/>
      <c r="K2775" s="373"/>
      <c r="L2775" s="373"/>
    </row>
    <row r="2776" spans="6:12">
      <c r="F2776" s="373"/>
      <c r="G2776" s="373"/>
      <c r="H2776" s="373"/>
      <c r="J2776" s="373"/>
      <c r="K2776" s="373"/>
      <c r="L2776" s="373"/>
    </row>
    <row r="2777" spans="6:12">
      <c r="F2777" s="373"/>
      <c r="G2777" s="373"/>
      <c r="H2777" s="373"/>
      <c r="J2777" s="373"/>
      <c r="K2777" s="373"/>
      <c r="L2777" s="373"/>
    </row>
    <row r="2778" spans="6:12">
      <c r="F2778" s="373"/>
      <c r="G2778" s="373"/>
      <c r="H2778" s="373"/>
      <c r="J2778" s="373"/>
      <c r="K2778" s="373"/>
      <c r="L2778" s="373"/>
    </row>
    <row r="2779" spans="6:12">
      <c r="F2779" s="373"/>
      <c r="G2779" s="373"/>
      <c r="H2779" s="373"/>
      <c r="J2779" s="373"/>
      <c r="K2779" s="373"/>
      <c r="L2779" s="373"/>
    </row>
    <row r="2780" spans="6:12">
      <c r="F2780" s="373"/>
      <c r="G2780" s="373"/>
      <c r="H2780" s="373"/>
      <c r="J2780" s="373"/>
      <c r="K2780" s="373"/>
      <c r="L2780" s="373"/>
    </row>
    <row r="2781" spans="6:12">
      <c r="F2781" s="373"/>
      <c r="G2781" s="373"/>
      <c r="H2781" s="373"/>
      <c r="J2781" s="373"/>
      <c r="K2781" s="373"/>
      <c r="L2781" s="373"/>
    </row>
    <row r="2782" spans="6:12">
      <c r="F2782" s="373"/>
      <c r="G2782" s="373"/>
      <c r="H2782" s="373"/>
      <c r="J2782" s="373"/>
      <c r="K2782" s="373"/>
      <c r="L2782" s="373"/>
    </row>
    <row r="2783" spans="6:12">
      <c r="F2783" s="373"/>
      <c r="G2783" s="373"/>
      <c r="H2783" s="373"/>
      <c r="J2783" s="373"/>
      <c r="K2783" s="373"/>
      <c r="L2783" s="373"/>
    </row>
    <row r="2784" spans="6:12">
      <c r="F2784" s="373"/>
      <c r="G2784" s="373"/>
      <c r="H2784" s="373"/>
      <c r="J2784" s="373"/>
      <c r="K2784" s="373"/>
      <c r="L2784" s="373"/>
    </row>
    <row r="2785" spans="6:12">
      <c r="F2785" s="373"/>
      <c r="G2785" s="373"/>
      <c r="H2785" s="373"/>
      <c r="J2785" s="373"/>
      <c r="K2785" s="373"/>
      <c r="L2785" s="373"/>
    </row>
    <row r="2786" spans="6:12">
      <c r="F2786" s="373"/>
      <c r="G2786" s="373"/>
      <c r="H2786" s="373"/>
      <c r="J2786" s="373"/>
      <c r="K2786" s="373"/>
      <c r="L2786" s="373"/>
    </row>
    <row r="2787" spans="6:12">
      <c r="F2787" s="373"/>
      <c r="G2787" s="373"/>
      <c r="H2787" s="373"/>
      <c r="J2787" s="373"/>
      <c r="K2787" s="373"/>
      <c r="L2787" s="373"/>
    </row>
    <row r="2788" spans="6:12">
      <c r="F2788" s="373"/>
      <c r="G2788" s="373"/>
      <c r="H2788" s="373"/>
      <c r="J2788" s="373"/>
      <c r="K2788" s="373"/>
      <c r="L2788" s="373"/>
    </row>
    <row r="2789" spans="6:12">
      <c r="F2789" s="373"/>
      <c r="G2789" s="373"/>
      <c r="H2789" s="373"/>
      <c r="J2789" s="373"/>
      <c r="K2789" s="373"/>
      <c r="L2789" s="373"/>
    </row>
    <row r="2790" spans="6:12">
      <c r="F2790" s="373"/>
      <c r="G2790" s="373"/>
      <c r="H2790" s="373"/>
      <c r="J2790" s="373"/>
      <c r="K2790" s="373"/>
      <c r="L2790" s="373"/>
    </row>
    <row r="2791" spans="6:12">
      <c r="F2791" s="373"/>
      <c r="G2791" s="373"/>
      <c r="H2791" s="373"/>
      <c r="J2791" s="373"/>
      <c r="K2791" s="373"/>
      <c r="L2791" s="373"/>
    </row>
    <row r="2792" spans="6:12">
      <c r="F2792" s="373"/>
      <c r="G2792" s="373"/>
      <c r="H2792" s="373"/>
      <c r="J2792" s="373"/>
      <c r="K2792" s="373"/>
      <c r="L2792" s="373"/>
    </row>
    <row r="2793" spans="6:12">
      <c r="F2793" s="373"/>
      <c r="G2793" s="373"/>
      <c r="H2793" s="373"/>
      <c r="J2793" s="373"/>
      <c r="K2793" s="373"/>
      <c r="L2793" s="373"/>
    </row>
    <row r="2794" spans="6:12">
      <c r="F2794" s="373"/>
      <c r="G2794" s="373"/>
      <c r="H2794" s="373"/>
      <c r="J2794" s="373"/>
      <c r="K2794" s="373"/>
      <c r="L2794" s="373"/>
    </row>
    <row r="2795" spans="6:12">
      <c r="F2795" s="373"/>
      <c r="G2795" s="373"/>
      <c r="H2795" s="373"/>
      <c r="J2795" s="373"/>
      <c r="K2795" s="373"/>
      <c r="L2795" s="373"/>
    </row>
    <row r="2796" spans="6:12">
      <c r="F2796" s="373"/>
      <c r="G2796" s="373"/>
      <c r="H2796" s="373"/>
      <c r="J2796" s="373"/>
      <c r="K2796" s="373"/>
      <c r="L2796" s="373"/>
    </row>
    <row r="2797" spans="6:12">
      <c r="F2797" s="373"/>
      <c r="G2797" s="373"/>
      <c r="H2797" s="373"/>
      <c r="J2797" s="373"/>
      <c r="K2797" s="373"/>
      <c r="L2797" s="373"/>
    </row>
    <row r="2798" spans="6:12">
      <c r="F2798" s="373"/>
      <c r="G2798" s="373"/>
      <c r="H2798" s="373"/>
      <c r="J2798" s="373"/>
      <c r="K2798" s="373"/>
      <c r="L2798" s="373"/>
    </row>
    <row r="2799" spans="6:12">
      <c r="F2799" s="373"/>
      <c r="G2799" s="373"/>
      <c r="H2799" s="373"/>
      <c r="J2799" s="373"/>
      <c r="K2799" s="373"/>
      <c r="L2799" s="373"/>
    </row>
    <row r="2800" spans="6:12">
      <c r="F2800" s="373"/>
      <c r="G2800" s="373"/>
      <c r="H2800" s="373"/>
      <c r="J2800" s="373"/>
      <c r="K2800" s="373"/>
      <c r="L2800" s="373"/>
    </row>
    <row r="2801" spans="6:12">
      <c r="F2801" s="373"/>
      <c r="G2801" s="373"/>
      <c r="H2801" s="373"/>
      <c r="J2801" s="373"/>
      <c r="K2801" s="373"/>
      <c r="L2801" s="373"/>
    </row>
    <row r="2802" spans="6:12">
      <c r="F2802" s="373"/>
      <c r="G2802" s="373"/>
      <c r="H2802" s="373"/>
      <c r="J2802" s="373"/>
      <c r="K2802" s="373"/>
      <c r="L2802" s="373"/>
    </row>
    <row r="2803" spans="6:12">
      <c r="F2803" s="373"/>
      <c r="G2803" s="373"/>
      <c r="H2803" s="373"/>
      <c r="J2803" s="373"/>
      <c r="K2803" s="373"/>
      <c r="L2803" s="373"/>
    </row>
    <row r="2804" spans="6:12">
      <c r="F2804" s="373"/>
      <c r="G2804" s="373"/>
      <c r="H2804" s="373"/>
      <c r="J2804" s="373"/>
      <c r="K2804" s="373"/>
      <c r="L2804" s="373"/>
    </row>
    <row r="2805" spans="6:12">
      <c r="F2805" s="373"/>
      <c r="G2805" s="373"/>
      <c r="H2805" s="373"/>
      <c r="J2805" s="373"/>
      <c r="K2805" s="373"/>
      <c r="L2805" s="373"/>
    </row>
    <row r="2806" spans="6:12">
      <c r="F2806" s="373"/>
      <c r="G2806" s="373"/>
      <c r="H2806" s="373"/>
      <c r="J2806" s="373"/>
      <c r="K2806" s="373"/>
      <c r="L2806" s="373"/>
    </row>
    <row r="2807" spans="6:12">
      <c r="F2807" s="373"/>
      <c r="G2807" s="373"/>
      <c r="H2807" s="373"/>
      <c r="J2807" s="373"/>
      <c r="K2807" s="373"/>
      <c r="L2807" s="373"/>
    </row>
    <row r="2808" spans="6:12">
      <c r="F2808" s="373"/>
      <c r="G2808" s="373"/>
      <c r="H2808" s="373"/>
      <c r="J2808" s="373"/>
      <c r="K2808" s="373"/>
      <c r="L2808" s="373"/>
    </row>
    <row r="2809" spans="6:12">
      <c r="F2809" s="373"/>
      <c r="G2809" s="373"/>
      <c r="H2809" s="373"/>
      <c r="J2809" s="373"/>
      <c r="K2809" s="373"/>
      <c r="L2809" s="373"/>
    </row>
    <row r="2810" spans="6:12">
      <c r="F2810" s="373"/>
      <c r="G2810" s="373"/>
      <c r="H2810" s="373"/>
      <c r="J2810" s="373"/>
      <c r="K2810" s="373"/>
      <c r="L2810" s="373"/>
    </row>
    <row r="2811" spans="6:12">
      <c r="F2811" s="373"/>
      <c r="G2811" s="373"/>
      <c r="H2811" s="373"/>
      <c r="J2811" s="373"/>
      <c r="K2811" s="373"/>
      <c r="L2811" s="373"/>
    </row>
    <row r="2812" spans="6:12">
      <c r="F2812" s="373"/>
      <c r="G2812" s="373"/>
      <c r="H2812" s="373"/>
      <c r="J2812" s="373"/>
      <c r="K2812" s="373"/>
      <c r="L2812" s="373"/>
    </row>
    <row r="2813" spans="6:12">
      <c r="F2813" s="373"/>
      <c r="G2813" s="373"/>
      <c r="H2813" s="373"/>
      <c r="J2813" s="373"/>
      <c r="K2813" s="373"/>
      <c r="L2813" s="373"/>
    </row>
    <row r="2814" spans="6:12">
      <c r="F2814" s="373"/>
      <c r="G2814" s="373"/>
      <c r="H2814" s="373"/>
      <c r="J2814" s="373"/>
      <c r="K2814" s="373"/>
      <c r="L2814" s="373"/>
    </row>
    <row r="2815" spans="6:12">
      <c r="F2815" s="373"/>
      <c r="G2815" s="373"/>
      <c r="H2815" s="373"/>
      <c r="J2815" s="373"/>
      <c r="K2815" s="373"/>
      <c r="L2815" s="373"/>
    </row>
    <row r="2816" spans="6:12">
      <c r="F2816" s="373"/>
      <c r="G2816" s="373"/>
      <c r="H2816" s="373"/>
      <c r="J2816" s="373"/>
      <c r="K2816" s="373"/>
      <c r="L2816" s="373"/>
    </row>
    <row r="2817" spans="6:12">
      <c r="F2817" s="373"/>
      <c r="G2817" s="373"/>
      <c r="H2817" s="373"/>
      <c r="J2817" s="373"/>
      <c r="K2817" s="373"/>
      <c r="L2817" s="373"/>
    </row>
    <row r="2818" spans="6:12">
      <c r="F2818" s="373"/>
      <c r="G2818" s="373"/>
      <c r="H2818" s="373"/>
      <c r="J2818" s="373"/>
      <c r="K2818" s="373"/>
      <c r="L2818" s="373"/>
    </row>
    <row r="2819" spans="6:12">
      <c r="F2819" s="373"/>
      <c r="G2819" s="373"/>
      <c r="H2819" s="373"/>
      <c r="J2819" s="373"/>
      <c r="K2819" s="373"/>
      <c r="L2819" s="373"/>
    </row>
    <row r="2820" spans="6:12">
      <c r="F2820" s="373"/>
      <c r="G2820" s="373"/>
      <c r="H2820" s="373"/>
      <c r="J2820" s="373"/>
      <c r="K2820" s="373"/>
      <c r="L2820" s="373"/>
    </row>
    <row r="2821" spans="6:12">
      <c r="F2821" s="373"/>
      <c r="G2821" s="373"/>
      <c r="H2821" s="373"/>
      <c r="J2821" s="373"/>
      <c r="K2821" s="373"/>
      <c r="L2821" s="373"/>
    </row>
    <row r="2822" spans="6:12">
      <c r="F2822" s="373"/>
      <c r="G2822" s="373"/>
      <c r="H2822" s="373"/>
      <c r="J2822" s="373"/>
      <c r="K2822" s="373"/>
      <c r="L2822" s="373"/>
    </row>
    <row r="2823" spans="6:12">
      <c r="F2823" s="373"/>
      <c r="G2823" s="373"/>
      <c r="H2823" s="373"/>
      <c r="J2823" s="373"/>
      <c r="K2823" s="373"/>
      <c r="L2823" s="373"/>
    </row>
    <row r="2824" spans="6:12">
      <c r="F2824" s="373"/>
      <c r="G2824" s="373"/>
      <c r="H2824" s="373"/>
      <c r="J2824" s="373"/>
      <c r="K2824" s="373"/>
      <c r="L2824" s="373"/>
    </row>
    <row r="2825" spans="6:12">
      <c r="F2825" s="373"/>
      <c r="G2825" s="373"/>
      <c r="H2825" s="373"/>
      <c r="J2825" s="373"/>
      <c r="K2825" s="373"/>
      <c r="L2825" s="373"/>
    </row>
    <row r="2826" spans="6:12">
      <c r="F2826" s="373"/>
      <c r="G2826" s="373"/>
      <c r="H2826" s="373"/>
      <c r="J2826" s="373"/>
      <c r="K2826" s="373"/>
      <c r="L2826" s="373"/>
    </row>
    <row r="2827" spans="6:12">
      <c r="F2827" s="373"/>
      <c r="G2827" s="373"/>
      <c r="H2827" s="373"/>
      <c r="J2827" s="373"/>
      <c r="K2827" s="373"/>
      <c r="L2827" s="373"/>
    </row>
    <row r="2828" spans="6:12">
      <c r="F2828" s="373"/>
      <c r="G2828" s="373"/>
      <c r="H2828" s="373"/>
      <c r="J2828" s="373"/>
      <c r="K2828" s="373"/>
      <c r="L2828" s="373"/>
    </row>
    <row r="2829" spans="6:12">
      <c r="F2829" s="373"/>
      <c r="G2829" s="373"/>
      <c r="H2829" s="373"/>
      <c r="J2829" s="373"/>
      <c r="K2829" s="373"/>
      <c r="L2829" s="373"/>
    </row>
    <row r="2830" spans="6:12">
      <c r="F2830" s="373"/>
      <c r="G2830" s="373"/>
      <c r="H2830" s="373"/>
      <c r="J2830" s="373"/>
      <c r="K2830" s="373"/>
      <c r="L2830" s="373"/>
    </row>
    <row r="2831" spans="6:12">
      <c r="F2831" s="373"/>
      <c r="G2831" s="373"/>
      <c r="H2831" s="373"/>
      <c r="J2831" s="373"/>
      <c r="K2831" s="373"/>
      <c r="L2831" s="373"/>
    </row>
    <row r="2832" spans="6:12">
      <c r="F2832" s="373"/>
      <c r="G2832" s="373"/>
      <c r="H2832" s="373"/>
      <c r="J2832" s="373"/>
      <c r="K2832" s="373"/>
      <c r="L2832" s="373"/>
    </row>
    <row r="2833" spans="6:12">
      <c r="F2833" s="373"/>
      <c r="G2833" s="373"/>
      <c r="H2833" s="373"/>
      <c r="J2833" s="373"/>
      <c r="K2833" s="373"/>
      <c r="L2833" s="373"/>
    </row>
    <row r="2834" spans="6:12">
      <c r="F2834" s="373"/>
      <c r="G2834" s="373"/>
      <c r="H2834" s="373"/>
      <c r="J2834" s="373"/>
      <c r="K2834" s="373"/>
      <c r="L2834" s="373"/>
    </row>
    <row r="2835" spans="6:12">
      <c r="F2835" s="373"/>
      <c r="G2835" s="373"/>
      <c r="H2835" s="373"/>
      <c r="J2835" s="373"/>
      <c r="K2835" s="373"/>
      <c r="L2835" s="373"/>
    </row>
    <row r="2836" spans="6:12">
      <c r="F2836" s="373"/>
      <c r="G2836" s="373"/>
      <c r="H2836" s="373"/>
      <c r="J2836" s="373"/>
      <c r="K2836" s="373"/>
      <c r="L2836" s="373"/>
    </row>
    <row r="2837" spans="6:12">
      <c r="F2837" s="373"/>
      <c r="G2837" s="373"/>
      <c r="H2837" s="373"/>
      <c r="J2837" s="373"/>
      <c r="K2837" s="373"/>
      <c r="L2837" s="373"/>
    </row>
    <row r="2838" spans="6:12">
      <c r="F2838" s="373"/>
      <c r="G2838" s="373"/>
      <c r="H2838" s="373"/>
      <c r="J2838" s="373"/>
      <c r="K2838" s="373"/>
      <c r="L2838" s="373"/>
    </row>
    <row r="2839" spans="6:12">
      <c r="F2839" s="373"/>
      <c r="G2839" s="373"/>
      <c r="H2839" s="373"/>
      <c r="J2839" s="373"/>
      <c r="K2839" s="373"/>
      <c r="L2839" s="373"/>
    </row>
    <row r="2840" spans="6:12">
      <c r="F2840" s="373"/>
      <c r="G2840" s="373"/>
      <c r="H2840" s="373"/>
      <c r="J2840" s="373"/>
      <c r="K2840" s="373"/>
      <c r="L2840" s="373"/>
    </row>
    <row r="2841" spans="6:12">
      <c r="F2841" s="373"/>
      <c r="G2841" s="373"/>
      <c r="H2841" s="373"/>
      <c r="J2841" s="373"/>
      <c r="K2841" s="373"/>
      <c r="L2841" s="373"/>
    </row>
    <row r="2842" spans="6:12">
      <c r="F2842" s="373"/>
      <c r="G2842" s="373"/>
      <c r="H2842" s="373"/>
      <c r="J2842" s="373"/>
      <c r="K2842" s="373"/>
      <c r="L2842" s="373"/>
    </row>
    <row r="2843" spans="6:12">
      <c r="F2843" s="373"/>
      <c r="G2843" s="373"/>
      <c r="H2843" s="373"/>
      <c r="J2843" s="373"/>
      <c r="K2843" s="373"/>
      <c r="L2843" s="373"/>
    </row>
    <row r="2844" spans="6:12">
      <c r="F2844" s="373"/>
      <c r="G2844" s="373"/>
      <c r="H2844" s="373"/>
      <c r="J2844" s="373"/>
      <c r="K2844" s="373"/>
      <c r="L2844" s="373"/>
    </row>
    <row r="2845" spans="6:12">
      <c r="F2845" s="373"/>
      <c r="G2845" s="373"/>
      <c r="H2845" s="373"/>
      <c r="J2845" s="373"/>
      <c r="K2845" s="373"/>
      <c r="L2845" s="373"/>
    </row>
    <row r="2846" spans="6:12">
      <c r="F2846" s="373"/>
      <c r="G2846" s="373"/>
      <c r="H2846" s="373"/>
      <c r="J2846" s="373"/>
      <c r="K2846" s="373"/>
      <c r="L2846" s="373"/>
    </row>
    <row r="2847" spans="6:12">
      <c r="F2847" s="373"/>
      <c r="G2847" s="373"/>
      <c r="H2847" s="373"/>
      <c r="J2847" s="373"/>
      <c r="K2847" s="373"/>
      <c r="L2847" s="373"/>
    </row>
    <row r="2848" spans="6:12">
      <c r="F2848" s="373"/>
      <c r="G2848" s="373"/>
      <c r="H2848" s="373"/>
      <c r="J2848" s="373"/>
      <c r="K2848" s="373"/>
      <c r="L2848" s="373"/>
    </row>
    <row r="2849" spans="6:12">
      <c r="F2849" s="373"/>
      <c r="G2849" s="373"/>
      <c r="H2849" s="373"/>
      <c r="J2849" s="373"/>
      <c r="K2849" s="373"/>
      <c r="L2849" s="373"/>
    </row>
    <row r="2850" spans="6:12">
      <c r="F2850" s="373"/>
      <c r="G2850" s="373"/>
      <c r="H2850" s="373"/>
      <c r="J2850" s="373"/>
      <c r="K2850" s="373"/>
      <c r="L2850" s="373"/>
    </row>
    <row r="2851" spans="6:12">
      <c r="F2851" s="373"/>
      <c r="G2851" s="373"/>
      <c r="H2851" s="373"/>
      <c r="J2851" s="373"/>
      <c r="K2851" s="373"/>
      <c r="L2851" s="373"/>
    </row>
    <row r="2852" spans="6:12">
      <c r="F2852" s="373"/>
      <c r="G2852" s="373"/>
      <c r="H2852" s="373"/>
      <c r="J2852" s="373"/>
      <c r="K2852" s="373"/>
      <c r="L2852" s="373"/>
    </row>
    <row r="2853" spans="6:12">
      <c r="F2853" s="373"/>
      <c r="G2853" s="373"/>
      <c r="H2853" s="373"/>
      <c r="J2853" s="373"/>
      <c r="K2853" s="373"/>
      <c r="L2853" s="373"/>
    </row>
    <row r="2854" spans="6:12">
      <c r="F2854" s="373"/>
      <c r="G2854" s="373"/>
      <c r="H2854" s="373"/>
      <c r="J2854" s="373"/>
      <c r="K2854" s="373"/>
      <c r="L2854" s="373"/>
    </row>
    <row r="2855" spans="6:12">
      <c r="F2855" s="373"/>
      <c r="G2855" s="373"/>
      <c r="H2855" s="373"/>
      <c r="J2855" s="373"/>
      <c r="K2855" s="373"/>
      <c r="L2855" s="373"/>
    </row>
    <row r="2856" spans="6:12">
      <c r="F2856" s="373"/>
      <c r="G2856" s="373"/>
      <c r="H2856" s="373"/>
      <c r="J2856" s="373"/>
      <c r="K2856" s="373"/>
      <c r="L2856" s="373"/>
    </row>
    <row r="2857" spans="6:12">
      <c r="F2857" s="373"/>
      <c r="G2857" s="373"/>
      <c r="H2857" s="373"/>
      <c r="J2857" s="373"/>
      <c r="K2857" s="373"/>
      <c r="L2857" s="373"/>
    </row>
    <row r="2858" spans="6:12">
      <c r="F2858" s="373"/>
      <c r="G2858" s="373"/>
      <c r="H2858" s="373"/>
      <c r="J2858" s="373"/>
      <c r="K2858" s="373"/>
      <c r="L2858" s="373"/>
    </row>
    <row r="2859" spans="6:12">
      <c r="F2859" s="373"/>
      <c r="G2859" s="373"/>
      <c r="H2859" s="373"/>
      <c r="J2859" s="373"/>
      <c r="K2859" s="373"/>
      <c r="L2859" s="373"/>
    </row>
    <row r="2860" spans="6:12">
      <c r="F2860" s="373"/>
      <c r="G2860" s="373"/>
      <c r="H2860" s="373"/>
      <c r="J2860" s="373"/>
      <c r="K2860" s="373"/>
      <c r="L2860" s="373"/>
    </row>
    <row r="2861" spans="6:12">
      <c r="F2861" s="373"/>
      <c r="G2861" s="373"/>
      <c r="H2861" s="373"/>
      <c r="J2861" s="373"/>
      <c r="K2861" s="373"/>
      <c r="L2861" s="373"/>
    </row>
    <row r="2862" spans="6:12">
      <c r="F2862" s="373"/>
      <c r="G2862" s="373"/>
      <c r="H2862" s="373"/>
      <c r="J2862" s="373"/>
      <c r="K2862" s="373"/>
      <c r="L2862" s="373"/>
    </row>
    <row r="2863" spans="6:12">
      <c r="F2863" s="373"/>
      <c r="G2863" s="373"/>
      <c r="H2863" s="373"/>
      <c r="J2863" s="373"/>
      <c r="K2863" s="373"/>
      <c r="L2863" s="373"/>
    </row>
    <row r="2864" spans="6:12">
      <c r="F2864" s="373"/>
      <c r="G2864" s="373"/>
      <c r="H2864" s="373"/>
      <c r="J2864" s="373"/>
      <c r="K2864" s="373"/>
      <c r="L2864" s="373"/>
    </row>
    <row r="2865" spans="6:12">
      <c r="F2865" s="373"/>
      <c r="G2865" s="373"/>
      <c r="H2865" s="373"/>
      <c r="J2865" s="373"/>
      <c r="K2865" s="373"/>
      <c r="L2865" s="373"/>
    </row>
    <row r="2866" spans="6:12">
      <c r="F2866" s="373"/>
      <c r="G2866" s="373"/>
      <c r="H2866" s="373"/>
      <c r="J2866" s="373"/>
      <c r="K2866" s="373"/>
      <c r="L2866" s="373"/>
    </row>
    <row r="2867" spans="6:12">
      <c r="F2867" s="373"/>
      <c r="G2867" s="373"/>
      <c r="H2867" s="373"/>
      <c r="J2867" s="373"/>
      <c r="K2867" s="373"/>
      <c r="L2867" s="373"/>
    </row>
    <row r="2868" spans="6:12">
      <c r="F2868" s="373"/>
      <c r="G2868" s="373"/>
      <c r="H2868" s="373"/>
      <c r="J2868" s="373"/>
      <c r="K2868" s="373"/>
      <c r="L2868" s="373"/>
    </row>
    <row r="2869" spans="6:12">
      <c r="F2869" s="373"/>
      <c r="G2869" s="373"/>
      <c r="H2869" s="373"/>
      <c r="J2869" s="373"/>
      <c r="K2869" s="373"/>
      <c r="L2869" s="373"/>
    </row>
    <row r="2870" spans="6:12">
      <c r="F2870" s="373"/>
      <c r="G2870" s="373"/>
      <c r="H2870" s="373"/>
      <c r="J2870" s="373"/>
      <c r="K2870" s="373"/>
      <c r="L2870" s="373"/>
    </row>
    <row r="2871" spans="6:12">
      <c r="F2871" s="373"/>
      <c r="G2871" s="373"/>
      <c r="H2871" s="373"/>
      <c r="J2871" s="373"/>
      <c r="K2871" s="373"/>
      <c r="L2871" s="373"/>
    </row>
    <row r="2872" spans="6:12">
      <c r="F2872" s="373"/>
      <c r="G2872" s="373"/>
      <c r="H2872" s="373"/>
      <c r="J2872" s="373"/>
      <c r="K2872" s="373"/>
      <c r="L2872" s="373"/>
    </row>
    <row r="2873" spans="6:12">
      <c r="F2873" s="373"/>
      <c r="G2873" s="373"/>
      <c r="H2873" s="373"/>
      <c r="J2873" s="373"/>
      <c r="K2873" s="373"/>
      <c r="L2873" s="373"/>
    </row>
    <row r="2874" spans="6:12">
      <c r="F2874" s="373"/>
      <c r="G2874" s="373"/>
      <c r="H2874" s="373"/>
      <c r="J2874" s="373"/>
      <c r="K2874" s="373"/>
      <c r="L2874" s="373"/>
    </row>
    <row r="2875" spans="6:12">
      <c r="F2875" s="373"/>
      <c r="G2875" s="373"/>
      <c r="H2875" s="373"/>
      <c r="J2875" s="373"/>
      <c r="K2875" s="373"/>
      <c r="L2875" s="373"/>
    </row>
    <row r="2876" spans="6:12">
      <c r="F2876" s="373"/>
      <c r="G2876" s="373"/>
      <c r="H2876" s="373"/>
      <c r="J2876" s="373"/>
      <c r="K2876" s="373"/>
      <c r="L2876" s="373"/>
    </row>
    <row r="2877" spans="6:12">
      <c r="F2877" s="373"/>
      <c r="G2877" s="373"/>
      <c r="H2877" s="373"/>
      <c r="J2877" s="373"/>
      <c r="K2877" s="373"/>
      <c r="L2877" s="373"/>
    </row>
    <row r="2878" spans="6:12">
      <c r="F2878" s="373"/>
      <c r="G2878" s="373"/>
      <c r="H2878" s="373"/>
      <c r="J2878" s="373"/>
      <c r="K2878" s="373"/>
      <c r="L2878" s="373"/>
    </row>
    <row r="2879" spans="6:12">
      <c r="F2879" s="373"/>
      <c r="G2879" s="373"/>
      <c r="H2879" s="373"/>
      <c r="J2879" s="373"/>
      <c r="K2879" s="373"/>
      <c r="L2879" s="373"/>
    </row>
    <row r="2880" spans="6:12">
      <c r="F2880" s="373"/>
      <c r="G2880" s="373"/>
      <c r="H2880" s="373"/>
      <c r="J2880" s="373"/>
      <c r="K2880" s="373"/>
      <c r="L2880" s="373"/>
    </row>
    <row r="2881" spans="6:12">
      <c r="F2881" s="373"/>
      <c r="G2881" s="373"/>
      <c r="H2881" s="373"/>
      <c r="J2881" s="373"/>
      <c r="K2881" s="373"/>
      <c r="L2881" s="373"/>
    </row>
    <row r="2882" spans="6:12">
      <c r="F2882" s="373"/>
      <c r="G2882" s="373"/>
      <c r="H2882" s="373"/>
      <c r="J2882" s="373"/>
      <c r="K2882" s="373"/>
      <c r="L2882" s="373"/>
    </row>
    <row r="2883" spans="6:12">
      <c r="F2883" s="373"/>
      <c r="G2883" s="373"/>
      <c r="H2883" s="373"/>
      <c r="J2883" s="373"/>
      <c r="K2883" s="373"/>
      <c r="L2883" s="373"/>
    </row>
    <row r="2884" spans="6:12">
      <c r="F2884" s="373"/>
      <c r="G2884" s="373"/>
      <c r="H2884" s="373"/>
      <c r="J2884" s="373"/>
      <c r="K2884" s="373"/>
      <c r="L2884" s="373"/>
    </row>
    <row r="2885" spans="6:12">
      <c r="F2885" s="373"/>
      <c r="G2885" s="373"/>
      <c r="H2885" s="373"/>
      <c r="J2885" s="373"/>
      <c r="K2885" s="373"/>
      <c r="L2885" s="373"/>
    </row>
    <row r="2886" spans="6:12">
      <c r="F2886" s="373"/>
      <c r="G2886" s="373"/>
      <c r="H2886" s="373"/>
      <c r="J2886" s="373"/>
      <c r="K2886" s="373"/>
      <c r="L2886" s="373"/>
    </row>
    <row r="2887" spans="6:12">
      <c r="F2887" s="373"/>
      <c r="G2887" s="373"/>
      <c r="H2887" s="373"/>
      <c r="J2887" s="373"/>
      <c r="K2887" s="373"/>
      <c r="L2887" s="373"/>
    </row>
    <row r="2888" spans="6:12">
      <c r="F2888" s="373"/>
      <c r="G2888" s="373"/>
      <c r="H2888" s="373"/>
      <c r="J2888" s="373"/>
      <c r="K2888" s="373"/>
      <c r="L2888" s="373"/>
    </row>
    <row r="2889" spans="6:12">
      <c r="F2889" s="373"/>
      <c r="G2889" s="373"/>
      <c r="H2889" s="373"/>
      <c r="J2889" s="373"/>
      <c r="K2889" s="373"/>
      <c r="L2889" s="373"/>
    </row>
    <row r="2890" spans="6:12">
      <c r="F2890" s="373"/>
      <c r="G2890" s="373"/>
      <c r="H2890" s="373"/>
      <c r="J2890" s="373"/>
      <c r="K2890" s="373"/>
      <c r="L2890" s="373"/>
    </row>
    <row r="2891" spans="6:12">
      <c r="F2891" s="373"/>
      <c r="G2891" s="373"/>
      <c r="H2891" s="373"/>
      <c r="J2891" s="373"/>
      <c r="K2891" s="373"/>
      <c r="L2891" s="373"/>
    </row>
    <row r="2892" spans="6:12">
      <c r="F2892" s="373"/>
      <c r="G2892" s="373"/>
      <c r="H2892" s="373"/>
      <c r="J2892" s="373"/>
      <c r="K2892" s="373"/>
      <c r="L2892" s="373"/>
    </row>
    <row r="2893" spans="6:12">
      <c r="F2893" s="373"/>
      <c r="G2893" s="373"/>
      <c r="H2893" s="373"/>
      <c r="J2893" s="373"/>
      <c r="K2893" s="373"/>
      <c r="L2893" s="373"/>
    </row>
    <row r="2894" spans="6:12">
      <c r="F2894" s="373"/>
      <c r="G2894" s="373"/>
      <c r="H2894" s="373"/>
      <c r="J2894" s="373"/>
      <c r="K2894" s="373"/>
      <c r="L2894" s="373"/>
    </row>
    <row r="2895" spans="6:12">
      <c r="F2895" s="373"/>
      <c r="G2895" s="373"/>
      <c r="H2895" s="373"/>
      <c r="J2895" s="373"/>
      <c r="K2895" s="373"/>
      <c r="L2895" s="373"/>
    </row>
    <row r="2896" spans="6:12">
      <c r="F2896" s="373"/>
      <c r="G2896" s="373"/>
      <c r="H2896" s="373"/>
      <c r="J2896" s="373"/>
      <c r="K2896" s="373"/>
      <c r="L2896" s="373"/>
    </row>
    <row r="2897" spans="6:12">
      <c r="F2897" s="373"/>
      <c r="G2897" s="373"/>
      <c r="H2897" s="373"/>
      <c r="J2897" s="373"/>
      <c r="K2897" s="373"/>
      <c r="L2897" s="373"/>
    </row>
    <row r="2898" spans="6:12">
      <c r="F2898" s="373"/>
      <c r="G2898" s="373"/>
      <c r="H2898" s="373"/>
      <c r="J2898" s="373"/>
      <c r="K2898" s="373"/>
      <c r="L2898" s="373"/>
    </row>
    <row r="2899" spans="6:12">
      <c r="F2899" s="373"/>
      <c r="G2899" s="373"/>
      <c r="H2899" s="373"/>
      <c r="J2899" s="373"/>
      <c r="K2899" s="373"/>
      <c r="L2899" s="373"/>
    </row>
    <row r="2900" spans="6:12">
      <c r="F2900" s="373"/>
      <c r="G2900" s="373"/>
      <c r="H2900" s="373"/>
      <c r="J2900" s="373"/>
      <c r="K2900" s="373"/>
      <c r="L2900" s="373"/>
    </row>
    <row r="2901" spans="6:12">
      <c r="F2901" s="373"/>
      <c r="G2901" s="373"/>
      <c r="H2901" s="373"/>
      <c r="J2901" s="373"/>
      <c r="K2901" s="373"/>
      <c r="L2901" s="373"/>
    </row>
    <row r="2902" spans="6:12">
      <c r="F2902" s="373"/>
      <c r="G2902" s="373"/>
      <c r="H2902" s="373"/>
      <c r="J2902" s="373"/>
      <c r="K2902" s="373"/>
      <c r="L2902" s="373"/>
    </row>
    <row r="2903" spans="6:12">
      <c r="F2903" s="373"/>
      <c r="G2903" s="373"/>
      <c r="H2903" s="373"/>
      <c r="J2903" s="373"/>
      <c r="K2903" s="373"/>
      <c r="L2903" s="373"/>
    </row>
    <row r="2904" spans="6:12">
      <c r="F2904" s="373"/>
      <c r="G2904" s="373"/>
      <c r="H2904" s="373"/>
      <c r="J2904" s="373"/>
      <c r="K2904" s="373"/>
      <c r="L2904" s="373"/>
    </row>
    <row r="2905" spans="6:12">
      <c r="F2905" s="373"/>
      <c r="G2905" s="373"/>
      <c r="H2905" s="373"/>
      <c r="J2905" s="373"/>
      <c r="K2905" s="373"/>
      <c r="L2905" s="373"/>
    </row>
    <row r="2906" spans="6:12">
      <c r="F2906" s="373"/>
      <c r="G2906" s="373"/>
      <c r="H2906" s="373"/>
      <c r="J2906" s="373"/>
      <c r="K2906" s="373"/>
      <c r="L2906" s="373"/>
    </row>
    <row r="2907" spans="6:12">
      <c r="F2907" s="373"/>
      <c r="G2907" s="373"/>
      <c r="H2907" s="373"/>
      <c r="J2907" s="373"/>
      <c r="K2907" s="373"/>
      <c r="L2907" s="373"/>
    </row>
    <row r="2908" spans="6:12">
      <c r="F2908" s="373"/>
      <c r="G2908" s="373"/>
      <c r="H2908" s="373"/>
      <c r="J2908" s="373"/>
      <c r="K2908" s="373"/>
      <c r="L2908" s="373"/>
    </row>
    <row r="2909" spans="6:12">
      <c r="F2909" s="373"/>
      <c r="G2909" s="373"/>
      <c r="H2909" s="373"/>
      <c r="J2909" s="373"/>
      <c r="K2909" s="373"/>
      <c r="L2909" s="373"/>
    </row>
    <row r="2910" spans="6:12">
      <c r="F2910" s="373"/>
      <c r="G2910" s="373"/>
      <c r="H2910" s="373"/>
      <c r="J2910" s="373"/>
      <c r="K2910" s="373"/>
      <c r="L2910" s="373"/>
    </row>
    <row r="2911" spans="6:12">
      <c r="F2911" s="373"/>
      <c r="G2911" s="373"/>
      <c r="H2911" s="373"/>
      <c r="J2911" s="373"/>
      <c r="K2911" s="373"/>
      <c r="L2911" s="373"/>
    </row>
    <row r="2912" spans="6:12">
      <c r="F2912" s="373"/>
      <c r="G2912" s="373"/>
      <c r="H2912" s="373"/>
      <c r="J2912" s="373"/>
      <c r="K2912" s="373"/>
      <c r="L2912" s="373"/>
    </row>
    <row r="2913" spans="6:12">
      <c r="F2913" s="373"/>
      <c r="G2913" s="373"/>
      <c r="H2913" s="373"/>
      <c r="J2913" s="373"/>
      <c r="K2913" s="373"/>
      <c r="L2913" s="373"/>
    </row>
    <row r="2914" spans="6:12">
      <c r="F2914" s="373"/>
      <c r="G2914" s="373"/>
      <c r="H2914" s="373"/>
      <c r="J2914" s="373"/>
      <c r="K2914" s="373"/>
      <c r="L2914" s="373"/>
    </row>
    <row r="2915" spans="6:12">
      <c r="F2915" s="373"/>
      <c r="G2915" s="373"/>
      <c r="H2915" s="373"/>
      <c r="J2915" s="373"/>
      <c r="K2915" s="373"/>
      <c r="L2915" s="373"/>
    </row>
    <row r="2916" spans="6:12">
      <c r="F2916" s="373"/>
      <c r="G2916" s="373"/>
      <c r="H2916" s="373"/>
      <c r="J2916" s="373"/>
      <c r="K2916" s="373"/>
      <c r="L2916" s="373"/>
    </row>
    <row r="2917" spans="6:12">
      <c r="F2917" s="373"/>
      <c r="G2917" s="373"/>
      <c r="H2917" s="373"/>
      <c r="J2917" s="373"/>
      <c r="K2917" s="373"/>
      <c r="L2917" s="373"/>
    </row>
    <row r="2918" spans="6:12">
      <c r="F2918" s="373"/>
      <c r="G2918" s="373"/>
      <c r="H2918" s="373"/>
      <c r="J2918" s="373"/>
      <c r="K2918" s="373"/>
      <c r="L2918" s="373"/>
    </row>
    <row r="2919" spans="6:12">
      <c r="F2919" s="373"/>
      <c r="G2919" s="373"/>
      <c r="H2919" s="373"/>
      <c r="J2919" s="373"/>
      <c r="K2919" s="373"/>
      <c r="L2919" s="373"/>
    </row>
    <row r="2920" spans="6:12">
      <c r="F2920" s="373"/>
      <c r="G2920" s="373"/>
      <c r="H2920" s="373"/>
      <c r="J2920" s="373"/>
      <c r="K2920" s="373"/>
      <c r="L2920" s="373"/>
    </row>
    <row r="2921" spans="6:12">
      <c r="F2921" s="373"/>
      <c r="G2921" s="373"/>
      <c r="H2921" s="373"/>
      <c r="J2921" s="373"/>
      <c r="K2921" s="373"/>
      <c r="L2921" s="373"/>
    </row>
    <row r="2922" spans="6:12">
      <c r="F2922" s="373"/>
      <c r="G2922" s="373"/>
      <c r="H2922" s="373"/>
      <c r="J2922" s="373"/>
      <c r="K2922" s="373"/>
      <c r="L2922" s="373"/>
    </row>
    <row r="2923" spans="6:12">
      <c r="F2923" s="373"/>
      <c r="G2923" s="373"/>
      <c r="H2923" s="373"/>
      <c r="J2923" s="373"/>
      <c r="K2923" s="373"/>
      <c r="L2923" s="373"/>
    </row>
    <row r="2924" spans="6:12">
      <c r="F2924" s="373"/>
      <c r="G2924" s="373"/>
      <c r="H2924" s="373"/>
      <c r="J2924" s="373"/>
      <c r="K2924" s="373"/>
      <c r="L2924" s="373"/>
    </row>
    <row r="2925" spans="6:12">
      <c r="F2925" s="373"/>
      <c r="G2925" s="373"/>
      <c r="H2925" s="373"/>
      <c r="J2925" s="373"/>
      <c r="K2925" s="373"/>
      <c r="L2925" s="373"/>
    </row>
    <row r="2926" spans="6:12">
      <c r="F2926" s="373"/>
      <c r="G2926" s="373"/>
      <c r="H2926" s="373"/>
      <c r="J2926" s="373"/>
      <c r="K2926" s="373"/>
      <c r="L2926" s="373"/>
    </row>
    <row r="2927" spans="6:12">
      <c r="F2927" s="373"/>
      <c r="G2927" s="373"/>
      <c r="H2927" s="373"/>
      <c r="J2927" s="373"/>
      <c r="K2927" s="373"/>
      <c r="L2927" s="373"/>
    </row>
    <row r="2928" spans="6:12">
      <c r="F2928" s="373"/>
      <c r="G2928" s="373"/>
      <c r="H2928" s="373"/>
      <c r="J2928" s="373"/>
      <c r="K2928" s="373"/>
      <c r="L2928" s="373"/>
    </row>
    <row r="2929" spans="6:12">
      <c r="F2929" s="373"/>
      <c r="G2929" s="373"/>
      <c r="H2929" s="373"/>
      <c r="J2929" s="373"/>
      <c r="K2929" s="373"/>
      <c r="L2929" s="373"/>
    </row>
    <row r="2930" spans="6:12">
      <c r="F2930" s="373"/>
      <c r="G2930" s="373"/>
      <c r="H2930" s="373"/>
      <c r="J2930" s="373"/>
      <c r="K2930" s="373"/>
      <c r="L2930" s="373"/>
    </row>
    <row r="2931" spans="6:12">
      <c r="F2931" s="373"/>
      <c r="G2931" s="373"/>
      <c r="H2931" s="373"/>
      <c r="J2931" s="373"/>
      <c r="K2931" s="373"/>
      <c r="L2931" s="373"/>
    </row>
    <row r="2932" spans="6:12">
      <c r="F2932" s="373"/>
      <c r="G2932" s="373"/>
      <c r="H2932" s="373"/>
      <c r="J2932" s="373"/>
      <c r="K2932" s="373"/>
      <c r="L2932" s="373"/>
    </row>
    <row r="2933" spans="6:12">
      <c r="F2933" s="373"/>
      <c r="G2933" s="373"/>
      <c r="H2933" s="373"/>
      <c r="J2933" s="373"/>
      <c r="K2933" s="373"/>
      <c r="L2933" s="373"/>
    </row>
    <row r="2934" spans="6:12">
      <c r="F2934" s="373"/>
      <c r="G2934" s="373"/>
      <c r="H2934" s="373"/>
      <c r="J2934" s="373"/>
      <c r="K2934" s="373"/>
      <c r="L2934" s="373"/>
    </row>
    <row r="2935" spans="6:12">
      <c r="F2935" s="373"/>
      <c r="G2935" s="373"/>
      <c r="H2935" s="373"/>
      <c r="J2935" s="373"/>
      <c r="K2935" s="373"/>
      <c r="L2935" s="373"/>
    </row>
    <row r="2936" spans="6:12">
      <c r="F2936" s="373"/>
      <c r="G2936" s="373"/>
      <c r="H2936" s="373"/>
      <c r="J2936" s="373"/>
      <c r="K2936" s="373"/>
      <c r="L2936" s="373"/>
    </row>
    <row r="2937" spans="6:12">
      <c r="F2937" s="373"/>
      <c r="G2937" s="373"/>
      <c r="H2937" s="373"/>
      <c r="J2937" s="373"/>
      <c r="K2937" s="373"/>
      <c r="L2937" s="373"/>
    </row>
    <row r="2938" spans="6:12">
      <c r="F2938" s="373"/>
      <c r="G2938" s="373"/>
      <c r="H2938" s="373"/>
      <c r="J2938" s="373"/>
      <c r="K2938" s="373"/>
      <c r="L2938" s="373"/>
    </row>
    <row r="2939" spans="6:12">
      <c r="F2939" s="373"/>
      <c r="G2939" s="373"/>
      <c r="H2939" s="373"/>
      <c r="J2939" s="373"/>
      <c r="K2939" s="373"/>
      <c r="L2939" s="373"/>
    </row>
    <row r="2940" spans="6:12">
      <c r="F2940" s="373"/>
      <c r="G2940" s="373"/>
      <c r="H2940" s="373"/>
      <c r="J2940" s="373"/>
      <c r="K2940" s="373"/>
      <c r="L2940" s="373"/>
    </row>
    <row r="2941" spans="6:12">
      <c r="F2941" s="373"/>
      <c r="G2941" s="373"/>
      <c r="H2941" s="373"/>
      <c r="J2941" s="373"/>
      <c r="K2941" s="373"/>
      <c r="L2941" s="373"/>
    </row>
    <row r="2942" spans="6:12">
      <c r="F2942" s="373"/>
      <c r="G2942" s="373"/>
      <c r="H2942" s="373"/>
      <c r="J2942" s="373"/>
      <c r="K2942" s="373"/>
      <c r="L2942" s="373"/>
    </row>
    <row r="2943" spans="6:12">
      <c r="F2943" s="373"/>
      <c r="G2943" s="373"/>
      <c r="H2943" s="373"/>
      <c r="J2943" s="373"/>
      <c r="K2943" s="373"/>
      <c r="L2943" s="373"/>
    </row>
    <row r="2944" spans="6:12">
      <c r="F2944" s="373"/>
      <c r="G2944" s="373"/>
      <c r="H2944" s="373"/>
      <c r="J2944" s="373"/>
      <c r="K2944" s="373"/>
      <c r="L2944" s="373"/>
    </row>
    <row r="2945" spans="6:12">
      <c r="F2945" s="373"/>
      <c r="G2945" s="373"/>
      <c r="H2945" s="373"/>
      <c r="J2945" s="373"/>
      <c r="K2945" s="373"/>
      <c r="L2945" s="373"/>
    </row>
    <row r="2946" spans="6:12">
      <c r="F2946" s="373"/>
      <c r="G2946" s="373"/>
      <c r="H2946" s="373"/>
      <c r="J2946" s="373"/>
      <c r="K2946" s="373"/>
      <c r="L2946" s="373"/>
    </row>
    <row r="2947" spans="6:12">
      <c r="F2947" s="373"/>
      <c r="G2947" s="373"/>
      <c r="H2947" s="373"/>
      <c r="J2947" s="373"/>
      <c r="K2947" s="373"/>
      <c r="L2947" s="373"/>
    </row>
    <row r="2948" spans="6:12">
      <c r="F2948" s="373"/>
      <c r="G2948" s="373"/>
      <c r="H2948" s="373"/>
      <c r="J2948" s="373"/>
      <c r="K2948" s="373"/>
      <c r="L2948" s="373"/>
    </row>
    <row r="2949" spans="6:12">
      <c r="F2949" s="373"/>
      <c r="G2949" s="373"/>
      <c r="H2949" s="373"/>
      <c r="J2949" s="373"/>
      <c r="K2949" s="373"/>
      <c r="L2949" s="373"/>
    </row>
    <row r="2950" spans="6:12">
      <c r="F2950" s="373"/>
      <c r="G2950" s="373"/>
      <c r="H2950" s="373"/>
      <c r="J2950" s="373"/>
      <c r="K2950" s="373"/>
      <c r="L2950" s="373"/>
    </row>
    <row r="2951" spans="6:12">
      <c r="F2951" s="373"/>
      <c r="G2951" s="373"/>
      <c r="H2951" s="373"/>
      <c r="J2951" s="373"/>
      <c r="K2951" s="373"/>
      <c r="L2951" s="373"/>
    </row>
    <row r="2952" spans="6:12">
      <c r="F2952" s="373"/>
      <c r="G2952" s="373"/>
      <c r="H2952" s="373"/>
      <c r="J2952" s="373"/>
      <c r="K2952" s="373"/>
      <c r="L2952" s="373"/>
    </row>
    <row r="2953" spans="6:12">
      <c r="F2953" s="373"/>
      <c r="G2953" s="373"/>
      <c r="H2953" s="373"/>
      <c r="J2953" s="373"/>
      <c r="K2953" s="373"/>
      <c r="L2953" s="373"/>
    </row>
    <row r="2954" spans="6:12">
      <c r="F2954" s="373"/>
      <c r="G2954" s="373"/>
      <c r="H2954" s="373"/>
      <c r="J2954" s="373"/>
      <c r="K2954" s="373"/>
      <c r="L2954" s="373"/>
    </row>
    <row r="2955" spans="6:12">
      <c r="F2955" s="373"/>
      <c r="G2955" s="373"/>
      <c r="H2955" s="373"/>
      <c r="J2955" s="373"/>
      <c r="K2955" s="373"/>
      <c r="L2955" s="373"/>
    </row>
    <row r="2956" spans="6:12">
      <c r="F2956" s="373"/>
      <c r="G2956" s="373"/>
      <c r="H2956" s="373"/>
      <c r="J2956" s="373"/>
      <c r="K2956" s="373"/>
      <c r="L2956" s="373"/>
    </row>
    <row r="2957" spans="6:12">
      <c r="F2957" s="373"/>
      <c r="G2957" s="373"/>
      <c r="H2957" s="373"/>
      <c r="J2957" s="373"/>
      <c r="K2957" s="373"/>
      <c r="L2957" s="373"/>
    </row>
    <row r="2958" spans="6:12">
      <c r="F2958" s="373"/>
      <c r="G2958" s="373"/>
      <c r="H2958" s="373"/>
      <c r="J2958" s="373"/>
      <c r="K2958" s="373"/>
      <c r="L2958" s="373"/>
    </row>
    <row r="2959" spans="6:12">
      <c r="F2959" s="373"/>
      <c r="G2959" s="373"/>
      <c r="H2959" s="373"/>
      <c r="J2959" s="373"/>
      <c r="K2959" s="373"/>
      <c r="L2959" s="373"/>
    </row>
    <row r="2960" spans="6:12">
      <c r="F2960" s="373"/>
      <c r="G2960" s="373"/>
      <c r="H2960" s="373"/>
      <c r="J2960" s="373"/>
      <c r="K2960" s="373"/>
      <c r="L2960" s="373"/>
    </row>
    <row r="2961" spans="6:12">
      <c r="F2961" s="373"/>
      <c r="G2961" s="373"/>
      <c r="H2961" s="373"/>
      <c r="J2961" s="373"/>
      <c r="K2961" s="373"/>
      <c r="L2961" s="373"/>
    </row>
    <row r="2962" spans="6:12">
      <c r="F2962" s="373"/>
      <c r="G2962" s="373"/>
      <c r="H2962" s="373"/>
      <c r="J2962" s="373"/>
      <c r="K2962" s="373"/>
      <c r="L2962" s="373"/>
    </row>
    <row r="2963" spans="6:12">
      <c r="F2963" s="373"/>
      <c r="G2963" s="373"/>
      <c r="H2963" s="373"/>
      <c r="J2963" s="373"/>
      <c r="K2963" s="373"/>
      <c r="L2963" s="373"/>
    </row>
    <row r="2964" spans="6:12">
      <c r="F2964" s="373"/>
      <c r="G2964" s="373"/>
      <c r="H2964" s="373"/>
      <c r="J2964" s="373"/>
      <c r="K2964" s="373"/>
      <c r="L2964" s="373"/>
    </row>
    <row r="2965" spans="6:12">
      <c r="F2965" s="373"/>
      <c r="G2965" s="373"/>
      <c r="H2965" s="373"/>
      <c r="J2965" s="373"/>
      <c r="K2965" s="373"/>
      <c r="L2965" s="373"/>
    </row>
    <row r="2966" spans="6:12">
      <c r="F2966" s="373"/>
      <c r="G2966" s="373"/>
      <c r="H2966" s="373"/>
      <c r="J2966" s="373"/>
      <c r="K2966" s="373"/>
      <c r="L2966" s="373"/>
    </row>
    <row r="2967" spans="6:12">
      <c r="F2967" s="373"/>
      <c r="G2967" s="373"/>
      <c r="H2967" s="373"/>
      <c r="J2967" s="373"/>
      <c r="K2967" s="373"/>
      <c r="L2967" s="373"/>
    </row>
    <row r="2968" spans="6:12">
      <c r="F2968" s="373"/>
      <c r="G2968" s="373"/>
      <c r="H2968" s="373"/>
      <c r="J2968" s="373"/>
      <c r="K2968" s="373"/>
      <c r="L2968" s="373"/>
    </row>
    <row r="2969" spans="6:12">
      <c r="F2969" s="373"/>
      <c r="G2969" s="373"/>
      <c r="H2969" s="373"/>
      <c r="J2969" s="373"/>
      <c r="K2969" s="373"/>
      <c r="L2969" s="373"/>
    </row>
    <row r="2970" spans="6:12">
      <c r="F2970" s="373"/>
      <c r="G2970" s="373"/>
      <c r="H2970" s="373"/>
      <c r="J2970" s="373"/>
      <c r="K2970" s="373"/>
      <c r="L2970" s="373"/>
    </row>
    <row r="2971" spans="6:12">
      <c r="F2971" s="373"/>
      <c r="G2971" s="373"/>
      <c r="H2971" s="373"/>
      <c r="J2971" s="373"/>
      <c r="K2971" s="373"/>
      <c r="L2971" s="373"/>
    </row>
    <row r="2972" spans="6:12">
      <c r="F2972" s="373"/>
      <c r="G2972" s="373"/>
      <c r="H2972" s="373"/>
      <c r="J2972" s="373"/>
      <c r="K2972" s="373"/>
      <c r="L2972" s="373"/>
    </row>
    <row r="2973" spans="6:12">
      <c r="F2973" s="373"/>
      <c r="G2973" s="373"/>
      <c r="H2973" s="373"/>
      <c r="J2973" s="373"/>
      <c r="K2973" s="373"/>
      <c r="L2973" s="373"/>
    </row>
    <row r="2974" spans="6:12">
      <c r="F2974" s="373"/>
      <c r="G2974" s="373"/>
      <c r="H2974" s="373"/>
      <c r="J2974" s="373"/>
      <c r="K2974" s="373"/>
      <c r="L2974" s="373"/>
    </row>
    <row r="2975" spans="6:12">
      <c r="F2975" s="373"/>
      <c r="G2975" s="373"/>
      <c r="H2975" s="373"/>
      <c r="J2975" s="373"/>
      <c r="K2975" s="373"/>
      <c r="L2975" s="373"/>
    </row>
    <row r="2976" spans="6:12">
      <c r="F2976" s="373"/>
      <c r="G2976" s="373"/>
      <c r="H2976" s="373"/>
      <c r="J2976" s="373"/>
      <c r="K2976" s="373"/>
      <c r="L2976" s="373"/>
    </row>
    <row r="2977" spans="6:12">
      <c r="F2977" s="373"/>
      <c r="G2977" s="373"/>
      <c r="H2977" s="373"/>
      <c r="J2977" s="373"/>
      <c r="K2977" s="373"/>
      <c r="L2977" s="373"/>
    </row>
    <row r="2978" spans="6:12">
      <c r="F2978" s="373"/>
      <c r="G2978" s="373"/>
      <c r="H2978" s="373"/>
      <c r="J2978" s="373"/>
      <c r="K2978" s="373"/>
      <c r="L2978" s="373"/>
    </row>
    <row r="2979" spans="6:12">
      <c r="F2979" s="373"/>
      <c r="G2979" s="373"/>
      <c r="H2979" s="373"/>
      <c r="J2979" s="373"/>
      <c r="K2979" s="373"/>
      <c r="L2979" s="373"/>
    </row>
    <row r="2980" spans="6:12">
      <c r="F2980" s="373"/>
      <c r="G2980" s="373"/>
      <c r="H2980" s="373"/>
      <c r="J2980" s="373"/>
      <c r="K2980" s="373"/>
      <c r="L2980" s="373"/>
    </row>
    <row r="2981" spans="6:12">
      <c r="F2981" s="373"/>
      <c r="G2981" s="373"/>
      <c r="H2981" s="373"/>
      <c r="J2981" s="373"/>
      <c r="K2981" s="373"/>
      <c r="L2981" s="373"/>
    </row>
    <row r="2982" spans="6:12">
      <c r="F2982" s="373"/>
      <c r="G2982" s="373"/>
      <c r="H2982" s="373"/>
      <c r="J2982" s="373"/>
      <c r="K2982" s="373"/>
      <c r="L2982" s="373"/>
    </row>
    <row r="2983" spans="6:12">
      <c r="F2983" s="373"/>
      <c r="G2983" s="373"/>
      <c r="H2983" s="373"/>
      <c r="J2983" s="373"/>
      <c r="K2983" s="373"/>
      <c r="L2983" s="373"/>
    </row>
    <row r="2984" spans="6:12">
      <c r="F2984" s="373"/>
      <c r="G2984" s="373"/>
      <c r="H2984" s="373"/>
      <c r="J2984" s="373"/>
      <c r="K2984" s="373"/>
      <c r="L2984" s="373"/>
    </row>
    <row r="2985" spans="6:12">
      <c r="F2985" s="373"/>
      <c r="G2985" s="373"/>
      <c r="H2985" s="373"/>
      <c r="J2985" s="373"/>
      <c r="K2985" s="373"/>
      <c r="L2985" s="373"/>
    </row>
    <row r="2986" spans="6:12">
      <c r="F2986" s="373"/>
      <c r="G2986" s="373"/>
      <c r="H2986" s="373"/>
      <c r="J2986" s="373"/>
      <c r="K2986" s="373"/>
      <c r="L2986" s="373"/>
    </row>
    <row r="2987" spans="6:12">
      <c r="F2987" s="373"/>
      <c r="G2987" s="373"/>
      <c r="H2987" s="373"/>
      <c r="J2987" s="373"/>
      <c r="K2987" s="373"/>
      <c r="L2987" s="373"/>
    </row>
    <row r="2988" spans="6:12">
      <c r="F2988" s="373"/>
      <c r="G2988" s="373"/>
      <c r="H2988" s="373"/>
      <c r="J2988" s="373"/>
      <c r="K2988" s="373"/>
      <c r="L2988" s="373"/>
    </row>
    <row r="2989" spans="6:12">
      <c r="F2989" s="373"/>
      <c r="G2989" s="373"/>
      <c r="H2989" s="373"/>
      <c r="J2989" s="373"/>
      <c r="K2989" s="373"/>
      <c r="L2989" s="373"/>
    </row>
    <row r="2990" spans="6:12">
      <c r="F2990" s="373"/>
      <c r="G2990" s="373"/>
      <c r="H2990" s="373"/>
      <c r="J2990" s="373"/>
      <c r="K2990" s="373"/>
      <c r="L2990" s="373"/>
    </row>
    <row r="2991" spans="6:12">
      <c r="F2991" s="373"/>
      <c r="G2991" s="373"/>
      <c r="H2991" s="373"/>
      <c r="J2991" s="373"/>
      <c r="K2991" s="373"/>
      <c r="L2991" s="373"/>
    </row>
    <row r="2992" spans="6:12">
      <c r="F2992" s="373"/>
      <c r="G2992" s="373"/>
      <c r="H2992" s="373"/>
      <c r="J2992" s="373"/>
      <c r="K2992" s="373"/>
      <c r="L2992" s="373"/>
    </row>
    <row r="2993" spans="6:12">
      <c r="F2993" s="373"/>
      <c r="G2993" s="373"/>
      <c r="H2993" s="373"/>
      <c r="J2993" s="373"/>
      <c r="K2993" s="373"/>
      <c r="L2993" s="373"/>
    </row>
    <row r="2994" spans="6:12">
      <c r="F2994" s="373"/>
      <c r="G2994" s="373"/>
      <c r="H2994" s="373"/>
      <c r="J2994" s="373"/>
      <c r="K2994" s="373"/>
      <c r="L2994" s="373"/>
    </row>
    <row r="2995" spans="6:12">
      <c r="F2995" s="373"/>
      <c r="G2995" s="373"/>
      <c r="H2995" s="373"/>
      <c r="J2995" s="373"/>
      <c r="K2995" s="373"/>
      <c r="L2995" s="373"/>
    </row>
    <row r="2996" spans="6:12">
      <c r="F2996" s="373"/>
      <c r="G2996" s="373"/>
      <c r="H2996" s="373"/>
      <c r="J2996" s="373"/>
      <c r="K2996" s="373"/>
      <c r="L2996" s="373"/>
    </row>
    <row r="2997" spans="6:12">
      <c r="F2997" s="373"/>
      <c r="G2997" s="373"/>
      <c r="H2997" s="373"/>
      <c r="J2997" s="373"/>
      <c r="K2997" s="373"/>
      <c r="L2997" s="373"/>
    </row>
    <row r="2998" spans="6:12">
      <c r="F2998" s="373"/>
      <c r="G2998" s="373"/>
      <c r="H2998" s="373"/>
      <c r="J2998" s="373"/>
      <c r="K2998" s="373"/>
      <c r="L2998" s="373"/>
    </row>
    <row r="2999" spans="6:12">
      <c r="F2999" s="373"/>
      <c r="G2999" s="373"/>
      <c r="H2999" s="373"/>
      <c r="J2999" s="373"/>
      <c r="K2999" s="373"/>
      <c r="L2999" s="373"/>
    </row>
    <row r="3000" spans="6:12">
      <c r="F3000" s="373"/>
      <c r="G3000" s="373"/>
      <c r="H3000" s="373"/>
      <c r="J3000" s="373"/>
      <c r="K3000" s="373"/>
      <c r="L3000" s="373"/>
    </row>
    <row r="3001" spans="6:12">
      <c r="F3001" s="373"/>
      <c r="G3001" s="373"/>
      <c r="H3001" s="373"/>
      <c r="J3001" s="373"/>
      <c r="K3001" s="373"/>
      <c r="L3001" s="373"/>
    </row>
    <row r="3002" spans="6:12">
      <c r="F3002" s="373"/>
      <c r="G3002" s="373"/>
      <c r="H3002" s="373"/>
      <c r="J3002" s="373"/>
      <c r="K3002" s="373"/>
      <c r="L3002" s="373"/>
    </row>
    <row r="3003" spans="6:12">
      <c r="F3003" s="373"/>
      <c r="G3003" s="373"/>
      <c r="H3003" s="373"/>
      <c r="J3003" s="373"/>
      <c r="K3003" s="373"/>
      <c r="L3003" s="373"/>
    </row>
    <row r="3004" spans="6:12">
      <c r="F3004" s="373"/>
      <c r="G3004" s="373"/>
      <c r="H3004" s="373"/>
      <c r="J3004" s="373"/>
      <c r="K3004" s="373"/>
      <c r="L3004" s="373"/>
    </row>
    <row r="3005" spans="6:12">
      <c r="F3005" s="373"/>
      <c r="G3005" s="373"/>
      <c r="H3005" s="373"/>
      <c r="J3005" s="373"/>
      <c r="K3005" s="373"/>
      <c r="L3005" s="373"/>
    </row>
    <row r="3006" spans="6:12">
      <c r="F3006" s="373"/>
      <c r="G3006" s="373"/>
      <c r="H3006" s="373"/>
      <c r="J3006" s="373"/>
      <c r="K3006" s="373"/>
      <c r="L3006" s="373"/>
    </row>
    <row r="3007" spans="6:12">
      <c r="F3007" s="373"/>
      <c r="G3007" s="373"/>
      <c r="H3007" s="373"/>
      <c r="J3007" s="373"/>
      <c r="K3007" s="373"/>
      <c r="L3007" s="373"/>
    </row>
    <row r="3008" spans="6:12">
      <c r="F3008" s="373"/>
      <c r="G3008" s="373"/>
      <c r="H3008" s="373"/>
      <c r="J3008" s="373"/>
      <c r="K3008" s="373"/>
      <c r="L3008" s="373"/>
    </row>
    <row r="3009" spans="6:12">
      <c r="F3009" s="373"/>
      <c r="G3009" s="373"/>
      <c r="H3009" s="373"/>
      <c r="J3009" s="373"/>
      <c r="K3009" s="373"/>
      <c r="L3009" s="373"/>
    </row>
    <row r="3010" spans="6:12">
      <c r="F3010" s="373"/>
      <c r="G3010" s="373"/>
      <c r="H3010" s="373"/>
      <c r="J3010" s="373"/>
      <c r="K3010" s="373"/>
      <c r="L3010" s="373"/>
    </row>
    <row r="3011" spans="6:12">
      <c r="F3011" s="373"/>
      <c r="G3011" s="373"/>
      <c r="H3011" s="373"/>
      <c r="J3011" s="373"/>
      <c r="K3011" s="373"/>
      <c r="L3011" s="373"/>
    </row>
    <row r="3012" spans="6:12">
      <c r="F3012" s="373"/>
      <c r="G3012" s="373"/>
      <c r="H3012" s="373"/>
      <c r="J3012" s="373"/>
      <c r="K3012" s="373"/>
      <c r="L3012" s="373"/>
    </row>
    <row r="3013" spans="6:12">
      <c r="F3013" s="373"/>
      <c r="G3013" s="373"/>
      <c r="H3013" s="373"/>
      <c r="J3013" s="373"/>
      <c r="K3013" s="373"/>
      <c r="L3013" s="373"/>
    </row>
    <row r="3014" spans="6:12">
      <c r="F3014" s="373"/>
      <c r="G3014" s="373"/>
      <c r="H3014" s="373"/>
      <c r="J3014" s="373"/>
      <c r="K3014" s="373"/>
      <c r="L3014" s="373"/>
    </row>
    <row r="3015" spans="6:12">
      <c r="F3015" s="373"/>
      <c r="G3015" s="373"/>
      <c r="H3015" s="373"/>
      <c r="J3015" s="373"/>
      <c r="K3015" s="373"/>
      <c r="L3015" s="373"/>
    </row>
    <row r="3016" spans="6:12">
      <c r="F3016" s="373"/>
      <c r="G3016" s="373"/>
      <c r="H3016" s="373"/>
      <c r="J3016" s="373"/>
      <c r="K3016" s="373"/>
      <c r="L3016" s="373"/>
    </row>
    <row r="3017" spans="6:12">
      <c r="F3017" s="373"/>
      <c r="G3017" s="373"/>
      <c r="H3017" s="373"/>
      <c r="J3017" s="373"/>
      <c r="K3017" s="373"/>
      <c r="L3017" s="373"/>
    </row>
    <row r="3018" spans="6:12">
      <c r="F3018" s="373"/>
      <c r="G3018" s="373"/>
      <c r="H3018" s="373"/>
      <c r="J3018" s="373"/>
      <c r="K3018" s="373"/>
      <c r="L3018" s="373"/>
    </row>
    <row r="3019" spans="6:12">
      <c r="F3019" s="373"/>
      <c r="G3019" s="373"/>
      <c r="H3019" s="373"/>
      <c r="J3019" s="373"/>
      <c r="K3019" s="373"/>
      <c r="L3019" s="373"/>
    </row>
    <row r="3020" spans="6:12">
      <c r="F3020" s="373"/>
      <c r="G3020" s="373"/>
      <c r="H3020" s="373"/>
      <c r="J3020" s="373"/>
      <c r="K3020" s="373"/>
      <c r="L3020" s="373"/>
    </row>
    <row r="3021" spans="6:12">
      <c r="F3021" s="373"/>
      <c r="G3021" s="373"/>
      <c r="H3021" s="373"/>
      <c r="J3021" s="373"/>
      <c r="K3021" s="373"/>
      <c r="L3021" s="373"/>
    </row>
    <row r="3022" spans="6:12">
      <c r="F3022" s="373"/>
      <c r="G3022" s="373"/>
      <c r="H3022" s="373"/>
      <c r="J3022" s="373"/>
      <c r="K3022" s="373"/>
      <c r="L3022" s="373"/>
    </row>
    <row r="3023" spans="6:12">
      <c r="F3023" s="373"/>
      <c r="G3023" s="373"/>
      <c r="H3023" s="373"/>
      <c r="J3023" s="373"/>
      <c r="K3023" s="373"/>
      <c r="L3023" s="373"/>
    </row>
    <row r="3024" spans="6:12">
      <c r="F3024" s="373"/>
      <c r="G3024" s="373"/>
      <c r="H3024" s="373"/>
      <c r="J3024" s="373"/>
      <c r="K3024" s="373"/>
      <c r="L3024" s="373"/>
    </row>
    <row r="3025" spans="6:12">
      <c r="F3025" s="373"/>
      <c r="G3025" s="373"/>
      <c r="H3025" s="373"/>
      <c r="J3025" s="373"/>
      <c r="K3025" s="373"/>
      <c r="L3025" s="373"/>
    </row>
    <row r="3026" spans="6:12">
      <c r="F3026" s="373"/>
      <c r="G3026" s="373"/>
      <c r="H3026" s="373"/>
      <c r="J3026" s="373"/>
      <c r="K3026" s="373"/>
      <c r="L3026" s="373"/>
    </row>
    <row r="3027" spans="6:12">
      <c r="F3027" s="373"/>
      <c r="G3027" s="373"/>
      <c r="H3027" s="373"/>
      <c r="J3027" s="373"/>
      <c r="K3027" s="373"/>
      <c r="L3027" s="373"/>
    </row>
    <row r="3028" spans="6:12">
      <c r="F3028" s="373"/>
      <c r="G3028" s="373"/>
      <c r="H3028" s="373"/>
      <c r="J3028" s="373"/>
      <c r="K3028" s="373"/>
      <c r="L3028" s="373"/>
    </row>
    <row r="3029" spans="6:12">
      <c r="F3029" s="373"/>
      <c r="G3029" s="373"/>
      <c r="H3029" s="373"/>
      <c r="J3029" s="373"/>
      <c r="K3029" s="373"/>
      <c r="L3029" s="373"/>
    </row>
    <row r="3030" spans="6:12">
      <c r="F3030" s="373"/>
      <c r="G3030" s="373"/>
      <c r="H3030" s="373"/>
      <c r="J3030" s="373"/>
      <c r="K3030" s="373"/>
      <c r="L3030" s="373"/>
    </row>
    <row r="3031" spans="6:12">
      <c r="F3031" s="373"/>
      <c r="G3031" s="373"/>
      <c r="H3031" s="373"/>
      <c r="J3031" s="373"/>
      <c r="K3031" s="373"/>
      <c r="L3031" s="373"/>
    </row>
    <row r="3032" spans="6:12">
      <c r="F3032" s="373"/>
      <c r="G3032" s="373"/>
      <c r="H3032" s="373"/>
      <c r="J3032" s="373"/>
      <c r="K3032" s="373"/>
      <c r="L3032" s="373"/>
    </row>
    <row r="3033" spans="6:12">
      <c r="F3033" s="373"/>
      <c r="G3033" s="373"/>
      <c r="H3033" s="373"/>
      <c r="J3033" s="373"/>
      <c r="K3033" s="373"/>
      <c r="L3033" s="373"/>
    </row>
    <row r="3034" spans="6:12">
      <c r="F3034" s="373"/>
      <c r="G3034" s="373"/>
      <c r="H3034" s="373"/>
      <c r="J3034" s="373"/>
      <c r="K3034" s="373"/>
      <c r="L3034" s="373"/>
    </row>
    <row r="3035" spans="6:12">
      <c r="F3035" s="373"/>
      <c r="G3035" s="373"/>
      <c r="H3035" s="373"/>
      <c r="J3035" s="373"/>
      <c r="K3035" s="373"/>
      <c r="L3035" s="373"/>
    </row>
    <row r="3036" spans="6:12">
      <c r="F3036" s="373"/>
      <c r="G3036" s="373"/>
      <c r="H3036" s="373"/>
      <c r="J3036" s="373"/>
      <c r="K3036" s="373"/>
      <c r="L3036" s="373"/>
    </row>
    <row r="3037" spans="6:12">
      <c r="F3037" s="373"/>
      <c r="G3037" s="373"/>
      <c r="H3037" s="373"/>
      <c r="J3037" s="373"/>
      <c r="K3037" s="373"/>
      <c r="L3037" s="373"/>
    </row>
    <row r="3038" spans="6:12">
      <c r="F3038" s="373"/>
      <c r="G3038" s="373"/>
      <c r="H3038" s="373"/>
      <c r="J3038" s="373"/>
      <c r="K3038" s="373"/>
      <c r="L3038" s="373"/>
    </row>
    <row r="3039" spans="6:12">
      <c r="F3039" s="373"/>
      <c r="G3039" s="373"/>
      <c r="H3039" s="373"/>
      <c r="J3039" s="373"/>
      <c r="K3039" s="373"/>
      <c r="L3039" s="373"/>
    </row>
    <row r="3040" spans="6:12">
      <c r="F3040" s="373"/>
      <c r="G3040" s="373"/>
      <c r="H3040" s="373"/>
      <c r="J3040" s="373"/>
      <c r="K3040" s="373"/>
      <c r="L3040" s="373"/>
    </row>
    <row r="3041" spans="6:12">
      <c r="F3041" s="373"/>
      <c r="G3041" s="373"/>
      <c r="H3041" s="373"/>
      <c r="J3041" s="373"/>
      <c r="K3041" s="373"/>
      <c r="L3041" s="373"/>
    </row>
    <row r="3042" spans="6:12">
      <c r="F3042" s="373"/>
      <c r="G3042" s="373"/>
      <c r="H3042" s="373"/>
      <c r="J3042" s="373"/>
      <c r="K3042" s="373"/>
      <c r="L3042" s="373"/>
    </row>
    <row r="3043" spans="6:12">
      <c r="F3043" s="373"/>
      <c r="G3043" s="373"/>
      <c r="H3043" s="373"/>
      <c r="J3043" s="373"/>
      <c r="K3043" s="373"/>
      <c r="L3043" s="373"/>
    </row>
    <row r="3044" spans="6:12">
      <c r="F3044" s="373"/>
      <c r="G3044" s="373"/>
      <c r="H3044" s="373"/>
      <c r="J3044" s="373"/>
      <c r="K3044" s="373"/>
      <c r="L3044" s="373"/>
    </row>
    <row r="3045" spans="6:12">
      <c r="F3045" s="373"/>
      <c r="G3045" s="373"/>
      <c r="H3045" s="373"/>
      <c r="J3045" s="373"/>
      <c r="K3045" s="373"/>
      <c r="L3045" s="373"/>
    </row>
    <row r="3046" spans="6:12">
      <c r="F3046" s="373"/>
      <c r="G3046" s="373"/>
      <c r="H3046" s="373"/>
      <c r="J3046" s="373"/>
      <c r="K3046" s="373"/>
      <c r="L3046" s="373"/>
    </row>
    <row r="3047" spans="6:12">
      <c r="F3047" s="373"/>
      <c r="G3047" s="373"/>
      <c r="H3047" s="373"/>
      <c r="J3047" s="373"/>
      <c r="K3047" s="373"/>
      <c r="L3047" s="373"/>
    </row>
    <row r="3048" spans="6:12">
      <c r="F3048" s="373"/>
      <c r="G3048" s="373"/>
      <c r="H3048" s="373"/>
      <c r="J3048" s="373"/>
      <c r="K3048" s="373"/>
      <c r="L3048" s="373"/>
    </row>
    <row r="3049" spans="6:12">
      <c r="F3049" s="373"/>
      <c r="G3049" s="373"/>
      <c r="H3049" s="373"/>
      <c r="J3049" s="373"/>
      <c r="K3049" s="373"/>
      <c r="L3049" s="373"/>
    </row>
    <row r="3050" spans="6:12">
      <c r="F3050" s="373"/>
      <c r="G3050" s="373"/>
      <c r="H3050" s="373"/>
      <c r="J3050" s="373"/>
      <c r="K3050" s="373"/>
      <c r="L3050" s="373"/>
    </row>
    <row r="3051" spans="6:12">
      <c r="F3051" s="373"/>
      <c r="G3051" s="373"/>
      <c r="H3051" s="373"/>
      <c r="J3051" s="373"/>
      <c r="K3051" s="373"/>
      <c r="L3051" s="373"/>
    </row>
    <row r="3052" spans="6:12">
      <c r="F3052" s="373"/>
      <c r="G3052" s="373"/>
      <c r="H3052" s="373"/>
      <c r="J3052" s="373"/>
      <c r="K3052" s="373"/>
      <c r="L3052" s="373"/>
    </row>
    <row r="3053" spans="6:12">
      <c r="F3053" s="373"/>
      <c r="G3053" s="373"/>
      <c r="H3053" s="373"/>
      <c r="J3053" s="373"/>
      <c r="K3053" s="373"/>
      <c r="L3053" s="373"/>
    </row>
    <row r="3054" spans="6:12">
      <c r="F3054" s="373"/>
      <c r="G3054" s="373"/>
      <c r="H3054" s="373"/>
      <c r="J3054" s="373"/>
      <c r="K3054" s="373"/>
      <c r="L3054" s="373"/>
    </row>
    <row r="3055" spans="6:12">
      <c r="F3055" s="373"/>
      <c r="G3055" s="373"/>
      <c r="H3055" s="373"/>
      <c r="J3055" s="373"/>
      <c r="K3055" s="373"/>
      <c r="L3055" s="373"/>
    </row>
    <row r="3056" spans="6:12">
      <c r="F3056" s="373"/>
      <c r="G3056" s="373"/>
      <c r="H3056" s="373"/>
      <c r="J3056" s="373"/>
      <c r="K3056" s="373"/>
      <c r="L3056" s="373"/>
    </row>
    <row r="3057" spans="6:12">
      <c r="F3057" s="373"/>
      <c r="G3057" s="373"/>
      <c r="H3057" s="373"/>
      <c r="J3057" s="373"/>
      <c r="K3057" s="373"/>
      <c r="L3057" s="373"/>
    </row>
    <row r="3058" spans="6:12">
      <c r="F3058" s="373"/>
      <c r="G3058" s="373"/>
      <c r="H3058" s="373"/>
      <c r="J3058" s="373"/>
      <c r="K3058" s="373"/>
      <c r="L3058" s="373"/>
    </row>
    <row r="3059" spans="6:12">
      <c r="F3059" s="373"/>
      <c r="G3059" s="373"/>
      <c r="H3059" s="373"/>
      <c r="J3059" s="373"/>
      <c r="K3059" s="373"/>
      <c r="L3059" s="373"/>
    </row>
    <row r="3060" spans="6:12">
      <c r="F3060" s="373"/>
      <c r="G3060" s="373"/>
      <c r="H3060" s="373"/>
      <c r="J3060" s="373"/>
      <c r="K3060" s="373"/>
      <c r="L3060" s="373"/>
    </row>
    <row r="3061" spans="6:12">
      <c r="F3061" s="373"/>
      <c r="G3061" s="373"/>
      <c r="H3061" s="373"/>
      <c r="J3061" s="373"/>
      <c r="K3061" s="373"/>
      <c r="L3061" s="373"/>
    </row>
    <row r="3062" spans="6:12">
      <c r="F3062" s="373"/>
      <c r="G3062" s="373"/>
      <c r="H3062" s="373"/>
      <c r="J3062" s="373"/>
      <c r="K3062" s="373"/>
      <c r="L3062" s="373"/>
    </row>
    <row r="3063" spans="6:12">
      <c r="F3063" s="373"/>
      <c r="G3063" s="373"/>
      <c r="H3063" s="373"/>
      <c r="J3063" s="373"/>
      <c r="K3063" s="373"/>
      <c r="L3063" s="373"/>
    </row>
    <row r="3064" spans="6:12">
      <c r="F3064" s="373"/>
      <c r="G3064" s="373"/>
      <c r="H3064" s="373"/>
      <c r="J3064" s="373"/>
      <c r="K3064" s="373"/>
      <c r="L3064" s="373"/>
    </row>
    <row r="3065" spans="6:12">
      <c r="F3065" s="373"/>
      <c r="G3065" s="373"/>
      <c r="H3065" s="373"/>
      <c r="J3065" s="373"/>
      <c r="K3065" s="373"/>
      <c r="L3065" s="373"/>
    </row>
    <row r="3066" spans="6:12">
      <c r="F3066" s="373"/>
      <c r="G3066" s="373"/>
      <c r="H3066" s="373"/>
      <c r="J3066" s="373"/>
      <c r="K3066" s="373"/>
      <c r="L3066" s="373"/>
    </row>
    <row r="3067" spans="6:12">
      <c r="F3067" s="373"/>
      <c r="G3067" s="373"/>
      <c r="H3067" s="373"/>
      <c r="J3067" s="373"/>
      <c r="K3067" s="373"/>
      <c r="L3067" s="373"/>
    </row>
    <row r="3068" spans="6:12">
      <c r="F3068" s="373"/>
      <c r="G3068" s="373"/>
      <c r="H3068" s="373"/>
      <c r="J3068" s="373"/>
      <c r="K3068" s="373"/>
      <c r="L3068" s="373"/>
    </row>
    <row r="3069" spans="6:12">
      <c r="F3069" s="373"/>
      <c r="G3069" s="373"/>
      <c r="H3069" s="373"/>
      <c r="J3069" s="373"/>
      <c r="K3069" s="373"/>
      <c r="L3069" s="373"/>
    </row>
    <row r="3070" spans="6:12">
      <c r="F3070" s="373"/>
      <c r="G3070" s="373"/>
      <c r="H3070" s="373"/>
      <c r="J3070" s="373"/>
      <c r="K3070" s="373"/>
      <c r="L3070" s="373"/>
    </row>
    <row r="3071" spans="6:12">
      <c r="F3071" s="373"/>
      <c r="G3071" s="373"/>
      <c r="H3071" s="373"/>
      <c r="J3071" s="373"/>
      <c r="K3071" s="373"/>
      <c r="L3071" s="373"/>
    </row>
    <row r="3072" spans="6:12">
      <c r="F3072" s="373"/>
      <c r="G3072" s="373"/>
      <c r="H3072" s="373"/>
      <c r="J3072" s="373"/>
      <c r="K3072" s="373"/>
      <c r="L3072" s="373"/>
    </row>
    <row r="3073" spans="6:12">
      <c r="F3073" s="373"/>
      <c r="G3073" s="373"/>
      <c r="H3073" s="373"/>
      <c r="J3073" s="373"/>
      <c r="K3073" s="373"/>
      <c r="L3073" s="373"/>
    </row>
    <row r="3074" spans="6:12">
      <c r="F3074" s="373"/>
      <c r="G3074" s="373"/>
      <c r="H3074" s="373"/>
      <c r="J3074" s="373"/>
      <c r="K3074" s="373"/>
      <c r="L3074" s="373"/>
    </row>
    <row r="3075" spans="6:12">
      <c r="F3075" s="373"/>
      <c r="G3075" s="373"/>
      <c r="H3075" s="373"/>
      <c r="J3075" s="373"/>
      <c r="K3075" s="373"/>
      <c r="L3075" s="373"/>
    </row>
    <row r="3076" spans="6:12">
      <c r="F3076" s="373"/>
      <c r="G3076" s="373"/>
      <c r="H3076" s="373"/>
      <c r="J3076" s="373"/>
      <c r="K3076" s="373"/>
      <c r="L3076" s="373"/>
    </row>
    <row r="3077" spans="6:12">
      <c r="F3077" s="373"/>
      <c r="G3077" s="373"/>
      <c r="H3077" s="373"/>
      <c r="J3077" s="373"/>
      <c r="K3077" s="373"/>
      <c r="L3077" s="373"/>
    </row>
    <row r="3078" spans="6:12">
      <c r="F3078" s="373"/>
      <c r="G3078" s="373"/>
      <c r="H3078" s="373"/>
      <c r="J3078" s="373"/>
      <c r="K3078" s="373"/>
      <c r="L3078" s="373"/>
    </row>
    <row r="3079" spans="6:12">
      <c r="F3079" s="373"/>
      <c r="G3079" s="373"/>
      <c r="H3079" s="373"/>
      <c r="J3079" s="373"/>
      <c r="K3079" s="373"/>
      <c r="L3079" s="373"/>
    </row>
    <row r="3080" spans="6:12">
      <c r="F3080" s="373"/>
      <c r="G3080" s="373"/>
      <c r="H3080" s="373"/>
      <c r="J3080" s="373"/>
      <c r="K3080" s="373"/>
      <c r="L3080" s="373"/>
    </row>
    <row r="3081" spans="6:12">
      <c r="F3081" s="373"/>
      <c r="G3081" s="373"/>
      <c r="H3081" s="373"/>
      <c r="J3081" s="373"/>
      <c r="K3081" s="373"/>
      <c r="L3081" s="373"/>
    </row>
    <row r="3082" spans="6:12">
      <c r="F3082" s="373"/>
      <c r="G3082" s="373"/>
      <c r="H3082" s="373"/>
      <c r="J3082" s="373"/>
      <c r="K3082" s="373"/>
      <c r="L3082" s="373"/>
    </row>
    <row r="3083" spans="6:12">
      <c r="F3083" s="373"/>
      <c r="G3083" s="373"/>
      <c r="H3083" s="373"/>
      <c r="J3083" s="373"/>
      <c r="K3083" s="373"/>
      <c r="L3083" s="373"/>
    </row>
    <row r="3084" spans="6:12">
      <c r="F3084" s="373"/>
      <c r="G3084" s="373"/>
      <c r="H3084" s="373"/>
      <c r="J3084" s="373"/>
      <c r="K3084" s="373"/>
      <c r="L3084" s="373"/>
    </row>
    <row r="3085" spans="6:12">
      <c r="F3085" s="373"/>
      <c r="G3085" s="373"/>
      <c r="H3085" s="373"/>
      <c r="J3085" s="373"/>
      <c r="K3085" s="373"/>
      <c r="L3085" s="373"/>
    </row>
    <row r="3086" spans="6:12">
      <c r="F3086" s="373"/>
      <c r="G3086" s="373"/>
      <c r="H3086" s="373"/>
      <c r="J3086" s="373"/>
      <c r="K3086" s="373"/>
      <c r="L3086" s="373"/>
    </row>
    <row r="3087" spans="6:12">
      <c r="F3087" s="373"/>
      <c r="G3087" s="373"/>
      <c r="H3087" s="373"/>
      <c r="J3087" s="373"/>
      <c r="K3087" s="373"/>
      <c r="L3087" s="373"/>
    </row>
    <row r="3088" spans="6:12">
      <c r="F3088" s="373"/>
      <c r="G3088" s="373"/>
      <c r="H3088" s="373"/>
      <c r="J3088" s="373"/>
      <c r="K3088" s="373"/>
      <c r="L3088" s="373"/>
    </row>
    <row r="3089" spans="6:12">
      <c r="F3089" s="373"/>
      <c r="G3089" s="373"/>
      <c r="H3089" s="373"/>
      <c r="J3089" s="373"/>
      <c r="K3089" s="373"/>
      <c r="L3089" s="373"/>
    </row>
    <row r="3090" spans="6:12">
      <c r="F3090" s="373"/>
      <c r="G3090" s="373"/>
      <c r="H3090" s="373"/>
      <c r="J3090" s="373"/>
      <c r="K3090" s="373"/>
      <c r="L3090" s="373"/>
    </row>
    <row r="3091" spans="6:12">
      <c r="F3091" s="373"/>
      <c r="G3091" s="373"/>
      <c r="H3091" s="373"/>
      <c r="J3091" s="373"/>
      <c r="K3091" s="373"/>
      <c r="L3091" s="373"/>
    </row>
    <row r="3092" spans="6:12">
      <c r="F3092" s="373"/>
      <c r="G3092" s="373"/>
      <c r="H3092" s="373"/>
      <c r="J3092" s="373"/>
      <c r="K3092" s="373"/>
      <c r="L3092" s="373"/>
    </row>
    <row r="3093" spans="6:12">
      <c r="F3093" s="373"/>
      <c r="G3093" s="373"/>
      <c r="H3093" s="373"/>
      <c r="J3093" s="373"/>
      <c r="K3093" s="373"/>
      <c r="L3093" s="373"/>
    </row>
    <row r="3094" spans="6:12">
      <c r="F3094" s="373"/>
      <c r="G3094" s="373"/>
      <c r="H3094" s="373"/>
      <c r="J3094" s="373"/>
      <c r="K3094" s="373"/>
      <c r="L3094" s="373"/>
    </row>
    <row r="3095" spans="6:12">
      <c r="F3095" s="373"/>
      <c r="G3095" s="373"/>
      <c r="H3095" s="373"/>
      <c r="J3095" s="373"/>
      <c r="K3095" s="373"/>
      <c r="L3095" s="373"/>
    </row>
    <row r="3096" spans="6:12">
      <c r="F3096" s="373"/>
      <c r="G3096" s="373"/>
      <c r="H3096" s="373"/>
      <c r="J3096" s="373"/>
      <c r="K3096" s="373"/>
      <c r="L3096" s="373"/>
    </row>
    <row r="3097" spans="6:12">
      <c r="F3097" s="373"/>
      <c r="G3097" s="373"/>
      <c r="H3097" s="373"/>
      <c r="J3097" s="373"/>
      <c r="K3097" s="373"/>
      <c r="L3097" s="373"/>
    </row>
    <row r="3098" spans="6:12">
      <c r="F3098" s="373"/>
      <c r="G3098" s="373"/>
      <c r="H3098" s="373"/>
      <c r="J3098" s="373"/>
      <c r="K3098" s="373"/>
      <c r="L3098" s="373"/>
    </row>
    <row r="3099" spans="6:12">
      <c r="F3099" s="373"/>
      <c r="G3099" s="373"/>
      <c r="H3099" s="373"/>
      <c r="J3099" s="373"/>
      <c r="K3099" s="373"/>
      <c r="L3099" s="373"/>
    </row>
    <row r="3100" spans="6:12">
      <c r="F3100" s="373"/>
      <c r="G3100" s="373"/>
      <c r="H3100" s="373"/>
      <c r="J3100" s="373"/>
      <c r="K3100" s="373"/>
      <c r="L3100" s="373"/>
    </row>
    <row r="3101" spans="6:12">
      <c r="F3101" s="373"/>
      <c r="G3101" s="373"/>
      <c r="H3101" s="373"/>
      <c r="J3101" s="373"/>
      <c r="K3101" s="373"/>
      <c r="L3101" s="373"/>
    </row>
    <row r="3102" spans="6:12">
      <c r="F3102" s="373"/>
      <c r="G3102" s="373"/>
      <c r="H3102" s="373"/>
      <c r="J3102" s="373"/>
      <c r="K3102" s="373"/>
      <c r="L3102" s="373"/>
    </row>
    <row r="3103" spans="6:12">
      <c r="F3103" s="373"/>
      <c r="G3103" s="373"/>
      <c r="H3103" s="373"/>
      <c r="J3103" s="373"/>
      <c r="K3103" s="373"/>
      <c r="L3103" s="373"/>
    </row>
    <row r="3104" spans="6:12">
      <c r="F3104" s="373"/>
      <c r="G3104" s="373"/>
      <c r="H3104" s="373"/>
      <c r="J3104" s="373"/>
      <c r="K3104" s="373"/>
      <c r="L3104" s="373"/>
    </row>
    <row r="3105" spans="6:12">
      <c r="F3105" s="373"/>
      <c r="G3105" s="373"/>
      <c r="H3105" s="373"/>
      <c r="J3105" s="373"/>
      <c r="K3105" s="373"/>
      <c r="L3105" s="373"/>
    </row>
    <row r="3106" spans="6:12">
      <c r="F3106" s="373"/>
      <c r="G3106" s="373"/>
      <c r="H3106" s="373"/>
      <c r="J3106" s="373"/>
      <c r="K3106" s="373"/>
      <c r="L3106" s="373"/>
    </row>
    <row r="3107" spans="6:12">
      <c r="F3107" s="373"/>
      <c r="G3107" s="373"/>
      <c r="H3107" s="373"/>
      <c r="J3107" s="373"/>
      <c r="K3107" s="373"/>
      <c r="L3107" s="373"/>
    </row>
    <row r="3108" spans="6:12">
      <c r="F3108" s="373"/>
      <c r="G3108" s="373"/>
      <c r="H3108" s="373"/>
      <c r="J3108" s="373"/>
      <c r="K3108" s="373"/>
      <c r="L3108" s="373"/>
    </row>
    <row r="3109" spans="6:12">
      <c r="F3109" s="373"/>
      <c r="G3109" s="373"/>
      <c r="H3109" s="373"/>
      <c r="J3109" s="373"/>
      <c r="K3109" s="373"/>
      <c r="L3109" s="373"/>
    </row>
    <row r="3110" spans="6:12">
      <c r="F3110" s="373"/>
      <c r="G3110" s="373"/>
      <c r="H3110" s="373"/>
      <c r="J3110" s="373"/>
      <c r="K3110" s="373"/>
      <c r="L3110" s="373"/>
    </row>
    <row r="3111" spans="6:12">
      <c r="F3111" s="373"/>
      <c r="G3111" s="373"/>
      <c r="H3111" s="373"/>
      <c r="J3111" s="373"/>
      <c r="K3111" s="373"/>
      <c r="L3111" s="373"/>
    </row>
    <row r="3112" spans="6:12">
      <c r="F3112" s="373"/>
      <c r="G3112" s="373"/>
      <c r="H3112" s="373"/>
      <c r="J3112" s="373"/>
      <c r="K3112" s="373"/>
      <c r="L3112" s="373"/>
    </row>
    <row r="3113" spans="6:12">
      <c r="F3113" s="373"/>
      <c r="G3113" s="373"/>
      <c r="H3113" s="373"/>
      <c r="J3113" s="373"/>
      <c r="K3113" s="373"/>
      <c r="L3113" s="373"/>
    </row>
    <row r="3114" spans="6:12">
      <c r="F3114" s="373"/>
      <c r="G3114" s="373"/>
      <c r="H3114" s="373"/>
      <c r="J3114" s="373"/>
      <c r="K3114" s="373"/>
      <c r="L3114" s="373"/>
    </row>
    <row r="3115" spans="6:12">
      <c r="F3115" s="373"/>
      <c r="G3115" s="373"/>
      <c r="H3115" s="373"/>
      <c r="J3115" s="373"/>
      <c r="K3115" s="373"/>
      <c r="L3115" s="373"/>
    </row>
    <row r="3116" spans="6:12">
      <c r="F3116" s="373"/>
      <c r="G3116" s="373"/>
      <c r="H3116" s="373"/>
      <c r="J3116" s="373"/>
      <c r="K3116" s="373"/>
      <c r="L3116" s="373"/>
    </row>
    <row r="3117" spans="6:12">
      <c r="F3117" s="373"/>
      <c r="G3117" s="373"/>
      <c r="H3117" s="373"/>
      <c r="J3117" s="373"/>
      <c r="K3117" s="373"/>
      <c r="L3117" s="373"/>
    </row>
    <row r="3118" spans="6:12">
      <c r="F3118" s="373"/>
      <c r="G3118" s="373"/>
      <c r="H3118" s="373"/>
      <c r="J3118" s="373"/>
      <c r="K3118" s="373"/>
      <c r="L3118" s="373"/>
    </row>
    <row r="3119" spans="6:12">
      <c r="F3119" s="373"/>
      <c r="G3119" s="373"/>
      <c r="H3119" s="373"/>
      <c r="J3119" s="373"/>
      <c r="K3119" s="373"/>
      <c r="L3119" s="373"/>
    </row>
    <row r="3120" spans="6:12">
      <c r="F3120" s="373"/>
      <c r="G3120" s="373"/>
      <c r="H3120" s="373"/>
      <c r="J3120" s="373"/>
      <c r="K3120" s="373"/>
      <c r="L3120" s="373"/>
    </row>
    <row r="3121" spans="6:12">
      <c r="F3121" s="373"/>
      <c r="G3121" s="373"/>
      <c r="H3121" s="373"/>
      <c r="J3121" s="373"/>
      <c r="K3121" s="373"/>
      <c r="L3121" s="373"/>
    </row>
    <row r="3122" spans="6:12">
      <c r="F3122" s="373"/>
      <c r="G3122" s="373"/>
      <c r="H3122" s="373"/>
      <c r="J3122" s="373"/>
      <c r="K3122" s="373"/>
      <c r="L3122" s="373"/>
    </row>
    <row r="3123" spans="6:12">
      <c r="F3123" s="373"/>
      <c r="G3123" s="373"/>
      <c r="H3123" s="373"/>
      <c r="J3123" s="373"/>
      <c r="K3123" s="373"/>
      <c r="L3123" s="373"/>
    </row>
    <row r="3124" spans="6:12">
      <c r="F3124" s="373"/>
      <c r="G3124" s="373"/>
      <c r="H3124" s="373"/>
      <c r="J3124" s="373"/>
      <c r="K3124" s="373"/>
      <c r="L3124" s="373"/>
    </row>
    <row r="3125" spans="6:12">
      <c r="F3125" s="373"/>
      <c r="G3125" s="373"/>
      <c r="H3125" s="373"/>
      <c r="J3125" s="373"/>
      <c r="K3125" s="373"/>
      <c r="L3125" s="373"/>
    </row>
    <row r="3126" spans="6:12">
      <c r="F3126" s="373"/>
      <c r="G3126" s="373"/>
      <c r="H3126" s="373"/>
      <c r="J3126" s="373"/>
      <c r="K3126" s="373"/>
      <c r="L3126" s="373"/>
    </row>
    <row r="3127" spans="6:12">
      <c r="F3127" s="373"/>
      <c r="G3127" s="373"/>
      <c r="H3127" s="373"/>
      <c r="J3127" s="373"/>
      <c r="K3127" s="373"/>
      <c r="L3127" s="373"/>
    </row>
    <row r="3128" spans="6:12">
      <c r="F3128" s="373"/>
      <c r="G3128" s="373"/>
      <c r="H3128" s="373"/>
      <c r="J3128" s="373"/>
      <c r="K3128" s="373"/>
      <c r="L3128" s="373"/>
    </row>
    <row r="3129" spans="6:12">
      <c r="F3129" s="373"/>
      <c r="G3129" s="373"/>
      <c r="H3129" s="373"/>
      <c r="J3129" s="373"/>
      <c r="K3129" s="373"/>
      <c r="L3129" s="373"/>
    </row>
    <row r="3130" spans="6:12">
      <c r="F3130" s="373"/>
      <c r="G3130" s="373"/>
      <c r="H3130" s="373"/>
      <c r="J3130" s="373"/>
      <c r="K3130" s="373"/>
      <c r="L3130" s="373"/>
    </row>
    <row r="3131" spans="6:12">
      <c r="F3131" s="373"/>
      <c r="G3131" s="373"/>
      <c r="H3131" s="373"/>
      <c r="J3131" s="373"/>
      <c r="K3131" s="373"/>
      <c r="L3131" s="373"/>
    </row>
    <row r="3132" spans="6:12">
      <c r="F3132" s="373"/>
      <c r="G3132" s="373"/>
      <c r="H3132" s="373"/>
      <c r="J3132" s="373"/>
      <c r="K3132" s="373"/>
      <c r="L3132" s="373"/>
    </row>
    <row r="3133" spans="6:12">
      <c r="F3133" s="373"/>
      <c r="G3133" s="373"/>
      <c r="H3133" s="373"/>
      <c r="J3133" s="373"/>
      <c r="K3133" s="373"/>
      <c r="L3133" s="373"/>
    </row>
    <row r="3134" spans="6:12">
      <c r="F3134" s="373"/>
      <c r="G3134" s="373"/>
      <c r="H3134" s="373"/>
      <c r="J3134" s="373"/>
      <c r="K3134" s="373"/>
      <c r="L3134" s="373"/>
    </row>
    <row r="3135" spans="6:12">
      <c r="F3135" s="373"/>
      <c r="G3135" s="373"/>
      <c r="H3135" s="373"/>
      <c r="J3135" s="373"/>
      <c r="K3135" s="373"/>
      <c r="L3135" s="373"/>
    </row>
    <row r="3136" spans="6:12">
      <c r="F3136" s="373"/>
      <c r="G3136" s="373"/>
      <c r="H3136" s="373"/>
      <c r="J3136" s="373"/>
      <c r="K3136" s="373"/>
      <c r="L3136" s="373"/>
    </row>
    <row r="3137" spans="6:12">
      <c r="F3137" s="373"/>
      <c r="G3137" s="373"/>
      <c r="H3137" s="373"/>
      <c r="J3137" s="373"/>
      <c r="K3137" s="373"/>
      <c r="L3137" s="373"/>
    </row>
    <row r="3138" spans="6:12">
      <c r="F3138" s="373"/>
      <c r="G3138" s="373"/>
      <c r="H3138" s="373"/>
      <c r="J3138" s="373"/>
      <c r="K3138" s="373"/>
      <c r="L3138" s="373"/>
    </row>
    <row r="3139" spans="6:12">
      <c r="F3139" s="373"/>
      <c r="G3139" s="373"/>
      <c r="H3139" s="373"/>
      <c r="J3139" s="373"/>
      <c r="K3139" s="373"/>
      <c r="L3139" s="373"/>
    </row>
    <row r="3140" spans="6:12">
      <c r="F3140" s="373"/>
      <c r="G3140" s="373"/>
      <c r="H3140" s="373"/>
      <c r="J3140" s="373"/>
      <c r="K3140" s="373"/>
      <c r="L3140" s="373"/>
    </row>
    <row r="3141" spans="6:12">
      <c r="F3141" s="373"/>
      <c r="G3141" s="373"/>
      <c r="H3141" s="373"/>
      <c r="J3141" s="373"/>
      <c r="K3141" s="373"/>
      <c r="L3141" s="373"/>
    </row>
    <row r="3142" spans="6:12">
      <c r="F3142" s="373"/>
      <c r="G3142" s="373"/>
      <c r="H3142" s="373"/>
      <c r="J3142" s="373"/>
      <c r="K3142" s="373"/>
      <c r="L3142" s="373"/>
    </row>
    <row r="3143" spans="6:12">
      <c r="F3143" s="373"/>
      <c r="G3143" s="373"/>
      <c r="H3143" s="373"/>
      <c r="J3143" s="373"/>
      <c r="K3143" s="373"/>
      <c r="L3143" s="373"/>
    </row>
    <row r="3144" spans="6:12">
      <c r="F3144" s="373"/>
      <c r="G3144" s="373"/>
      <c r="H3144" s="373"/>
      <c r="J3144" s="373"/>
      <c r="K3144" s="373"/>
      <c r="L3144" s="373"/>
    </row>
    <row r="3145" spans="6:12">
      <c r="F3145" s="373"/>
      <c r="G3145" s="373"/>
      <c r="H3145" s="373"/>
      <c r="J3145" s="373"/>
      <c r="K3145" s="373"/>
      <c r="L3145" s="373"/>
    </row>
    <row r="3146" spans="6:12">
      <c r="F3146" s="373"/>
      <c r="G3146" s="373"/>
      <c r="H3146" s="373"/>
      <c r="J3146" s="373"/>
      <c r="K3146" s="373"/>
      <c r="L3146" s="373"/>
    </row>
    <row r="3147" spans="6:12">
      <c r="F3147" s="373"/>
      <c r="G3147" s="373"/>
      <c r="H3147" s="373"/>
      <c r="J3147" s="373"/>
      <c r="K3147" s="373"/>
      <c r="L3147" s="373"/>
    </row>
    <row r="3148" spans="6:12">
      <c r="F3148" s="373"/>
      <c r="G3148" s="373"/>
      <c r="H3148" s="373"/>
      <c r="J3148" s="373"/>
      <c r="K3148" s="373"/>
      <c r="L3148" s="373"/>
    </row>
    <row r="3149" spans="6:12">
      <c r="F3149" s="373"/>
      <c r="G3149" s="373"/>
      <c r="H3149" s="373"/>
      <c r="J3149" s="373"/>
      <c r="K3149" s="373"/>
      <c r="L3149" s="373"/>
    </row>
    <row r="3150" spans="6:12">
      <c r="F3150" s="373"/>
      <c r="G3150" s="373"/>
      <c r="H3150" s="373"/>
      <c r="J3150" s="373"/>
      <c r="K3150" s="373"/>
      <c r="L3150" s="373"/>
    </row>
    <row r="3151" spans="6:12">
      <c r="F3151" s="373"/>
      <c r="G3151" s="373"/>
      <c r="H3151" s="373"/>
      <c r="J3151" s="373"/>
      <c r="K3151" s="373"/>
      <c r="L3151" s="373"/>
    </row>
    <row r="3152" spans="6:12">
      <c r="F3152" s="373"/>
      <c r="G3152" s="373"/>
      <c r="H3152" s="373"/>
      <c r="J3152" s="373"/>
      <c r="K3152" s="373"/>
      <c r="L3152" s="373"/>
    </row>
    <row r="3153" spans="6:12">
      <c r="F3153" s="373"/>
      <c r="G3153" s="373"/>
      <c r="H3153" s="373"/>
      <c r="J3153" s="373"/>
      <c r="K3153" s="373"/>
      <c r="L3153" s="373"/>
    </row>
    <row r="3154" spans="6:12">
      <c r="F3154" s="373"/>
      <c r="G3154" s="373"/>
      <c r="H3154" s="373"/>
      <c r="J3154" s="373"/>
      <c r="K3154" s="373"/>
      <c r="L3154" s="373"/>
    </row>
    <row r="3155" spans="6:12">
      <c r="F3155" s="373"/>
      <c r="G3155" s="373"/>
      <c r="H3155" s="373"/>
      <c r="J3155" s="373"/>
      <c r="K3155" s="373"/>
      <c r="L3155" s="373"/>
    </row>
    <row r="3156" spans="6:12">
      <c r="F3156" s="373"/>
      <c r="G3156" s="373"/>
      <c r="H3156" s="373"/>
      <c r="J3156" s="373"/>
      <c r="K3156" s="373"/>
      <c r="L3156" s="373"/>
    </row>
    <row r="3157" spans="6:12">
      <c r="F3157" s="373"/>
      <c r="G3157" s="373"/>
      <c r="H3157" s="373"/>
      <c r="J3157" s="373"/>
      <c r="K3157" s="373"/>
      <c r="L3157" s="373"/>
    </row>
    <row r="3158" spans="6:12">
      <c r="F3158" s="373"/>
      <c r="G3158" s="373"/>
      <c r="H3158" s="373"/>
      <c r="J3158" s="373"/>
      <c r="K3158" s="373"/>
      <c r="L3158" s="373"/>
    </row>
    <row r="3159" spans="6:12">
      <c r="F3159" s="373"/>
      <c r="G3159" s="373"/>
      <c r="H3159" s="373"/>
      <c r="J3159" s="373"/>
      <c r="K3159" s="373"/>
      <c r="L3159" s="373"/>
    </row>
    <row r="3160" spans="6:12">
      <c r="F3160" s="373"/>
      <c r="G3160" s="373"/>
      <c r="H3160" s="373"/>
      <c r="J3160" s="373"/>
      <c r="K3160" s="373"/>
      <c r="L3160" s="373"/>
    </row>
    <row r="3161" spans="6:12">
      <c r="F3161" s="373"/>
      <c r="G3161" s="373"/>
      <c r="H3161" s="373"/>
      <c r="J3161" s="373"/>
      <c r="K3161" s="373"/>
      <c r="L3161" s="373"/>
    </row>
    <row r="3162" spans="6:12">
      <c r="F3162" s="373"/>
      <c r="G3162" s="373"/>
      <c r="H3162" s="373"/>
      <c r="J3162" s="373"/>
      <c r="K3162" s="373"/>
      <c r="L3162" s="373"/>
    </row>
    <row r="3163" spans="6:12">
      <c r="F3163" s="373"/>
      <c r="G3163" s="373"/>
      <c r="H3163" s="373"/>
      <c r="J3163" s="373"/>
      <c r="K3163" s="373"/>
      <c r="L3163" s="373"/>
    </row>
    <row r="3164" spans="6:12">
      <c r="F3164" s="373"/>
      <c r="G3164" s="373"/>
      <c r="H3164" s="373"/>
      <c r="J3164" s="373"/>
      <c r="K3164" s="373"/>
      <c r="L3164" s="373"/>
    </row>
    <row r="3165" spans="6:12">
      <c r="F3165" s="373"/>
      <c r="G3165" s="373"/>
      <c r="H3165" s="373"/>
      <c r="J3165" s="373"/>
      <c r="K3165" s="373"/>
      <c r="L3165" s="373"/>
    </row>
    <row r="3166" spans="6:12">
      <c r="F3166" s="373"/>
      <c r="G3166" s="373"/>
      <c r="H3166" s="373"/>
      <c r="J3166" s="373"/>
      <c r="K3166" s="373"/>
      <c r="L3166" s="373"/>
    </row>
    <row r="3167" spans="6:12">
      <c r="F3167" s="373"/>
      <c r="G3167" s="373"/>
      <c r="H3167" s="373"/>
      <c r="J3167" s="373"/>
      <c r="K3167" s="373"/>
      <c r="L3167" s="373"/>
    </row>
    <row r="3168" spans="6:12">
      <c r="F3168" s="373"/>
      <c r="G3168" s="373"/>
      <c r="H3168" s="373"/>
      <c r="J3168" s="373"/>
      <c r="K3168" s="373"/>
      <c r="L3168" s="373"/>
    </row>
    <row r="3169" spans="6:12">
      <c r="F3169" s="373"/>
      <c r="G3169" s="373"/>
      <c r="H3169" s="373"/>
      <c r="J3169" s="373"/>
      <c r="K3169" s="373"/>
      <c r="L3169" s="373"/>
    </row>
    <row r="3170" spans="6:12">
      <c r="F3170" s="373"/>
      <c r="G3170" s="373"/>
      <c r="H3170" s="373"/>
      <c r="J3170" s="373"/>
      <c r="K3170" s="373"/>
      <c r="L3170" s="373"/>
    </row>
    <row r="3171" spans="6:12">
      <c r="F3171" s="373"/>
      <c r="G3171" s="373"/>
      <c r="H3171" s="373"/>
      <c r="J3171" s="373"/>
      <c r="K3171" s="373"/>
      <c r="L3171" s="373"/>
    </row>
    <row r="3172" spans="6:12">
      <c r="F3172" s="373"/>
      <c r="G3172" s="373"/>
      <c r="H3172" s="373"/>
      <c r="J3172" s="373"/>
      <c r="K3172" s="373"/>
      <c r="L3172" s="373"/>
    </row>
    <row r="3173" spans="6:12">
      <c r="F3173" s="373"/>
      <c r="G3173" s="373"/>
      <c r="H3173" s="373"/>
      <c r="J3173" s="373"/>
      <c r="K3173" s="373"/>
      <c r="L3173" s="373"/>
    </row>
    <row r="3174" spans="6:12">
      <c r="F3174" s="373"/>
      <c r="G3174" s="373"/>
      <c r="H3174" s="373"/>
      <c r="J3174" s="373"/>
      <c r="K3174" s="373"/>
      <c r="L3174" s="373"/>
    </row>
    <row r="3175" spans="6:12">
      <c r="F3175" s="373"/>
      <c r="G3175" s="373"/>
      <c r="H3175" s="373"/>
      <c r="J3175" s="373"/>
      <c r="K3175" s="373"/>
      <c r="L3175" s="373"/>
    </row>
    <row r="3176" spans="6:12">
      <c r="F3176" s="373"/>
      <c r="G3176" s="373"/>
      <c r="H3176" s="373"/>
      <c r="J3176" s="373"/>
      <c r="K3176" s="373"/>
      <c r="L3176" s="373"/>
    </row>
    <row r="3177" spans="6:12">
      <c r="F3177" s="373"/>
      <c r="G3177" s="373"/>
      <c r="H3177" s="373"/>
      <c r="J3177" s="373"/>
      <c r="K3177" s="373"/>
      <c r="L3177" s="373"/>
    </row>
    <row r="3178" spans="6:12">
      <c r="F3178" s="373"/>
      <c r="G3178" s="373"/>
      <c r="H3178" s="373"/>
      <c r="J3178" s="373"/>
      <c r="K3178" s="373"/>
      <c r="L3178" s="373"/>
    </row>
    <row r="3179" spans="6:12">
      <c r="F3179" s="373"/>
      <c r="G3179" s="373"/>
      <c r="H3179" s="373"/>
      <c r="J3179" s="373"/>
      <c r="K3179" s="373"/>
      <c r="L3179" s="373"/>
    </row>
    <row r="3180" spans="6:12">
      <c r="F3180" s="373"/>
      <c r="G3180" s="373"/>
      <c r="H3180" s="373"/>
      <c r="J3180" s="373"/>
      <c r="K3180" s="373"/>
      <c r="L3180" s="373"/>
    </row>
    <row r="3181" spans="6:12">
      <c r="F3181" s="373"/>
      <c r="G3181" s="373"/>
      <c r="H3181" s="373"/>
      <c r="J3181" s="373"/>
      <c r="K3181" s="373"/>
      <c r="L3181" s="373"/>
    </row>
    <row r="3182" spans="6:12">
      <c r="F3182" s="373"/>
      <c r="G3182" s="373"/>
      <c r="H3182" s="373"/>
      <c r="J3182" s="373"/>
      <c r="K3182" s="373"/>
      <c r="L3182" s="373"/>
    </row>
    <row r="3183" spans="6:12">
      <c r="F3183" s="373"/>
      <c r="G3183" s="373"/>
      <c r="H3183" s="373"/>
      <c r="J3183" s="373"/>
      <c r="K3183" s="373"/>
      <c r="L3183" s="373"/>
    </row>
    <row r="3184" spans="6:12">
      <c r="F3184" s="373"/>
      <c r="G3184" s="373"/>
      <c r="H3184" s="373"/>
      <c r="J3184" s="373"/>
      <c r="K3184" s="373"/>
      <c r="L3184" s="373"/>
    </row>
    <row r="3185" spans="6:12">
      <c r="F3185" s="373"/>
      <c r="G3185" s="373"/>
      <c r="H3185" s="373"/>
      <c r="J3185" s="373"/>
      <c r="K3185" s="373"/>
      <c r="L3185" s="373"/>
    </row>
    <row r="3186" spans="6:12">
      <c r="F3186" s="373"/>
      <c r="G3186" s="373"/>
      <c r="H3186" s="373"/>
      <c r="J3186" s="373"/>
      <c r="K3186" s="373"/>
      <c r="L3186" s="373"/>
    </row>
    <row r="3187" spans="6:12">
      <c r="F3187" s="373"/>
      <c r="G3187" s="373"/>
      <c r="H3187" s="373"/>
      <c r="J3187" s="373"/>
      <c r="K3187" s="373"/>
      <c r="L3187" s="373"/>
    </row>
    <row r="3188" spans="6:12">
      <c r="F3188" s="373"/>
      <c r="G3188" s="373"/>
      <c r="H3188" s="373"/>
      <c r="J3188" s="373"/>
      <c r="K3188" s="373"/>
      <c r="L3188" s="373"/>
    </row>
    <row r="3189" spans="6:12">
      <c r="F3189" s="373"/>
      <c r="G3189" s="373"/>
      <c r="H3189" s="373"/>
      <c r="J3189" s="373"/>
      <c r="K3189" s="373"/>
      <c r="L3189" s="373"/>
    </row>
    <row r="3190" spans="6:12">
      <c r="F3190" s="373"/>
      <c r="G3190" s="373"/>
      <c r="H3190" s="373"/>
      <c r="J3190" s="373"/>
      <c r="K3190" s="373"/>
      <c r="L3190" s="373"/>
    </row>
    <row r="3191" spans="6:12">
      <c r="F3191" s="373"/>
      <c r="G3191" s="373"/>
      <c r="H3191" s="373"/>
      <c r="J3191" s="373"/>
      <c r="K3191" s="373"/>
      <c r="L3191" s="373"/>
    </row>
    <row r="3192" spans="6:12">
      <c r="F3192" s="373"/>
      <c r="G3192" s="373"/>
      <c r="H3192" s="373"/>
      <c r="J3192" s="373"/>
      <c r="K3192" s="373"/>
      <c r="L3192" s="373"/>
    </row>
    <row r="3193" spans="6:12">
      <c r="F3193" s="373"/>
      <c r="G3193" s="373"/>
      <c r="H3193" s="373"/>
      <c r="J3193" s="373"/>
      <c r="K3193" s="373"/>
      <c r="L3193" s="373"/>
    </row>
    <row r="3194" spans="6:12">
      <c r="F3194" s="373"/>
      <c r="G3194" s="373"/>
      <c r="H3194" s="373"/>
      <c r="J3194" s="373"/>
      <c r="K3194" s="373"/>
      <c r="L3194" s="373"/>
    </row>
    <row r="3195" spans="6:12">
      <c r="F3195" s="373"/>
      <c r="G3195" s="373"/>
      <c r="H3195" s="373"/>
      <c r="J3195" s="373"/>
      <c r="K3195" s="373"/>
      <c r="L3195" s="373"/>
    </row>
    <row r="3196" spans="6:12">
      <c r="F3196" s="373"/>
      <c r="G3196" s="373"/>
      <c r="H3196" s="373"/>
      <c r="J3196" s="373"/>
      <c r="K3196" s="373"/>
      <c r="L3196" s="373"/>
    </row>
    <row r="3197" spans="6:12">
      <c r="F3197" s="373"/>
      <c r="G3197" s="373"/>
      <c r="H3197" s="373"/>
      <c r="J3197" s="373"/>
      <c r="K3197" s="373"/>
      <c r="L3197" s="373"/>
    </row>
    <row r="3198" spans="6:12">
      <c r="F3198" s="373"/>
      <c r="G3198" s="373"/>
      <c r="H3198" s="373"/>
      <c r="J3198" s="373"/>
      <c r="K3198" s="373"/>
      <c r="L3198" s="373"/>
    </row>
    <row r="3199" spans="6:12">
      <c r="F3199" s="373"/>
      <c r="G3199" s="373"/>
      <c r="H3199" s="373"/>
      <c r="J3199" s="373"/>
      <c r="K3199" s="373"/>
      <c r="L3199" s="373"/>
    </row>
    <row r="3200" spans="6:12">
      <c r="F3200" s="373"/>
      <c r="G3200" s="373"/>
      <c r="H3200" s="373"/>
      <c r="J3200" s="373"/>
      <c r="K3200" s="373"/>
      <c r="L3200" s="373"/>
    </row>
    <row r="3201" spans="6:12">
      <c r="F3201" s="373"/>
      <c r="G3201" s="373"/>
      <c r="H3201" s="373"/>
      <c r="J3201" s="373"/>
      <c r="K3201" s="373"/>
      <c r="L3201" s="373"/>
    </row>
    <row r="3202" spans="6:12">
      <c r="F3202" s="373"/>
      <c r="G3202" s="373"/>
      <c r="H3202" s="373"/>
      <c r="J3202" s="373"/>
      <c r="K3202" s="373"/>
      <c r="L3202" s="373"/>
    </row>
    <row r="3203" spans="6:12">
      <c r="F3203" s="373"/>
      <c r="G3203" s="373"/>
      <c r="H3203" s="373"/>
      <c r="J3203" s="373"/>
      <c r="K3203" s="373"/>
      <c r="L3203" s="373"/>
    </row>
    <row r="3204" spans="6:12">
      <c r="F3204" s="373"/>
      <c r="G3204" s="373"/>
      <c r="H3204" s="373"/>
      <c r="J3204" s="373"/>
      <c r="K3204" s="373"/>
      <c r="L3204" s="373"/>
    </row>
    <row r="3205" spans="6:12">
      <c r="F3205" s="373"/>
      <c r="G3205" s="373"/>
      <c r="H3205" s="373"/>
      <c r="J3205" s="373"/>
      <c r="K3205" s="373"/>
      <c r="L3205" s="373"/>
    </row>
    <row r="3206" spans="6:12">
      <c r="F3206" s="373"/>
      <c r="G3206" s="373"/>
      <c r="H3206" s="373"/>
      <c r="J3206" s="373"/>
      <c r="K3206" s="373"/>
      <c r="L3206" s="373"/>
    </row>
    <row r="3207" spans="6:12">
      <c r="F3207" s="373"/>
      <c r="G3207" s="373"/>
      <c r="H3207" s="373"/>
      <c r="J3207" s="373"/>
      <c r="K3207" s="373"/>
      <c r="L3207" s="373"/>
    </row>
    <row r="3208" spans="6:12">
      <c r="F3208" s="373"/>
      <c r="G3208" s="373"/>
      <c r="H3208" s="373"/>
      <c r="J3208" s="373"/>
      <c r="K3208" s="373"/>
      <c r="L3208" s="373"/>
    </row>
    <row r="3209" spans="6:12">
      <c r="F3209" s="373"/>
      <c r="G3209" s="373"/>
      <c r="H3209" s="373"/>
      <c r="J3209" s="373"/>
      <c r="K3209" s="373"/>
      <c r="L3209" s="373"/>
    </row>
    <row r="3210" spans="6:12">
      <c r="F3210" s="373"/>
      <c r="G3210" s="373"/>
      <c r="H3210" s="373"/>
      <c r="J3210" s="373"/>
      <c r="K3210" s="373"/>
      <c r="L3210" s="373"/>
    </row>
    <row r="3211" spans="6:12">
      <c r="F3211" s="373"/>
      <c r="G3211" s="373"/>
      <c r="H3211" s="373"/>
      <c r="J3211" s="373"/>
      <c r="K3211" s="373"/>
      <c r="L3211" s="373"/>
    </row>
    <row r="3212" spans="6:12">
      <c r="F3212" s="373"/>
      <c r="G3212" s="373"/>
      <c r="H3212" s="373"/>
      <c r="J3212" s="373"/>
      <c r="K3212" s="373"/>
      <c r="L3212" s="373"/>
    </row>
    <row r="3213" spans="6:12">
      <c r="F3213" s="373"/>
      <c r="G3213" s="373"/>
      <c r="H3213" s="373"/>
      <c r="J3213" s="373"/>
      <c r="K3213" s="373"/>
      <c r="L3213" s="373"/>
    </row>
    <row r="3214" spans="6:12">
      <c r="F3214" s="373"/>
      <c r="G3214" s="373"/>
      <c r="H3214" s="373"/>
      <c r="J3214" s="373"/>
      <c r="K3214" s="373"/>
      <c r="L3214" s="373"/>
    </row>
    <row r="3215" spans="6:12">
      <c r="F3215" s="373"/>
      <c r="G3215" s="373"/>
      <c r="H3215" s="373"/>
      <c r="J3215" s="373"/>
      <c r="K3215" s="373"/>
      <c r="L3215" s="373"/>
    </row>
    <row r="3216" spans="6:12">
      <c r="F3216" s="373"/>
      <c r="G3216" s="373"/>
      <c r="H3216" s="373"/>
      <c r="J3216" s="373"/>
      <c r="K3216" s="373"/>
      <c r="L3216" s="373"/>
    </row>
    <row r="3217" spans="6:12">
      <c r="F3217" s="373"/>
      <c r="G3217" s="373"/>
      <c r="H3217" s="373"/>
      <c r="J3217" s="373"/>
      <c r="K3217" s="373"/>
      <c r="L3217" s="373"/>
    </row>
    <row r="3218" spans="6:12">
      <c r="F3218" s="373"/>
      <c r="G3218" s="373"/>
      <c r="H3218" s="373"/>
      <c r="J3218" s="373"/>
      <c r="K3218" s="373"/>
      <c r="L3218" s="373"/>
    </row>
    <row r="3219" spans="6:12">
      <c r="F3219" s="373"/>
      <c r="G3219" s="373"/>
      <c r="H3219" s="373"/>
      <c r="J3219" s="373"/>
      <c r="K3219" s="373"/>
      <c r="L3219" s="373"/>
    </row>
    <row r="3220" spans="6:12">
      <c r="F3220" s="373"/>
      <c r="G3220" s="373"/>
      <c r="H3220" s="373"/>
      <c r="J3220" s="373"/>
      <c r="K3220" s="373"/>
      <c r="L3220" s="373"/>
    </row>
    <row r="3221" spans="6:12">
      <c r="F3221" s="373"/>
      <c r="G3221" s="373"/>
      <c r="H3221" s="373"/>
      <c r="J3221" s="373"/>
      <c r="K3221" s="373"/>
      <c r="L3221" s="373"/>
    </row>
    <row r="3222" spans="6:12">
      <c r="F3222" s="373"/>
      <c r="G3222" s="373"/>
      <c r="H3222" s="373"/>
      <c r="J3222" s="373"/>
      <c r="K3222" s="373"/>
      <c r="L3222" s="373"/>
    </row>
    <row r="3223" spans="6:12">
      <c r="F3223" s="373"/>
      <c r="G3223" s="373"/>
      <c r="H3223" s="373"/>
      <c r="J3223" s="373"/>
      <c r="K3223" s="373"/>
      <c r="L3223" s="373"/>
    </row>
    <row r="3224" spans="6:12">
      <c r="F3224" s="373"/>
      <c r="G3224" s="373"/>
      <c r="H3224" s="373"/>
      <c r="J3224" s="373"/>
      <c r="K3224" s="373"/>
      <c r="L3224" s="373"/>
    </row>
    <row r="3225" spans="6:12">
      <c r="F3225" s="373"/>
      <c r="G3225" s="373"/>
      <c r="H3225" s="373"/>
      <c r="J3225" s="373"/>
      <c r="K3225" s="373"/>
      <c r="L3225" s="373"/>
    </row>
    <row r="3226" spans="6:12">
      <c r="F3226" s="373"/>
      <c r="G3226" s="373"/>
      <c r="H3226" s="373"/>
      <c r="J3226" s="373"/>
      <c r="K3226" s="373"/>
      <c r="L3226" s="373"/>
    </row>
    <row r="3227" spans="6:12">
      <c r="F3227" s="373"/>
      <c r="G3227" s="373"/>
      <c r="H3227" s="373"/>
      <c r="J3227" s="373"/>
      <c r="K3227" s="373"/>
      <c r="L3227" s="373"/>
    </row>
    <row r="3228" spans="6:12">
      <c r="F3228" s="373"/>
      <c r="G3228" s="373"/>
      <c r="H3228" s="373"/>
      <c r="J3228" s="373"/>
      <c r="K3228" s="373"/>
      <c r="L3228" s="373"/>
    </row>
    <row r="3229" spans="6:12">
      <c r="F3229" s="373"/>
      <c r="G3229" s="373"/>
      <c r="H3229" s="373"/>
      <c r="J3229" s="373"/>
      <c r="K3229" s="373"/>
      <c r="L3229" s="373"/>
    </row>
    <row r="3230" spans="6:12">
      <c r="F3230" s="373"/>
      <c r="G3230" s="373"/>
      <c r="H3230" s="373"/>
      <c r="J3230" s="373"/>
      <c r="K3230" s="373"/>
      <c r="L3230" s="373"/>
    </row>
    <row r="3231" spans="6:12">
      <c r="F3231" s="373"/>
      <c r="G3231" s="373"/>
      <c r="H3231" s="373"/>
      <c r="J3231" s="373"/>
      <c r="K3231" s="373"/>
      <c r="L3231" s="373"/>
    </row>
    <row r="3232" spans="6:12">
      <c r="F3232" s="373"/>
      <c r="G3232" s="373"/>
      <c r="H3232" s="373"/>
      <c r="J3232" s="373"/>
      <c r="K3232" s="373"/>
      <c r="L3232" s="373"/>
    </row>
    <row r="3233" spans="6:12">
      <c r="F3233" s="373"/>
      <c r="G3233" s="373"/>
      <c r="H3233" s="373"/>
      <c r="J3233" s="373"/>
      <c r="K3233" s="373"/>
      <c r="L3233" s="373"/>
    </row>
    <row r="3234" spans="6:12">
      <c r="F3234" s="373"/>
      <c r="G3234" s="373"/>
      <c r="H3234" s="373"/>
      <c r="J3234" s="373"/>
      <c r="K3234" s="373"/>
      <c r="L3234" s="373"/>
    </row>
    <row r="3235" spans="6:12">
      <c r="F3235" s="373"/>
      <c r="G3235" s="373"/>
      <c r="H3235" s="373"/>
      <c r="J3235" s="373"/>
      <c r="K3235" s="373"/>
      <c r="L3235" s="373"/>
    </row>
    <row r="3236" spans="6:12">
      <c r="F3236" s="373"/>
      <c r="G3236" s="373"/>
      <c r="H3236" s="373"/>
      <c r="J3236" s="373"/>
      <c r="K3236" s="373"/>
      <c r="L3236" s="373"/>
    </row>
    <row r="3237" spans="6:12">
      <c r="F3237" s="373"/>
      <c r="G3237" s="373"/>
      <c r="H3237" s="373"/>
      <c r="J3237" s="373"/>
      <c r="K3237" s="373"/>
      <c r="L3237" s="373"/>
    </row>
    <row r="3238" spans="6:12">
      <c r="F3238" s="373"/>
      <c r="G3238" s="373"/>
      <c r="H3238" s="373"/>
      <c r="J3238" s="373"/>
      <c r="K3238" s="373"/>
      <c r="L3238" s="373"/>
    </row>
    <row r="3239" spans="6:12">
      <c r="F3239" s="373"/>
      <c r="G3239" s="373"/>
      <c r="H3239" s="373"/>
      <c r="J3239" s="373"/>
      <c r="K3239" s="373"/>
      <c r="L3239" s="373"/>
    </row>
    <row r="3240" spans="6:12">
      <c r="F3240" s="373"/>
      <c r="G3240" s="373"/>
      <c r="H3240" s="373"/>
      <c r="J3240" s="373"/>
      <c r="K3240" s="373"/>
      <c r="L3240" s="373"/>
    </row>
    <row r="3241" spans="6:12">
      <c r="F3241" s="373"/>
      <c r="G3241" s="373"/>
      <c r="H3241" s="373"/>
      <c r="J3241" s="373"/>
      <c r="K3241" s="373"/>
      <c r="L3241" s="373"/>
    </row>
    <row r="3242" spans="6:12">
      <c r="F3242" s="373"/>
      <c r="G3242" s="373"/>
      <c r="H3242" s="373"/>
      <c r="J3242" s="373"/>
      <c r="K3242" s="373"/>
      <c r="L3242" s="373"/>
    </row>
    <row r="3243" spans="6:12">
      <c r="F3243" s="373"/>
      <c r="G3243" s="373"/>
      <c r="H3243" s="373"/>
      <c r="J3243" s="373"/>
      <c r="K3243" s="373"/>
      <c r="L3243" s="373"/>
    </row>
    <row r="3244" spans="6:12">
      <c r="F3244" s="373"/>
      <c r="G3244" s="373"/>
      <c r="H3244" s="373"/>
      <c r="J3244" s="373"/>
      <c r="K3244" s="373"/>
      <c r="L3244" s="373"/>
    </row>
    <row r="3245" spans="6:12">
      <c r="F3245" s="373"/>
      <c r="G3245" s="373"/>
      <c r="H3245" s="373"/>
      <c r="J3245" s="373"/>
      <c r="K3245" s="373"/>
      <c r="L3245" s="373"/>
    </row>
    <row r="3246" spans="6:12">
      <c r="F3246" s="373"/>
      <c r="G3246" s="373"/>
      <c r="H3246" s="373"/>
      <c r="J3246" s="373"/>
      <c r="K3246" s="373"/>
      <c r="L3246" s="373"/>
    </row>
    <row r="3247" spans="6:12">
      <c r="F3247" s="373"/>
      <c r="G3247" s="373"/>
      <c r="H3247" s="373"/>
      <c r="J3247" s="373"/>
      <c r="K3247" s="373"/>
      <c r="L3247" s="373"/>
    </row>
    <row r="3248" spans="6:12">
      <c r="F3248" s="373"/>
      <c r="G3248" s="373"/>
      <c r="H3248" s="373"/>
      <c r="J3248" s="373"/>
      <c r="K3248" s="373"/>
      <c r="L3248" s="373"/>
    </row>
    <row r="3249" spans="6:12">
      <c r="F3249" s="373"/>
      <c r="G3249" s="373"/>
      <c r="H3249" s="373"/>
      <c r="J3249" s="373"/>
      <c r="K3249" s="373"/>
      <c r="L3249" s="373"/>
    </row>
    <row r="3250" spans="6:12">
      <c r="F3250" s="373"/>
      <c r="G3250" s="373"/>
      <c r="H3250" s="373"/>
      <c r="J3250" s="373"/>
      <c r="K3250" s="373"/>
      <c r="L3250" s="373"/>
    </row>
    <row r="3251" spans="6:12">
      <c r="F3251" s="373"/>
      <c r="G3251" s="373"/>
      <c r="H3251" s="373"/>
      <c r="J3251" s="373"/>
      <c r="K3251" s="373"/>
      <c r="L3251" s="373"/>
    </row>
    <row r="3252" spans="6:12">
      <c r="F3252" s="373"/>
      <c r="G3252" s="373"/>
      <c r="H3252" s="373"/>
      <c r="J3252" s="373"/>
      <c r="K3252" s="373"/>
      <c r="L3252" s="373"/>
    </row>
    <row r="3253" spans="6:12">
      <c r="F3253" s="373"/>
      <c r="G3253" s="373"/>
      <c r="H3253" s="373"/>
      <c r="J3253" s="373"/>
      <c r="K3253" s="373"/>
      <c r="L3253" s="373"/>
    </row>
    <row r="3254" spans="6:12">
      <c r="F3254" s="373"/>
      <c r="G3254" s="373"/>
      <c r="H3254" s="373"/>
      <c r="J3254" s="373"/>
      <c r="K3254" s="373"/>
      <c r="L3254" s="373"/>
    </row>
    <row r="3255" spans="6:12">
      <c r="F3255" s="373"/>
      <c r="G3255" s="373"/>
      <c r="H3255" s="373"/>
      <c r="J3255" s="373"/>
      <c r="K3255" s="373"/>
      <c r="L3255" s="373"/>
    </row>
    <row r="3256" spans="6:12">
      <c r="F3256" s="373"/>
      <c r="G3256" s="373"/>
      <c r="H3256" s="373"/>
      <c r="J3256" s="373"/>
      <c r="K3256" s="373"/>
      <c r="L3256" s="373"/>
    </row>
    <row r="3257" spans="6:12">
      <c r="F3257" s="373"/>
      <c r="G3257" s="373"/>
      <c r="H3257" s="373"/>
      <c r="J3257" s="373"/>
      <c r="K3257" s="373"/>
      <c r="L3257" s="373"/>
    </row>
    <row r="3258" spans="6:12">
      <c r="F3258" s="373"/>
      <c r="G3258" s="373"/>
      <c r="H3258" s="373"/>
      <c r="J3258" s="373"/>
      <c r="K3258" s="373"/>
      <c r="L3258" s="373"/>
    </row>
    <row r="3259" spans="6:12">
      <c r="F3259" s="373"/>
      <c r="G3259" s="373"/>
      <c r="H3259" s="373"/>
      <c r="J3259" s="373"/>
      <c r="K3259" s="373"/>
      <c r="L3259" s="373"/>
    </row>
    <row r="3260" spans="6:12">
      <c r="F3260" s="373"/>
      <c r="G3260" s="373"/>
      <c r="H3260" s="373"/>
      <c r="J3260" s="373"/>
      <c r="K3260" s="373"/>
      <c r="L3260" s="373"/>
    </row>
    <row r="3261" spans="6:12">
      <c r="F3261" s="373"/>
      <c r="G3261" s="373"/>
      <c r="H3261" s="373"/>
      <c r="J3261" s="373"/>
      <c r="K3261" s="373"/>
      <c r="L3261" s="373"/>
    </row>
    <row r="3262" spans="6:12">
      <c r="F3262" s="373"/>
      <c r="G3262" s="373"/>
      <c r="H3262" s="373"/>
      <c r="J3262" s="373"/>
      <c r="K3262" s="373"/>
      <c r="L3262" s="373"/>
    </row>
    <row r="3263" spans="6:12">
      <c r="F3263" s="373"/>
      <c r="G3263" s="373"/>
      <c r="H3263" s="373"/>
      <c r="J3263" s="373"/>
      <c r="K3263" s="373"/>
      <c r="L3263" s="373"/>
    </row>
    <row r="3264" spans="6:12">
      <c r="F3264" s="373"/>
      <c r="G3264" s="373"/>
      <c r="H3264" s="373"/>
      <c r="J3264" s="373"/>
      <c r="K3264" s="373"/>
      <c r="L3264" s="373"/>
    </row>
    <row r="3265" spans="6:12">
      <c r="F3265" s="373"/>
      <c r="G3265" s="373"/>
      <c r="H3265" s="373"/>
      <c r="J3265" s="373"/>
      <c r="K3265" s="373"/>
      <c r="L3265" s="373"/>
    </row>
    <row r="3266" spans="6:12">
      <c r="F3266" s="373"/>
      <c r="G3266" s="373"/>
      <c r="H3266" s="373"/>
      <c r="J3266" s="373"/>
      <c r="K3266" s="373"/>
      <c r="L3266" s="373"/>
    </row>
    <row r="3267" spans="6:12">
      <c r="F3267" s="373"/>
      <c r="G3267" s="373"/>
      <c r="H3267" s="373"/>
      <c r="J3267" s="373"/>
      <c r="K3267" s="373"/>
      <c r="L3267" s="373"/>
    </row>
    <row r="3268" spans="6:12">
      <c r="F3268" s="373"/>
      <c r="G3268" s="373"/>
      <c r="H3268" s="373"/>
      <c r="J3268" s="373"/>
      <c r="K3268" s="373"/>
      <c r="L3268" s="373"/>
    </row>
    <row r="3269" spans="6:12">
      <c r="F3269" s="373"/>
      <c r="G3269" s="373"/>
      <c r="H3269" s="373"/>
      <c r="J3269" s="373"/>
      <c r="K3269" s="373"/>
      <c r="L3269" s="373"/>
    </row>
    <row r="3270" spans="6:12">
      <c r="F3270" s="373"/>
      <c r="G3270" s="373"/>
      <c r="H3270" s="373"/>
      <c r="J3270" s="373"/>
      <c r="K3270" s="373"/>
      <c r="L3270" s="373"/>
    </row>
    <row r="3271" spans="6:12">
      <c r="F3271" s="373"/>
      <c r="G3271" s="373"/>
      <c r="H3271" s="373"/>
      <c r="J3271" s="373"/>
      <c r="K3271" s="373"/>
      <c r="L3271" s="373"/>
    </row>
    <row r="3272" spans="6:12">
      <c r="F3272" s="373"/>
      <c r="G3272" s="373"/>
      <c r="H3272" s="373"/>
      <c r="J3272" s="373"/>
      <c r="K3272" s="373"/>
      <c r="L3272" s="373"/>
    </row>
    <row r="3273" spans="6:12">
      <c r="F3273" s="373"/>
      <c r="G3273" s="373"/>
      <c r="H3273" s="373"/>
      <c r="J3273" s="373"/>
      <c r="K3273" s="373"/>
      <c r="L3273" s="373"/>
    </row>
    <row r="3274" spans="6:12">
      <c r="F3274" s="373"/>
      <c r="G3274" s="373"/>
      <c r="H3274" s="373"/>
      <c r="J3274" s="373"/>
      <c r="K3274" s="373"/>
      <c r="L3274" s="373"/>
    </row>
    <row r="3275" spans="6:12">
      <c r="F3275" s="373"/>
      <c r="G3275" s="373"/>
      <c r="H3275" s="373"/>
      <c r="J3275" s="373"/>
      <c r="K3275" s="373"/>
      <c r="L3275" s="373"/>
    </row>
    <row r="3276" spans="6:12">
      <c r="F3276" s="373"/>
      <c r="G3276" s="373"/>
      <c r="H3276" s="373"/>
      <c r="J3276" s="373"/>
      <c r="K3276" s="373"/>
      <c r="L3276" s="373"/>
    </row>
    <row r="3277" spans="6:12">
      <c r="F3277" s="373"/>
      <c r="G3277" s="373"/>
      <c r="H3277" s="373"/>
      <c r="J3277" s="373"/>
      <c r="K3277" s="373"/>
      <c r="L3277" s="373"/>
    </row>
    <row r="3278" spans="6:12">
      <c r="F3278" s="373"/>
      <c r="G3278" s="373"/>
      <c r="H3278" s="373"/>
      <c r="J3278" s="373"/>
      <c r="K3278" s="373"/>
      <c r="L3278" s="373"/>
    </row>
    <row r="3279" spans="6:12">
      <c r="F3279" s="373"/>
      <c r="G3279" s="373"/>
      <c r="H3279" s="373"/>
      <c r="J3279" s="373"/>
      <c r="K3279" s="373"/>
      <c r="L3279" s="373"/>
    </row>
    <row r="3280" spans="6:12">
      <c r="F3280" s="373"/>
      <c r="G3280" s="373"/>
      <c r="H3280" s="373"/>
      <c r="J3280" s="373"/>
      <c r="K3280" s="373"/>
      <c r="L3280" s="373"/>
    </row>
    <row r="3281" spans="6:12">
      <c r="F3281" s="373"/>
      <c r="G3281" s="373"/>
      <c r="H3281" s="373"/>
      <c r="J3281" s="373"/>
      <c r="K3281" s="373"/>
      <c r="L3281" s="373"/>
    </row>
    <row r="3282" spans="6:12">
      <c r="F3282" s="373"/>
      <c r="G3282" s="373"/>
      <c r="H3282" s="373"/>
      <c r="J3282" s="373"/>
      <c r="K3282" s="373"/>
      <c r="L3282" s="373"/>
    </row>
    <row r="3283" spans="6:12">
      <c r="F3283" s="373"/>
      <c r="G3283" s="373"/>
      <c r="H3283" s="373"/>
      <c r="J3283" s="373"/>
      <c r="K3283" s="373"/>
      <c r="L3283" s="373"/>
    </row>
    <row r="3284" spans="6:12">
      <c r="F3284" s="373"/>
      <c r="G3284" s="373"/>
      <c r="H3284" s="373"/>
      <c r="J3284" s="373"/>
      <c r="K3284" s="373"/>
      <c r="L3284" s="373"/>
    </row>
    <row r="3285" spans="6:12">
      <c r="F3285" s="373"/>
      <c r="G3285" s="373"/>
      <c r="H3285" s="373"/>
      <c r="J3285" s="373"/>
      <c r="K3285" s="373"/>
      <c r="L3285" s="373"/>
    </row>
    <row r="3286" spans="6:12">
      <c r="F3286" s="373"/>
      <c r="G3286" s="373"/>
      <c r="H3286" s="373"/>
      <c r="J3286" s="373"/>
      <c r="K3286" s="373"/>
      <c r="L3286" s="373"/>
    </row>
    <row r="3287" spans="6:12">
      <c r="F3287" s="373"/>
      <c r="G3287" s="373"/>
      <c r="H3287" s="373"/>
      <c r="J3287" s="373"/>
      <c r="K3287" s="373"/>
      <c r="L3287" s="373"/>
    </row>
    <row r="3288" spans="6:12">
      <c r="F3288" s="373"/>
      <c r="G3288" s="373"/>
      <c r="H3288" s="373"/>
      <c r="J3288" s="373"/>
      <c r="K3288" s="373"/>
      <c r="L3288" s="373"/>
    </row>
    <row r="3289" spans="6:12">
      <c r="F3289" s="373"/>
      <c r="G3289" s="373"/>
      <c r="H3289" s="373"/>
      <c r="J3289" s="373"/>
      <c r="K3289" s="373"/>
      <c r="L3289" s="373"/>
    </row>
    <row r="3290" spans="6:12">
      <c r="F3290" s="373"/>
      <c r="G3290" s="373"/>
      <c r="H3290" s="373"/>
      <c r="J3290" s="373"/>
      <c r="K3290" s="373"/>
      <c r="L3290" s="373"/>
    </row>
    <row r="3291" spans="6:12">
      <c r="F3291" s="373"/>
      <c r="G3291" s="373"/>
      <c r="H3291" s="373"/>
      <c r="J3291" s="373"/>
      <c r="K3291" s="373"/>
      <c r="L3291" s="373"/>
    </row>
    <row r="3292" spans="6:12">
      <c r="F3292" s="373"/>
      <c r="G3292" s="373"/>
      <c r="H3292" s="373"/>
      <c r="J3292" s="373"/>
      <c r="K3292" s="373"/>
      <c r="L3292" s="373"/>
    </row>
    <row r="3293" spans="6:12">
      <c r="F3293" s="373"/>
      <c r="G3293" s="373"/>
      <c r="H3293" s="373"/>
      <c r="J3293" s="373"/>
      <c r="K3293" s="373"/>
      <c r="L3293" s="373"/>
    </row>
    <row r="3294" spans="6:12">
      <c r="F3294" s="373"/>
      <c r="G3294" s="373"/>
      <c r="H3294" s="373"/>
      <c r="J3294" s="373"/>
      <c r="K3294" s="373"/>
      <c r="L3294" s="373"/>
    </row>
    <row r="3295" spans="6:12">
      <c r="F3295" s="373"/>
      <c r="G3295" s="373"/>
      <c r="H3295" s="373"/>
      <c r="J3295" s="373"/>
      <c r="K3295" s="373"/>
      <c r="L3295" s="373"/>
    </row>
    <row r="3296" spans="6:12">
      <c r="F3296" s="373"/>
      <c r="G3296" s="373"/>
      <c r="H3296" s="373"/>
      <c r="J3296" s="373"/>
      <c r="K3296" s="373"/>
      <c r="L3296" s="373"/>
    </row>
    <row r="3297" spans="6:12">
      <c r="F3297" s="373"/>
      <c r="G3297" s="373"/>
      <c r="H3297" s="373"/>
      <c r="J3297" s="373"/>
      <c r="K3297" s="373"/>
      <c r="L3297" s="373"/>
    </row>
    <row r="3298" spans="6:12">
      <c r="F3298" s="373"/>
      <c r="G3298" s="373"/>
      <c r="H3298" s="373"/>
      <c r="J3298" s="373"/>
      <c r="K3298" s="373"/>
      <c r="L3298" s="373"/>
    </row>
    <row r="3299" spans="6:12">
      <c r="F3299" s="373"/>
      <c r="G3299" s="373"/>
      <c r="H3299" s="373"/>
      <c r="J3299" s="373"/>
      <c r="K3299" s="373"/>
      <c r="L3299" s="373"/>
    </row>
    <row r="3300" spans="6:12">
      <c r="F3300" s="373"/>
      <c r="G3300" s="373"/>
      <c r="H3300" s="373"/>
      <c r="J3300" s="373"/>
      <c r="K3300" s="373"/>
      <c r="L3300" s="373"/>
    </row>
    <row r="3301" spans="6:12">
      <c r="F3301" s="373"/>
      <c r="G3301" s="373"/>
      <c r="H3301" s="373"/>
      <c r="J3301" s="373"/>
      <c r="K3301" s="373"/>
      <c r="L3301" s="373"/>
    </row>
    <row r="3302" spans="6:12">
      <c r="F3302" s="373"/>
      <c r="G3302" s="373"/>
      <c r="H3302" s="373"/>
      <c r="J3302" s="373"/>
      <c r="K3302" s="373"/>
      <c r="L3302" s="373"/>
    </row>
    <row r="3303" spans="6:12">
      <c r="F3303" s="373"/>
      <c r="G3303" s="373"/>
      <c r="H3303" s="373"/>
      <c r="J3303" s="373"/>
      <c r="K3303" s="373"/>
      <c r="L3303" s="373"/>
    </row>
    <row r="3304" spans="6:12">
      <c r="F3304" s="373"/>
      <c r="G3304" s="373"/>
      <c r="H3304" s="373"/>
      <c r="J3304" s="373"/>
      <c r="K3304" s="373"/>
      <c r="L3304" s="373"/>
    </row>
    <row r="3305" spans="6:12">
      <c r="F3305" s="373"/>
      <c r="G3305" s="373"/>
      <c r="H3305" s="373"/>
      <c r="J3305" s="373"/>
      <c r="K3305" s="373"/>
      <c r="L3305" s="373"/>
    </row>
    <row r="3306" spans="6:12">
      <c r="F3306" s="373"/>
      <c r="G3306" s="373"/>
      <c r="H3306" s="373"/>
      <c r="J3306" s="373"/>
      <c r="K3306" s="373"/>
      <c r="L3306" s="373"/>
    </row>
    <row r="3307" spans="6:12">
      <c r="F3307" s="373"/>
      <c r="G3307" s="373"/>
      <c r="H3307" s="373"/>
      <c r="J3307" s="373"/>
      <c r="K3307" s="373"/>
      <c r="L3307" s="373"/>
    </row>
    <row r="3308" spans="6:12">
      <c r="F3308" s="373"/>
      <c r="G3308" s="373"/>
      <c r="H3308" s="373"/>
      <c r="J3308" s="373"/>
      <c r="K3308" s="373"/>
      <c r="L3308" s="373"/>
    </row>
    <row r="3309" spans="6:12">
      <c r="F3309" s="373"/>
      <c r="G3309" s="373"/>
      <c r="H3309" s="373"/>
      <c r="J3309" s="373"/>
      <c r="K3309" s="373"/>
      <c r="L3309" s="373"/>
    </row>
    <row r="3310" spans="6:12">
      <c r="F3310" s="373"/>
      <c r="G3310" s="373"/>
      <c r="H3310" s="373"/>
      <c r="J3310" s="373"/>
      <c r="K3310" s="373"/>
      <c r="L3310" s="373"/>
    </row>
    <row r="3311" spans="6:12">
      <c r="F3311" s="373"/>
      <c r="G3311" s="373"/>
      <c r="H3311" s="373"/>
      <c r="J3311" s="373"/>
      <c r="K3311" s="373"/>
      <c r="L3311" s="373"/>
    </row>
    <row r="3312" spans="6:12">
      <c r="F3312" s="373"/>
      <c r="G3312" s="373"/>
      <c r="H3312" s="373"/>
      <c r="J3312" s="373"/>
      <c r="K3312" s="373"/>
      <c r="L3312" s="373"/>
    </row>
    <row r="3313" spans="6:12">
      <c r="F3313" s="373"/>
      <c r="G3313" s="373"/>
      <c r="H3313" s="373"/>
      <c r="J3313" s="373"/>
      <c r="K3313" s="373"/>
      <c r="L3313" s="373"/>
    </row>
    <row r="3314" spans="6:12">
      <c r="F3314" s="373"/>
      <c r="G3314" s="373"/>
      <c r="H3314" s="373"/>
      <c r="J3314" s="373"/>
      <c r="K3314" s="373"/>
      <c r="L3314" s="373"/>
    </row>
    <row r="3315" spans="6:12">
      <c r="F3315" s="373"/>
      <c r="G3315" s="373"/>
      <c r="H3315" s="373"/>
      <c r="J3315" s="373"/>
      <c r="K3315" s="373"/>
      <c r="L3315" s="373"/>
    </row>
    <row r="3316" spans="6:12">
      <c r="F3316" s="373"/>
      <c r="G3316" s="373"/>
      <c r="H3316" s="373"/>
      <c r="J3316" s="373"/>
      <c r="K3316" s="373"/>
      <c r="L3316" s="373"/>
    </row>
    <row r="3317" spans="6:12">
      <c r="F3317" s="373"/>
      <c r="G3317" s="373"/>
      <c r="H3317" s="373"/>
      <c r="J3317" s="373"/>
      <c r="K3317" s="373"/>
      <c r="L3317" s="373"/>
    </row>
    <row r="3318" spans="6:12">
      <c r="F3318" s="373"/>
      <c r="G3318" s="373"/>
      <c r="H3318" s="373"/>
      <c r="J3318" s="373"/>
      <c r="K3318" s="373"/>
      <c r="L3318" s="373"/>
    </row>
    <row r="3319" spans="6:12">
      <c r="F3319" s="373"/>
      <c r="G3319" s="373"/>
      <c r="H3319" s="373"/>
      <c r="J3319" s="373"/>
      <c r="K3319" s="373"/>
      <c r="L3319" s="373"/>
    </row>
    <row r="3320" spans="6:12">
      <c r="F3320" s="373"/>
      <c r="G3320" s="373"/>
      <c r="H3320" s="373"/>
      <c r="J3320" s="373"/>
      <c r="K3320" s="373"/>
      <c r="L3320" s="373"/>
    </row>
    <row r="3321" spans="6:12">
      <c r="F3321" s="373"/>
      <c r="G3321" s="373"/>
      <c r="H3321" s="373"/>
      <c r="J3321" s="373"/>
      <c r="K3321" s="373"/>
      <c r="L3321" s="373"/>
    </row>
    <row r="3322" spans="6:12">
      <c r="F3322" s="373"/>
      <c r="G3322" s="373"/>
      <c r="H3322" s="373"/>
      <c r="J3322" s="373"/>
      <c r="K3322" s="373"/>
      <c r="L3322" s="373"/>
    </row>
    <row r="3323" spans="6:12">
      <c r="F3323" s="373"/>
      <c r="G3323" s="373"/>
      <c r="H3323" s="373"/>
      <c r="J3323" s="373"/>
      <c r="K3323" s="373"/>
      <c r="L3323" s="373"/>
    </row>
    <row r="3324" spans="6:12">
      <c r="F3324" s="373"/>
      <c r="G3324" s="373"/>
      <c r="H3324" s="373"/>
      <c r="J3324" s="373"/>
      <c r="K3324" s="373"/>
      <c r="L3324" s="373"/>
    </row>
    <row r="3325" spans="6:12">
      <c r="F3325" s="373"/>
      <c r="G3325" s="373"/>
      <c r="H3325" s="373"/>
      <c r="J3325" s="373"/>
      <c r="K3325" s="373"/>
      <c r="L3325" s="373"/>
    </row>
    <row r="3326" spans="6:12">
      <c r="F3326" s="373"/>
      <c r="G3326" s="373"/>
      <c r="H3326" s="373"/>
      <c r="J3326" s="373"/>
      <c r="K3326" s="373"/>
      <c r="L3326" s="373"/>
    </row>
    <row r="3327" spans="6:12">
      <c r="F3327" s="373"/>
      <c r="G3327" s="373"/>
      <c r="H3327" s="373"/>
      <c r="J3327" s="373"/>
      <c r="K3327" s="373"/>
      <c r="L3327" s="373"/>
    </row>
    <row r="3328" spans="6:12">
      <c r="F3328" s="373"/>
      <c r="G3328" s="373"/>
      <c r="H3328" s="373"/>
      <c r="J3328" s="373"/>
      <c r="K3328" s="373"/>
      <c r="L3328" s="373"/>
    </row>
    <row r="3329" spans="6:12">
      <c r="F3329" s="373"/>
      <c r="G3329" s="373"/>
      <c r="H3329" s="373"/>
      <c r="J3329" s="373"/>
      <c r="K3329" s="373"/>
      <c r="L3329" s="373"/>
    </row>
    <row r="3330" spans="6:12">
      <c r="F3330" s="373"/>
      <c r="G3330" s="373"/>
      <c r="H3330" s="373"/>
      <c r="J3330" s="373"/>
      <c r="K3330" s="373"/>
      <c r="L3330" s="373"/>
    </row>
    <row r="3331" spans="6:12">
      <c r="F3331" s="373"/>
      <c r="G3331" s="373"/>
      <c r="H3331" s="373"/>
      <c r="J3331" s="373"/>
      <c r="K3331" s="373"/>
      <c r="L3331" s="373"/>
    </row>
    <row r="3332" spans="6:12">
      <c r="F3332" s="373"/>
      <c r="G3332" s="373"/>
      <c r="H3332" s="373"/>
      <c r="J3332" s="373"/>
      <c r="K3332" s="373"/>
      <c r="L3332" s="373"/>
    </row>
    <row r="3333" spans="6:12">
      <c r="F3333" s="373"/>
      <c r="G3333" s="373"/>
      <c r="H3333" s="373"/>
      <c r="J3333" s="373"/>
      <c r="K3333" s="373"/>
      <c r="L3333" s="373"/>
    </row>
    <row r="3334" spans="6:12">
      <c r="F3334" s="373"/>
      <c r="G3334" s="373"/>
      <c r="H3334" s="373"/>
      <c r="J3334" s="373"/>
      <c r="K3334" s="373"/>
      <c r="L3334" s="373"/>
    </row>
    <row r="3335" spans="6:12">
      <c r="F3335" s="373"/>
      <c r="G3335" s="373"/>
      <c r="H3335" s="373"/>
      <c r="J3335" s="373"/>
      <c r="K3335" s="373"/>
      <c r="L3335" s="373"/>
    </row>
    <row r="3336" spans="6:12">
      <c r="F3336" s="373"/>
      <c r="G3336" s="373"/>
      <c r="H3336" s="373"/>
      <c r="J3336" s="373"/>
      <c r="K3336" s="373"/>
      <c r="L3336" s="373"/>
    </row>
    <row r="3337" spans="6:12">
      <c r="F3337" s="373"/>
      <c r="G3337" s="373"/>
      <c r="H3337" s="373"/>
      <c r="J3337" s="373"/>
      <c r="K3337" s="373"/>
      <c r="L3337" s="373"/>
    </row>
    <row r="3338" spans="6:12">
      <c r="F3338" s="373"/>
      <c r="G3338" s="373"/>
      <c r="H3338" s="373"/>
      <c r="J3338" s="373"/>
      <c r="K3338" s="373"/>
      <c r="L3338" s="373"/>
    </row>
    <row r="3339" spans="6:12">
      <c r="F3339" s="373"/>
      <c r="G3339" s="373"/>
      <c r="H3339" s="373"/>
      <c r="J3339" s="373"/>
      <c r="K3339" s="373"/>
      <c r="L3339" s="373"/>
    </row>
    <row r="3340" spans="6:12">
      <c r="F3340" s="373"/>
      <c r="G3340" s="373"/>
      <c r="H3340" s="373"/>
      <c r="J3340" s="373"/>
      <c r="K3340" s="373"/>
      <c r="L3340" s="373"/>
    </row>
    <row r="3341" spans="6:12">
      <c r="F3341" s="373"/>
      <c r="G3341" s="373"/>
      <c r="H3341" s="373"/>
      <c r="J3341" s="373"/>
      <c r="K3341" s="373"/>
      <c r="L3341" s="373"/>
    </row>
    <row r="3342" spans="6:12">
      <c r="F3342" s="373"/>
      <c r="G3342" s="373"/>
      <c r="H3342" s="373"/>
      <c r="J3342" s="373"/>
      <c r="K3342" s="373"/>
      <c r="L3342" s="373"/>
    </row>
    <row r="3343" spans="6:12">
      <c r="F3343" s="373"/>
      <c r="G3343" s="373"/>
      <c r="H3343" s="373"/>
      <c r="J3343" s="373"/>
      <c r="K3343" s="373"/>
      <c r="L3343" s="373"/>
    </row>
    <row r="3344" spans="6:12">
      <c r="F3344" s="373"/>
      <c r="G3344" s="373"/>
      <c r="H3344" s="373"/>
      <c r="J3344" s="373"/>
      <c r="K3344" s="373"/>
      <c r="L3344" s="373"/>
    </row>
    <row r="3345" spans="6:12">
      <c r="F3345" s="373"/>
      <c r="G3345" s="373"/>
      <c r="H3345" s="373"/>
      <c r="J3345" s="373"/>
      <c r="K3345" s="373"/>
      <c r="L3345" s="373"/>
    </row>
    <row r="3346" spans="6:12">
      <c r="F3346" s="373"/>
      <c r="G3346" s="373"/>
      <c r="H3346" s="373"/>
      <c r="J3346" s="373"/>
      <c r="K3346" s="373"/>
      <c r="L3346" s="373"/>
    </row>
    <row r="3347" spans="6:12">
      <c r="F3347" s="373"/>
      <c r="G3347" s="373"/>
      <c r="H3347" s="373"/>
      <c r="J3347" s="373"/>
      <c r="K3347" s="373"/>
      <c r="L3347" s="373"/>
    </row>
    <row r="3348" spans="6:12">
      <c r="F3348" s="373"/>
      <c r="G3348" s="373"/>
      <c r="H3348" s="373"/>
      <c r="J3348" s="373"/>
      <c r="K3348" s="373"/>
      <c r="L3348" s="373"/>
    </row>
    <row r="3349" spans="6:12">
      <c r="F3349" s="373"/>
      <c r="G3349" s="373"/>
      <c r="H3349" s="373"/>
      <c r="J3349" s="373"/>
      <c r="K3349" s="373"/>
      <c r="L3349" s="373"/>
    </row>
    <row r="3350" spans="6:12">
      <c r="F3350" s="373"/>
      <c r="G3350" s="373"/>
      <c r="H3350" s="373"/>
      <c r="J3350" s="373"/>
      <c r="K3350" s="373"/>
      <c r="L3350" s="373"/>
    </row>
    <row r="3351" spans="6:12">
      <c r="F3351" s="373"/>
      <c r="G3351" s="373"/>
      <c r="H3351" s="373"/>
      <c r="J3351" s="373"/>
      <c r="K3351" s="373"/>
      <c r="L3351" s="373"/>
    </row>
    <row r="3352" spans="6:12">
      <c r="F3352" s="373"/>
      <c r="G3352" s="373"/>
      <c r="H3352" s="373"/>
      <c r="J3352" s="373"/>
      <c r="K3352" s="373"/>
      <c r="L3352" s="373"/>
    </row>
    <row r="3353" spans="6:12">
      <c r="F3353" s="373"/>
      <c r="G3353" s="373"/>
      <c r="H3353" s="373"/>
      <c r="J3353" s="373"/>
      <c r="K3353" s="373"/>
      <c r="L3353" s="373"/>
    </row>
    <row r="3354" spans="6:12">
      <c r="F3354" s="373"/>
      <c r="G3354" s="373"/>
      <c r="H3354" s="373"/>
      <c r="J3354" s="373"/>
      <c r="K3354" s="373"/>
      <c r="L3354" s="373"/>
    </row>
    <row r="3355" spans="6:12">
      <c r="F3355" s="373"/>
      <c r="G3355" s="373"/>
      <c r="H3355" s="373"/>
      <c r="J3355" s="373"/>
      <c r="K3355" s="373"/>
      <c r="L3355" s="373"/>
    </row>
    <row r="3356" spans="6:12">
      <c r="F3356" s="373"/>
      <c r="G3356" s="373"/>
      <c r="H3356" s="373"/>
      <c r="J3356" s="373"/>
      <c r="K3356" s="373"/>
      <c r="L3356" s="373"/>
    </row>
    <row r="3357" spans="6:12">
      <c r="F3357" s="373"/>
      <c r="G3357" s="373"/>
      <c r="H3357" s="373"/>
      <c r="J3357" s="373"/>
      <c r="K3357" s="373"/>
      <c r="L3357" s="373"/>
    </row>
    <row r="3358" spans="6:12">
      <c r="F3358" s="373"/>
      <c r="G3358" s="373"/>
      <c r="H3358" s="373"/>
      <c r="J3358" s="373"/>
      <c r="K3358" s="373"/>
      <c r="L3358" s="373"/>
    </row>
    <row r="3359" spans="6:12">
      <c r="F3359" s="373"/>
      <c r="G3359" s="373"/>
      <c r="H3359" s="373"/>
      <c r="J3359" s="373"/>
      <c r="K3359" s="373"/>
      <c r="L3359" s="373"/>
    </row>
    <row r="3360" spans="6:12">
      <c r="F3360" s="373"/>
      <c r="G3360" s="373"/>
      <c r="H3360" s="373"/>
      <c r="J3360" s="373"/>
      <c r="K3360" s="373"/>
      <c r="L3360" s="373"/>
    </row>
    <row r="3361" spans="6:12">
      <c r="F3361" s="373"/>
      <c r="G3361" s="373"/>
      <c r="H3361" s="373"/>
      <c r="J3361" s="373"/>
      <c r="K3361" s="373"/>
      <c r="L3361" s="373"/>
    </row>
    <row r="3362" spans="6:12">
      <c r="F3362" s="373"/>
      <c r="G3362" s="373"/>
      <c r="H3362" s="373"/>
      <c r="J3362" s="373"/>
      <c r="K3362" s="373"/>
      <c r="L3362" s="373"/>
    </row>
    <row r="3363" spans="6:12">
      <c r="F3363" s="373"/>
      <c r="G3363" s="373"/>
      <c r="H3363" s="373"/>
      <c r="J3363" s="373"/>
      <c r="K3363" s="373"/>
      <c r="L3363" s="373"/>
    </row>
    <row r="3364" spans="6:12">
      <c r="F3364" s="373"/>
      <c r="G3364" s="373"/>
      <c r="H3364" s="373"/>
      <c r="J3364" s="373"/>
      <c r="K3364" s="373"/>
      <c r="L3364" s="373"/>
    </row>
    <row r="3365" spans="6:12">
      <c r="F3365" s="373"/>
      <c r="G3365" s="373"/>
      <c r="H3365" s="373"/>
      <c r="J3365" s="373"/>
      <c r="K3365" s="373"/>
      <c r="L3365" s="373"/>
    </row>
    <row r="3366" spans="6:12">
      <c r="F3366" s="373"/>
      <c r="G3366" s="373"/>
      <c r="H3366" s="373"/>
      <c r="J3366" s="373"/>
      <c r="K3366" s="373"/>
      <c r="L3366" s="373"/>
    </row>
    <row r="3367" spans="6:12">
      <c r="F3367" s="373"/>
      <c r="G3367" s="373"/>
      <c r="H3367" s="373"/>
      <c r="J3367" s="373"/>
      <c r="K3367" s="373"/>
      <c r="L3367" s="373"/>
    </row>
    <row r="3368" spans="6:12">
      <c r="F3368" s="373"/>
      <c r="G3368" s="373"/>
      <c r="H3368" s="373"/>
      <c r="J3368" s="373"/>
      <c r="K3368" s="373"/>
      <c r="L3368" s="373"/>
    </row>
    <row r="3369" spans="6:12">
      <c r="F3369" s="373"/>
      <c r="G3369" s="373"/>
      <c r="H3369" s="373"/>
      <c r="J3369" s="373"/>
      <c r="K3369" s="373"/>
      <c r="L3369" s="373"/>
    </row>
    <row r="3370" spans="6:12">
      <c r="F3370" s="373"/>
      <c r="G3370" s="373"/>
      <c r="H3370" s="373"/>
      <c r="J3370" s="373"/>
      <c r="K3370" s="373"/>
      <c r="L3370" s="373"/>
    </row>
    <row r="3371" spans="6:12">
      <c r="F3371" s="373"/>
      <c r="G3371" s="373"/>
      <c r="H3371" s="373"/>
      <c r="J3371" s="373"/>
      <c r="K3371" s="373"/>
      <c r="L3371" s="373"/>
    </row>
    <row r="3372" spans="6:12">
      <c r="F3372" s="373"/>
      <c r="G3372" s="373"/>
      <c r="H3372" s="373"/>
      <c r="J3372" s="373"/>
      <c r="K3372" s="373"/>
      <c r="L3372" s="373"/>
    </row>
    <row r="3373" spans="6:12">
      <c r="F3373" s="373"/>
      <c r="G3373" s="373"/>
      <c r="H3373" s="373"/>
      <c r="J3373" s="373"/>
      <c r="K3373" s="373"/>
      <c r="L3373" s="373"/>
    </row>
    <row r="3374" spans="6:12">
      <c r="F3374" s="373"/>
      <c r="G3374" s="373"/>
      <c r="H3374" s="373"/>
      <c r="J3374" s="373"/>
      <c r="K3374" s="373"/>
      <c r="L3374" s="373"/>
    </row>
    <row r="3375" spans="6:12">
      <c r="F3375" s="373"/>
      <c r="G3375" s="373"/>
      <c r="H3375" s="373"/>
      <c r="J3375" s="373"/>
      <c r="K3375" s="373"/>
      <c r="L3375" s="373"/>
    </row>
    <row r="3376" spans="6:12">
      <c r="F3376" s="373"/>
      <c r="G3376" s="373"/>
      <c r="H3376" s="373"/>
      <c r="J3376" s="373"/>
      <c r="K3376" s="373"/>
      <c r="L3376" s="373"/>
    </row>
    <row r="3377" spans="6:12">
      <c r="F3377" s="373"/>
      <c r="G3377" s="373"/>
      <c r="H3377" s="373"/>
      <c r="J3377" s="373"/>
      <c r="K3377" s="373"/>
      <c r="L3377" s="373"/>
    </row>
    <row r="3378" spans="6:12">
      <c r="F3378" s="373"/>
      <c r="G3378" s="373"/>
      <c r="H3378" s="373"/>
      <c r="J3378" s="373"/>
      <c r="K3378" s="373"/>
      <c r="L3378" s="373"/>
    </row>
    <row r="3379" spans="6:12">
      <c r="F3379" s="373"/>
      <c r="G3379" s="373"/>
      <c r="H3379" s="373"/>
      <c r="J3379" s="373"/>
      <c r="K3379" s="373"/>
      <c r="L3379" s="373"/>
    </row>
    <row r="3380" spans="6:12">
      <c r="F3380" s="373"/>
      <c r="G3380" s="373"/>
      <c r="H3380" s="373"/>
      <c r="J3380" s="373"/>
      <c r="K3380" s="373"/>
      <c r="L3380" s="373"/>
    </row>
    <row r="3381" spans="6:12">
      <c r="F3381" s="373"/>
      <c r="G3381" s="373"/>
      <c r="H3381" s="373"/>
      <c r="J3381" s="373"/>
      <c r="K3381" s="373"/>
      <c r="L3381" s="373"/>
    </row>
    <row r="3382" spans="6:12">
      <c r="F3382" s="373"/>
      <c r="G3382" s="373"/>
      <c r="H3382" s="373"/>
      <c r="J3382" s="373"/>
      <c r="K3382" s="373"/>
      <c r="L3382" s="373"/>
    </row>
    <row r="3383" spans="6:12">
      <c r="F3383" s="373"/>
      <c r="G3383" s="373"/>
      <c r="H3383" s="373"/>
      <c r="J3383" s="373"/>
      <c r="K3383" s="373"/>
      <c r="L3383" s="373"/>
    </row>
    <row r="3384" spans="6:12">
      <c r="F3384" s="373"/>
      <c r="G3384" s="373"/>
      <c r="H3384" s="373"/>
      <c r="J3384" s="373"/>
      <c r="K3384" s="373"/>
      <c r="L3384" s="373"/>
    </row>
    <row r="3385" spans="6:12">
      <c r="F3385" s="373"/>
      <c r="G3385" s="373"/>
      <c r="H3385" s="373"/>
      <c r="J3385" s="373"/>
      <c r="K3385" s="373"/>
      <c r="L3385" s="373"/>
    </row>
    <row r="3386" spans="6:12">
      <c r="F3386" s="373"/>
      <c r="G3386" s="373"/>
      <c r="H3386" s="373"/>
      <c r="J3386" s="373"/>
      <c r="K3386" s="373"/>
      <c r="L3386" s="373"/>
    </row>
    <row r="3387" spans="6:12">
      <c r="F3387" s="373"/>
      <c r="G3387" s="373"/>
      <c r="H3387" s="373"/>
      <c r="J3387" s="373"/>
      <c r="K3387" s="373"/>
      <c r="L3387" s="373"/>
    </row>
    <row r="3388" spans="6:12">
      <c r="F3388" s="373"/>
      <c r="G3388" s="373"/>
      <c r="H3388" s="373"/>
      <c r="J3388" s="373"/>
      <c r="K3388" s="373"/>
      <c r="L3388" s="373"/>
    </row>
    <row r="3389" spans="6:12">
      <c r="F3389" s="373"/>
      <c r="G3389" s="373"/>
      <c r="H3389" s="373"/>
      <c r="J3389" s="373"/>
      <c r="K3389" s="373"/>
      <c r="L3389" s="373"/>
    </row>
    <row r="3390" spans="6:12">
      <c r="F3390" s="373"/>
      <c r="G3390" s="373"/>
      <c r="H3390" s="373"/>
      <c r="J3390" s="373"/>
      <c r="K3390" s="373"/>
      <c r="L3390" s="373"/>
    </row>
    <row r="3391" spans="6:12">
      <c r="F3391" s="373"/>
      <c r="G3391" s="373"/>
      <c r="H3391" s="373"/>
      <c r="J3391" s="373"/>
      <c r="K3391" s="373"/>
      <c r="L3391" s="373"/>
    </row>
    <row r="3392" spans="6:12">
      <c r="F3392" s="373"/>
      <c r="G3392" s="373"/>
      <c r="H3392" s="373"/>
      <c r="J3392" s="373"/>
      <c r="K3392" s="373"/>
      <c r="L3392" s="373"/>
    </row>
    <row r="3393" spans="6:12">
      <c r="F3393" s="373"/>
      <c r="G3393" s="373"/>
      <c r="H3393" s="373"/>
      <c r="J3393" s="373"/>
      <c r="K3393" s="373"/>
      <c r="L3393" s="373"/>
    </row>
    <row r="3394" spans="6:12">
      <c r="F3394" s="373"/>
      <c r="G3394" s="373"/>
      <c r="H3394" s="373"/>
      <c r="J3394" s="373"/>
      <c r="K3394" s="373"/>
      <c r="L3394" s="373"/>
    </row>
    <row r="3395" spans="6:12">
      <c r="F3395" s="373"/>
      <c r="G3395" s="373"/>
      <c r="H3395" s="373"/>
      <c r="J3395" s="373"/>
      <c r="K3395" s="373"/>
      <c r="L3395" s="373"/>
    </row>
    <row r="3396" spans="6:12">
      <c r="F3396" s="373"/>
      <c r="G3396" s="373"/>
      <c r="H3396" s="373"/>
      <c r="J3396" s="373"/>
      <c r="K3396" s="373"/>
      <c r="L3396" s="373"/>
    </row>
    <row r="3397" spans="6:12">
      <c r="F3397" s="373"/>
      <c r="G3397" s="373"/>
      <c r="H3397" s="373"/>
      <c r="J3397" s="373"/>
      <c r="K3397" s="373"/>
      <c r="L3397" s="373"/>
    </row>
    <row r="3398" spans="6:12">
      <c r="F3398" s="373"/>
      <c r="G3398" s="373"/>
      <c r="H3398" s="373"/>
      <c r="J3398" s="373"/>
      <c r="K3398" s="373"/>
      <c r="L3398" s="373"/>
    </row>
    <row r="3399" spans="6:12">
      <c r="F3399" s="373"/>
      <c r="G3399" s="373"/>
      <c r="H3399" s="373"/>
      <c r="J3399" s="373"/>
      <c r="K3399" s="373"/>
      <c r="L3399" s="373"/>
    </row>
    <row r="3400" spans="6:12">
      <c r="F3400" s="373"/>
      <c r="G3400" s="373"/>
      <c r="H3400" s="373"/>
      <c r="J3400" s="373"/>
      <c r="K3400" s="373"/>
      <c r="L3400" s="373"/>
    </row>
    <row r="3401" spans="6:12">
      <c r="F3401" s="373"/>
      <c r="G3401" s="373"/>
      <c r="H3401" s="373"/>
      <c r="J3401" s="373"/>
      <c r="K3401" s="373"/>
      <c r="L3401" s="373"/>
    </row>
    <row r="3402" spans="6:12">
      <c r="F3402" s="373"/>
      <c r="G3402" s="373"/>
      <c r="H3402" s="373"/>
      <c r="J3402" s="373"/>
      <c r="K3402" s="373"/>
      <c r="L3402" s="373"/>
    </row>
    <row r="3403" spans="6:12">
      <c r="F3403" s="373"/>
      <c r="G3403" s="373"/>
      <c r="H3403" s="373"/>
      <c r="J3403" s="373"/>
      <c r="K3403" s="373"/>
      <c r="L3403" s="373"/>
    </row>
    <row r="3404" spans="6:12">
      <c r="F3404" s="373"/>
      <c r="G3404" s="373"/>
      <c r="H3404" s="373"/>
      <c r="J3404" s="373"/>
      <c r="K3404" s="373"/>
      <c r="L3404" s="373"/>
    </row>
    <row r="3405" spans="6:12">
      <c r="F3405" s="373"/>
      <c r="G3405" s="373"/>
      <c r="H3405" s="373"/>
      <c r="J3405" s="373"/>
      <c r="K3405" s="373"/>
      <c r="L3405" s="373"/>
    </row>
    <row r="3406" spans="6:12">
      <c r="F3406" s="373"/>
      <c r="G3406" s="373"/>
      <c r="H3406" s="373"/>
      <c r="J3406" s="373"/>
      <c r="K3406" s="373"/>
      <c r="L3406" s="373"/>
    </row>
    <row r="3407" spans="6:12">
      <c r="F3407" s="373"/>
      <c r="G3407" s="373"/>
      <c r="H3407" s="373"/>
      <c r="J3407" s="373"/>
      <c r="K3407" s="373"/>
      <c r="L3407" s="373"/>
    </row>
    <row r="3408" spans="6:12">
      <c r="F3408" s="373"/>
      <c r="G3408" s="373"/>
      <c r="H3408" s="373"/>
      <c r="J3408" s="373"/>
      <c r="K3408" s="373"/>
      <c r="L3408" s="373"/>
    </row>
    <row r="3409" spans="6:12">
      <c r="F3409" s="373"/>
      <c r="G3409" s="373"/>
      <c r="H3409" s="373"/>
      <c r="J3409" s="373"/>
      <c r="K3409" s="373"/>
      <c r="L3409" s="373"/>
    </row>
    <row r="3410" spans="6:12">
      <c r="F3410" s="373"/>
      <c r="G3410" s="373"/>
      <c r="H3410" s="373"/>
      <c r="J3410" s="373"/>
      <c r="K3410" s="373"/>
      <c r="L3410" s="373"/>
    </row>
    <row r="3411" spans="6:12">
      <c r="F3411" s="373"/>
      <c r="G3411" s="373"/>
      <c r="H3411" s="373"/>
      <c r="J3411" s="373"/>
      <c r="K3411" s="373"/>
      <c r="L3411" s="373"/>
    </row>
    <row r="3412" spans="6:12">
      <c r="F3412" s="373"/>
      <c r="G3412" s="373"/>
      <c r="H3412" s="373"/>
      <c r="J3412" s="373"/>
      <c r="K3412" s="373"/>
      <c r="L3412" s="373"/>
    </row>
    <row r="3413" spans="6:12">
      <c r="F3413" s="373"/>
      <c r="G3413" s="373"/>
      <c r="H3413" s="373"/>
      <c r="J3413" s="373"/>
      <c r="K3413" s="373"/>
      <c r="L3413" s="373"/>
    </row>
    <row r="3414" spans="6:12">
      <c r="F3414" s="373"/>
      <c r="G3414" s="373"/>
      <c r="H3414" s="373"/>
      <c r="J3414" s="373"/>
      <c r="K3414" s="373"/>
      <c r="L3414" s="373"/>
    </row>
    <row r="3415" spans="6:12">
      <c r="F3415" s="373"/>
      <c r="G3415" s="373"/>
      <c r="H3415" s="373"/>
      <c r="J3415" s="373"/>
      <c r="K3415" s="373"/>
      <c r="L3415" s="373"/>
    </row>
    <row r="3416" spans="6:12">
      <c r="F3416" s="373"/>
      <c r="G3416" s="373"/>
      <c r="H3416" s="373"/>
      <c r="J3416" s="373"/>
      <c r="K3416" s="373"/>
      <c r="L3416" s="373"/>
    </row>
    <row r="3417" spans="6:12">
      <c r="F3417" s="373"/>
      <c r="G3417" s="373"/>
      <c r="H3417" s="373"/>
      <c r="J3417" s="373"/>
      <c r="K3417" s="373"/>
      <c r="L3417" s="373"/>
    </row>
    <row r="3418" spans="6:12">
      <c r="F3418" s="373"/>
      <c r="G3418" s="373"/>
      <c r="H3418" s="373"/>
      <c r="J3418" s="373"/>
      <c r="K3418" s="373"/>
      <c r="L3418" s="373"/>
    </row>
    <row r="3419" spans="6:12">
      <c r="F3419" s="373"/>
      <c r="G3419" s="373"/>
      <c r="H3419" s="373"/>
      <c r="J3419" s="373"/>
      <c r="K3419" s="373"/>
      <c r="L3419" s="373"/>
    </row>
    <row r="3420" spans="6:12">
      <c r="F3420" s="373"/>
      <c r="G3420" s="373"/>
      <c r="H3420" s="373"/>
      <c r="J3420" s="373"/>
      <c r="K3420" s="373"/>
      <c r="L3420" s="373"/>
    </row>
    <row r="3421" spans="6:12">
      <c r="F3421" s="373"/>
      <c r="G3421" s="373"/>
      <c r="H3421" s="373"/>
      <c r="J3421" s="373"/>
      <c r="K3421" s="373"/>
      <c r="L3421" s="373"/>
    </row>
    <row r="3422" spans="6:12">
      <c r="F3422" s="373"/>
      <c r="G3422" s="373"/>
      <c r="H3422" s="373"/>
      <c r="J3422" s="373"/>
      <c r="K3422" s="373"/>
      <c r="L3422" s="373"/>
    </row>
    <row r="3423" spans="6:12">
      <c r="F3423" s="373"/>
      <c r="G3423" s="373"/>
      <c r="H3423" s="373"/>
      <c r="J3423" s="373"/>
      <c r="K3423" s="373"/>
      <c r="L3423" s="373"/>
    </row>
    <row r="3424" spans="6:12">
      <c r="F3424" s="373"/>
      <c r="G3424" s="373"/>
      <c r="H3424" s="373"/>
      <c r="J3424" s="373"/>
      <c r="K3424" s="373"/>
      <c r="L3424" s="373"/>
    </row>
    <row r="3425" spans="6:12">
      <c r="F3425" s="373"/>
      <c r="G3425" s="373"/>
      <c r="H3425" s="373"/>
      <c r="J3425" s="373"/>
      <c r="K3425" s="373"/>
      <c r="L3425" s="373"/>
    </row>
    <row r="3426" spans="6:12">
      <c r="F3426" s="373"/>
      <c r="G3426" s="373"/>
      <c r="H3426" s="373"/>
      <c r="J3426" s="373"/>
      <c r="K3426" s="373"/>
      <c r="L3426" s="373"/>
    </row>
    <row r="3427" spans="6:12">
      <c r="F3427" s="373"/>
      <c r="G3427" s="373"/>
      <c r="H3427" s="373"/>
      <c r="J3427" s="373"/>
      <c r="K3427" s="373"/>
      <c r="L3427" s="373"/>
    </row>
    <row r="3428" spans="6:12">
      <c r="F3428" s="373"/>
      <c r="G3428" s="373"/>
      <c r="H3428" s="373"/>
      <c r="J3428" s="373"/>
      <c r="K3428" s="373"/>
      <c r="L3428" s="373"/>
    </row>
    <row r="3429" spans="6:12">
      <c r="F3429" s="373"/>
      <c r="G3429" s="373"/>
      <c r="H3429" s="373"/>
      <c r="J3429" s="373"/>
      <c r="K3429" s="373"/>
      <c r="L3429" s="373"/>
    </row>
    <row r="3430" spans="6:12">
      <c r="F3430" s="373"/>
      <c r="G3430" s="373"/>
      <c r="H3430" s="373"/>
      <c r="J3430" s="373"/>
      <c r="K3430" s="373"/>
      <c r="L3430" s="373"/>
    </row>
    <row r="3431" spans="6:12">
      <c r="F3431" s="373"/>
      <c r="G3431" s="373"/>
      <c r="H3431" s="373"/>
      <c r="J3431" s="373"/>
      <c r="K3431" s="373"/>
      <c r="L3431" s="373"/>
    </row>
    <row r="3432" spans="6:12">
      <c r="F3432" s="373"/>
      <c r="G3432" s="373"/>
      <c r="H3432" s="373"/>
      <c r="J3432" s="373"/>
      <c r="K3432" s="373"/>
      <c r="L3432" s="373"/>
    </row>
    <row r="3433" spans="6:12">
      <c r="F3433" s="373"/>
      <c r="G3433" s="373"/>
      <c r="H3433" s="373"/>
      <c r="J3433" s="373"/>
      <c r="K3433" s="373"/>
      <c r="L3433" s="373"/>
    </row>
    <row r="3434" spans="6:12">
      <c r="F3434" s="373"/>
      <c r="G3434" s="373"/>
      <c r="H3434" s="373"/>
      <c r="J3434" s="373"/>
      <c r="K3434" s="373"/>
      <c r="L3434" s="373"/>
    </row>
    <row r="3435" spans="6:12">
      <c r="F3435" s="373"/>
      <c r="G3435" s="373"/>
      <c r="H3435" s="373"/>
      <c r="J3435" s="373"/>
      <c r="K3435" s="373"/>
      <c r="L3435" s="373"/>
    </row>
    <row r="3436" spans="6:12">
      <c r="F3436" s="373"/>
      <c r="G3436" s="373"/>
      <c r="H3436" s="373"/>
      <c r="J3436" s="373"/>
      <c r="K3436" s="373"/>
      <c r="L3436" s="373"/>
    </row>
    <row r="3437" spans="6:12">
      <c r="F3437" s="373"/>
      <c r="G3437" s="373"/>
      <c r="H3437" s="373"/>
      <c r="J3437" s="373"/>
      <c r="K3437" s="373"/>
      <c r="L3437" s="373"/>
    </row>
    <row r="3438" spans="6:12">
      <c r="F3438" s="373"/>
      <c r="G3438" s="373"/>
      <c r="H3438" s="373"/>
      <c r="J3438" s="373"/>
      <c r="K3438" s="373"/>
      <c r="L3438" s="373"/>
    </row>
    <row r="3439" spans="6:12">
      <c r="F3439" s="373"/>
      <c r="G3439" s="373"/>
      <c r="H3439" s="373"/>
      <c r="J3439" s="373"/>
      <c r="K3439" s="373"/>
      <c r="L3439" s="373"/>
    </row>
    <row r="3440" spans="6:12">
      <c r="F3440" s="373"/>
      <c r="G3440" s="373"/>
      <c r="H3440" s="373"/>
      <c r="J3440" s="373"/>
      <c r="K3440" s="373"/>
      <c r="L3440" s="373"/>
    </row>
    <row r="3441" spans="6:12">
      <c r="F3441" s="373"/>
      <c r="G3441" s="373"/>
      <c r="H3441" s="373"/>
      <c r="J3441" s="373"/>
      <c r="K3441" s="373"/>
      <c r="L3441" s="373"/>
    </row>
    <row r="3442" spans="6:12">
      <c r="F3442" s="373"/>
      <c r="G3442" s="373"/>
      <c r="H3442" s="373"/>
      <c r="J3442" s="373"/>
      <c r="K3442" s="373"/>
      <c r="L3442" s="373"/>
    </row>
    <row r="3443" spans="6:12">
      <c r="F3443" s="373"/>
      <c r="G3443" s="373"/>
      <c r="H3443" s="373"/>
      <c r="J3443" s="373"/>
      <c r="K3443" s="373"/>
      <c r="L3443" s="373"/>
    </row>
    <row r="3444" spans="6:12">
      <c r="F3444" s="373"/>
      <c r="G3444" s="373"/>
      <c r="H3444" s="373"/>
      <c r="J3444" s="373"/>
      <c r="K3444" s="373"/>
      <c r="L3444" s="373"/>
    </row>
    <row r="3445" spans="6:12">
      <c r="F3445" s="373"/>
      <c r="G3445" s="373"/>
      <c r="H3445" s="373"/>
      <c r="J3445" s="373"/>
      <c r="K3445" s="373"/>
      <c r="L3445" s="373"/>
    </row>
    <row r="3446" spans="6:12">
      <c r="F3446" s="373"/>
      <c r="G3446" s="373"/>
      <c r="H3446" s="373"/>
      <c r="J3446" s="373"/>
      <c r="K3446" s="373"/>
      <c r="L3446" s="373"/>
    </row>
    <row r="3447" spans="6:12">
      <c r="F3447" s="373"/>
      <c r="G3447" s="373"/>
      <c r="H3447" s="373"/>
      <c r="J3447" s="373"/>
      <c r="K3447" s="373"/>
      <c r="L3447" s="373"/>
    </row>
    <row r="3448" spans="6:12">
      <c r="F3448" s="373"/>
      <c r="G3448" s="373"/>
      <c r="H3448" s="373"/>
      <c r="J3448" s="373"/>
      <c r="K3448" s="373"/>
      <c r="L3448" s="373"/>
    </row>
    <row r="3449" spans="6:12">
      <c r="F3449" s="373"/>
      <c r="G3449" s="373"/>
      <c r="H3449" s="373"/>
      <c r="J3449" s="373"/>
      <c r="K3449" s="373"/>
      <c r="L3449" s="373"/>
    </row>
    <row r="3450" spans="6:12">
      <c r="F3450" s="373"/>
      <c r="G3450" s="373"/>
      <c r="H3450" s="373"/>
      <c r="J3450" s="373"/>
      <c r="K3450" s="373"/>
      <c r="L3450" s="373"/>
    </row>
    <row r="3451" spans="6:12">
      <c r="F3451" s="373"/>
      <c r="G3451" s="373"/>
      <c r="H3451" s="373"/>
      <c r="J3451" s="373"/>
      <c r="K3451" s="373"/>
      <c r="L3451" s="373"/>
    </row>
    <row r="3452" spans="6:12">
      <c r="F3452" s="373"/>
      <c r="G3452" s="373"/>
      <c r="H3452" s="373"/>
      <c r="J3452" s="373"/>
      <c r="K3452" s="373"/>
      <c r="L3452" s="373"/>
    </row>
    <row r="3453" spans="6:12">
      <c r="F3453" s="373"/>
      <c r="G3453" s="373"/>
      <c r="H3453" s="373"/>
      <c r="J3453" s="373"/>
      <c r="K3453" s="373"/>
      <c r="L3453" s="373"/>
    </row>
    <row r="3454" spans="6:12">
      <c r="F3454" s="373"/>
      <c r="G3454" s="373"/>
      <c r="H3454" s="373"/>
      <c r="J3454" s="373"/>
      <c r="K3454" s="373"/>
      <c r="L3454" s="373"/>
    </row>
    <row r="3455" spans="6:12">
      <c r="F3455" s="373"/>
      <c r="G3455" s="373"/>
      <c r="H3455" s="373"/>
      <c r="J3455" s="373"/>
      <c r="K3455" s="373"/>
      <c r="L3455" s="373"/>
    </row>
    <row r="3456" spans="6:12">
      <c r="F3456" s="373"/>
      <c r="G3456" s="373"/>
      <c r="H3456" s="373"/>
      <c r="J3456" s="373"/>
      <c r="K3456" s="373"/>
      <c r="L3456" s="373"/>
    </row>
    <row r="3457" spans="6:12">
      <c r="F3457" s="373"/>
      <c r="G3457" s="373"/>
      <c r="H3457" s="373"/>
      <c r="J3457" s="373"/>
      <c r="K3457" s="373"/>
      <c r="L3457" s="373"/>
    </row>
    <row r="3458" spans="6:12">
      <c r="F3458" s="373"/>
      <c r="G3458" s="373"/>
      <c r="H3458" s="373"/>
      <c r="J3458" s="373"/>
      <c r="K3458" s="373"/>
      <c r="L3458" s="373"/>
    </row>
    <row r="3459" spans="6:12">
      <c r="F3459" s="373"/>
      <c r="G3459" s="373"/>
      <c r="H3459" s="373"/>
      <c r="J3459" s="373"/>
      <c r="K3459" s="373"/>
      <c r="L3459" s="373"/>
    </row>
    <row r="3460" spans="6:12">
      <c r="F3460" s="373"/>
      <c r="G3460" s="373"/>
      <c r="H3460" s="373"/>
      <c r="J3460" s="373"/>
      <c r="K3460" s="373"/>
      <c r="L3460" s="373"/>
    </row>
    <row r="3461" spans="6:12">
      <c r="F3461" s="373"/>
      <c r="G3461" s="373"/>
      <c r="H3461" s="373"/>
      <c r="J3461" s="373"/>
      <c r="K3461" s="373"/>
      <c r="L3461" s="373"/>
    </row>
    <row r="3462" spans="6:12">
      <c r="F3462" s="373"/>
      <c r="G3462" s="373"/>
      <c r="H3462" s="373"/>
      <c r="J3462" s="373"/>
      <c r="K3462" s="373"/>
      <c r="L3462" s="373"/>
    </row>
    <row r="3463" spans="6:12">
      <c r="F3463" s="373"/>
      <c r="G3463" s="373"/>
      <c r="H3463" s="373"/>
      <c r="J3463" s="373"/>
      <c r="K3463" s="373"/>
      <c r="L3463" s="373"/>
    </row>
    <row r="3464" spans="6:12">
      <c r="F3464" s="373"/>
      <c r="G3464" s="373"/>
      <c r="H3464" s="373"/>
      <c r="J3464" s="373"/>
      <c r="K3464" s="373"/>
      <c r="L3464" s="373"/>
    </row>
    <row r="3465" spans="6:12">
      <c r="F3465" s="373"/>
      <c r="G3465" s="373"/>
      <c r="H3465" s="373"/>
      <c r="J3465" s="373"/>
      <c r="K3465" s="373"/>
      <c r="L3465" s="373"/>
    </row>
    <row r="3466" spans="6:12">
      <c r="F3466" s="373"/>
      <c r="G3466" s="373"/>
      <c r="H3466" s="373"/>
      <c r="J3466" s="373"/>
      <c r="K3466" s="373"/>
      <c r="L3466" s="373"/>
    </row>
    <row r="3467" spans="6:12">
      <c r="F3467" s="373"/>
      <c r="G3467" s="373"/>
      <c r="H3467" s="373"/>
      <c r="J3467" s="373"/>
      <c r="K3467" s="373"/>
      <c r="L3467" s="373"/>
    </row>
    <row r="3468" spans="6:12">
      <c r="F3468" s="373"/>
      <c r="G3468" s="373"/>
      <c r="H3468" s="373"/>
      <c r="J3468" s="373"/>
      <c r="K3468" s="373"/>
      <c r="L3468" s="373"/>
    </row>
    <row r="3469" spans="6:12">
      <c r="F3469" s="373"/>
      <c r="G3469" s="373"/>
      <c r="H3469" s="373"/>
      <c r="J3469" s="373"/>
      <c r="K3469" s="373"/>
      <c r="L3469" s="373"/>
    </row>
    <row r="3470" spans="6:12">
      <c r="F3470" s="373"/>
      <c r="G3470" s="373"/>
      <c r="H3470" s="373"/>
      <c r="J3470" s="373"/>
      <c r="K3470" s="373"/>
      <c r="L3470" s="373"/>
    </row>
    <row r="3471" spans="6:12">
      <c r="F3471" s="373"/>
      <c r="G3471" s="373"/>
      <c r="H3471" s="373"/>
      <c r="J3471" s="373"/>
      <c r="K3471" s="373"/>
      <c r="L3471" s="373"/>
    </row>
    <row r="3472" spans="6:12">
      <c r="F3472" s="373"/>
      <c r="G3472" s="373"/>
      <c r="H3472" s="373"/>
      <c r="J3472" s="373"/>
      <c r="K3472" s="373"/>
      <c r="L3472" s="373"/>
    </row>
    <row r="3473" spans="6:12">
      <c r="F3473" s="373"/>
      <c r="G3473" s="373"/>
      <c r="H3473" s="373"/>
      <c r="J3473" s="373"/>
      <c r="K3473" s="373"/>
      <c r="L3473" s="373"/>
    </row>
    <row r="3474" spans="6:12">
      <c r="F3474" s="373"/>
      <c r="G3474" s="373"/>
      <c r="H3474" s="373"/>
      <c r="J3474" s="373"/>
      <c r="K3474" s="373"/>
      <c r="L3474" s="373"/>
    </row>
    <row r="3475" spans="6:12">
      <c r="F3475" s="373"/>
      <c r="G3475" s="373"/>
      <c r="H3475" s="373"/>
      <c r="J3475" s="373"/>
      <c r="K3475" s="373"/>
      <c r="L3475" s="373"/>
    </row>
    <row r="3476" spans="6:12">
      <c r="F3476" s="373"/>
      <c r="G3476" s="373"/>
      <c r="H3476" s="373"/>
      <c r="J3476" s="373"/>
      <c r="K3476" s="373"/>
      <c r="L3476" s="373"/>
    </row>
    <row r="3477" spans="6:12">
      <c r="F3477" s="373"/>
      <c r="G3477" s="373"/>
      <c r="H3477" s="373"/>
      <c r="J3477" s="373"/>
      <c r="K3477" s="373"/>
      <c r="L3477" s="373"/>
    </row>
    <row r="3478" spans="6:12">
      <c r="F3478" s="373"/>
      <c r="G3478" s="373"/>
      <c r="H3478" s="373"/>
      <c r="J3478" s="373"/>
      <c r="K3478" s="373"/>
      <c r="L3478" s="373"/>
    </row>
    <row r="3479" spans="6:12">
      <c r="F3479" s="373"/>
      <c r="G3479" s="373"/>
      <c r="H3479" s="373"/>
      <c r="J3479" s="373"/>
      <c r="K3479" s="373"/>
      <c r="L3479" s="373"/>
    </row>
    <row r="3480" spans="6:12">
      <c r="F3480" s="373"/>
      <c r="G3480" s="373"/>
      <c r="H3480" s="373"/>
      <c r="J3480" s="373"/>
      <c r="K3480" s="373"/>
      <c r="L3480" s="373"/>
    </row>
    <row r="3481" spans="6:12">
      <c r="F3481" s="373"/>
      <c r="G3481" s="373"/>
      <c r="H3481" s="373"/>
      <c r="J3481" s="373"/>
      <c r="K3481" s="373"/>
      <c r="L3481" s="373"/>
    </row>
    <row r="3482" spans="6:12">
      <c r="F3482" s="373"/>
      <c r="G3482" s="373"/>
      <c r="H3482" s="373"/>
      <c r="J3482" s="373"/>
      <c r="K3482" s="373"/>
      <c r="L3482" s="373"/>
    </row>
    <row r="3483" spans="6:12">
      <c r="F3483" s="373"/>
      <c r="G3483" s="373"/>
      <c r="H3483" s="373"/>
      <c r="J3483" s="373"/>
      <c r="K3483" s="373"/>
      <c r="L3483" s="373"/>
    </row>
    <row r="3484" spans="6:12">
      <c r="F3484" s="373"/>
      <c r="G3484" s="373"/>
      <c r="H3484" s="373"/>
      <c r="J3484" s="373"/>
      <c r="K3484" s="373"/>
      <c r="L3484" s="373"/>
    </row>
    <row r="3485" spans="6:12">
      <c r="F3485" s="373"/>
      <c r="G3485" s="373"/>
      <c r="H3485" s="373"/>
      <c r="J3485" s="373"/>
      <c r="K3485" s="373"/>
      <c r="L3485" s="373"/>
    </row>
    <row r="3486" spans="6:12">
      <c r="F3486" s="373"/>
      <c r="G3486" s="373"/>
      <c r="H3486" s="373"/>
      <c r="J3486" s="373"/>
      <c r="K3486" s="373"/>
      <c r="L3486" s="373"/>
    </row>
    <row r="3487" spans="6:12">
      <c r="F3487" s="373"/>
      <c r="G3487" s="373"/>
      <c r="H3487" s="373"/>
      <c r="J3487" s="373"/>
      <c r="K3487" s="373"/>
      <c r="L3487" s="373"/>
    </row>
    <row r="3488" spans="6:12">
      <c r="F3488" s="373"/>
      <c r="G3488" s="373"/>
      <c r="H3488" s="373"/>
      <c r="J3488" s="373"/>
      <c r="K3488" s="373"/>
      <c r="L3488" s="373"/>
    </row>
    <row r="3489" spans="6:12">
      <c r="F3489" s="373"/>
      <c r="G3489" s="373"/>
      <c r="H3489" s="373"/>
      <c r="J3489" s="373"/>
      <c r="K3489" s="373"/>
      <c r="L3489" s="373"/>
    </row>
    <row r="3490" spans="6:12">
      <c r="F3490" s="373"/>
      <c r="G3490" s="373"/>
      <c r="H3490" s="373"/>
      <c r="J3490" s="373"/>
      <c r="K3490" s="373"/>
      <c r="L3490" s="373"/>
    </row>
    <row r="3491" spans="6:12">
      <c r="F3491" s="373"/>
      <c r="G3491" s="373"/>
      <c r="H3491" s="373"/>
      <c r="J3491" s="373"/>
      <c r="K3491" s="373"/>
      <c r="L3491" s="373"/>
    </row>
    <row r="3492" spans="6:12">
      <c r="F3492" s="373"/>
      <c r="G3492" s="373"/>
      <c r="H3492" s="373"/>
      <c r="J3492" s="373"/>
      <c r="K3492" s="373"/>
      <c r="L3492" s="373"/>
    </row>
    <row r="3493" spans="6:12">
      <c r="F3493" s="373"/>
      <c r="G3493" s="373"/>
      <c r="H3493" s="373"/>
      <c r="J3493" s="373"/>
      <c r="K3493" s="373"/>
      <c r="L3493" s="373"/>
    </row>
    <row r="3494" spans="6:12">
      <c r="F3494" s="373"/>
      <c r="G3494" s="373"/>
      <c r="H3494" s="373"/>
      <c r="J3494" s="373"/>
      <c r="K3494" s="373"/>
      <c r="L3494" s="373"/>
    </row>
    <row r="3495" spans="6:12">
      <c r="F3495" s="373"/>
      <c r="G3495" s="373"/>
      <c r="H3495" s="373"/>
      <c r="J3495" s="373"/>
      <c r="K3495" s="373"/>
      <c r="L3495" s="373"/>
    </row>
    <row r="3496" spans="6:12">
      <c r="F3496" s="373"/>
      <c r="G3496" s="373"/>
      <c r="H3496" s="373"/>
      <c r="J3496" s="373"/>
      <c r="K3496" s="373"/>
      <c r="L3496" s="373"/>
    </row>
    <row r="3497" spans="6:12">
      <c r="F3497" s="373"/>
      <c r="G3497" s="373"/>
      <c r="H3497" s="373"/>
      <c r="J3497" s="373"/>
      <c r="K3497" s="373"/>
      <c r="L3497" s="373"/>
    </row>
    <row r="3498" spans="6:12">
      <c r="F3498" s="373"/>
      <c r="G3498" s="373"/>
      <c r="H3498" s="373"/>
      <c r="J3498" s="373"/>
      <c r="K3498" s="373"/>
      <c r="L3498" s="373"/>
    </row>
    <row r="3499" spans="6:12">
      <c r="F3499" s="373"/>
      <c r="G3499" s="373"/>
      <c r="H3499" s="373"/>
      <c r="J3499" s="373"/>
      <c r="K3499" s="373"/>
      <c r="L3499" s="373"/>
    </row>
    <row r="3500" spans="6:12">
      <c r="F3500" s="373"/>
      <c r="G3500" s="373"/>
      <c r="H3500" s="373"/>
      <c r="J3500" s="373"/>
      <c r="K3500" s="373"/>
      <c r="L3500" s="373"/>
    </row>
    <row r="3501" spans="6:12">
      <c r="F3501" s="373"/>
      <c r="G3501" s="373"/>
      <c r="H3501" s="373"/>
      <c r="J3501" s="373"/>
      <c r="K3501" s="373"/>
      <c r="L3501" s="373"/>
    </row>
    <row r="3502" spans="6:12">
      <c r="F3502" s="373"/>
      <c r="G3502" s="373"/>
      <c r="H3502" s="373"/>
      <c r="J3502" s="373"/>
      <c r="K3502" s="373"/>
      <c r="L3502" s="373"/>
    </row>
    <row r="3503" spans="6:12">
      <c r="F3503" s="373"/>
      <c r="G3503" s="373"/>
      <c r="H3503" s="373"/>
      <c r="J3503" s="373"/>
      <c r="K3503" s="373"/>
      <c r="L3503" s="373"/>
    </row>
    <row r="3504" spans="6:12">
      <c r="F3504" s="373"/>
      <c r="G3504" s="373"/>
      <c r="H3504" s="373"/>
      <c r="J3504" s="373"/>
      <c r="K3504" s="373"/>
      <c r="L3504" s="373"/>
    </row>
    <row r="3505" spans="6:12">
      <c r="F3505" s="373"/>
      <c r="G3505" s="373"/>
      <c r="H3505" s="373"/>
      <c r="J3505" s="373"/>
      <c r="K3505" s="373"/>
      <c r="L3505" s="373"/>
    </row>
    <row r="3506" spans="6:12">
      <c r="F3506" s="373"/>
      <c r="G3506" s="373"/>
      <c r="H3506" s="373"/>
      <c r="J3506" s="373"/>
      <c r="K3506" s="373"/>
      <c r="L3506" s="373"/>
    </row>
    <row r="3507" spans="6:12">
      <c r="F3507" s="373"/>
      <c r="G3507" s="373"/>
      <c r="H3507" s="373"/>
      <c r="J3507" s="373"/>
      <c r="K3507" s="373"/>
      <c r="L3507" s="373"/>
    </row>
    <row r="3508" spans="6:12">
      <c r="F3508" s="373"/>
      <c r="G3508" s="373"/>
      <c r="H3508" s="373"/>
      <c r="J3508" s="373"/>
      <c r="K3508" s="373"/>
      <c r="L3508" s="373"/>
    </row>
    <row r="3509" spans="6:12">
      <c r="F3509" s="373"/>
      <c r="G3509" s="373"/>
      <c r="H3509" s="373"/>
      <c r="J3509" s="373"/>
      <c r="K3509" s="373"/>
      <c r="L3509" s="373"/>
    </row>
    <row r="3510" spans="6:12">
      <c r="F3510" s="373"/>
      <c r="G3510" s="373"/>
      <c r="H3510" s="373"/>
      <c r="J3510" s="373"/>
      <c r="K3510" s="373"/>
      <c r="L3510" s="373"/>
    </row>
    <row r="3511" spans="6:12">
      <c r="F3511" s="373"/>
      <c r="G3511" s="373"/>
      <c r="H3511" s="373"/>
      <c r="J3511" s="373"/>
      <c r="K3511" s="373"/>
      <c r="L3511" s="373"/>
    </row>
    <row r="3512" spans="6:12">
      <c r="F3512" s="373"/>
      <c r="G3512" s="373"/>
      <c r="H3512" s="373"/>
      <c r="J3512" s="373"/>
      <c r="K3512" s="373"/>
      <c r="L3512" s="373"/>
    </row>
    <row r="3513" spans="6:12">
      <c r="F3513" s="373"/>
      <c r="G3513" s="373"/>
      <c r="H3513" s="373"/>
      <c r="J3513" s="373"/>
      <c r="K3513" s="373"/>
      <c r="L3513" s="373"/>
    </row>
    <row r="3514" spans="6:12">
      <c r="F3514" s="373"/>
      <c r="G3514" s="373"/>
      <c r="H3514" s="373"/>
      <c r="J3514" s="373"/>
      <c r="K3514" s="373"/>
      <c r="L3514" s="373"/>
    </row>
    <row r="3515" spans="6:12">
      <c r="F3515" s="373"/>
      <c r="G3515" s="373"/>
      <c r="H3515" s="373"/>
      <c r="J3515" s="373"/>
      <c r="K3515" s="373"/>
      <c r="L3515" s="373"/>
    </row>
    <row r="3516" spans="6:12">
      <c r="F3516" s="373"/>
      <c r="G3516" s="373"/>
      <c r="H3516" s="373"/>
      <c r="J3516" s="373"/>
      <c r="K3516" s="373"/>
      <c r="L3516" s="373"/>
    </row>
    <row r="3517" spans="6:12">
      <c r="F3517" s="373"/>
      <c r="G3517" s="373"/>
      <c r="H3517" s="373"/>
      <c r="J3517" s="373"/>
      <c r="K3517" s="373"/>
      <c r="L3517" s="373"/>
    </row>
    <row r="3518" spans="6:12">
      <c r="F3518" s="373"/>
      <c r="G3518" s="373"/>
      <c r="H3518" s="373"/>
      <c r="J3518" s="373"/>
      <c r="K3518" s="373"/>
      <c r="L3518" s="373"/>
    </row>
    <row r="3519" spans="6:12">
      <c r="F3519" s="373"/>
      <c r="G3519" s="373"/>
      <c r="H3519" s="373"/>
      <c r="J3519" s="373"/>
      <c r="K3519" s="373"/>
      <c r="L3519" s="373"/>
    </row>
    <row r="3520" spans="6:12">
      <c r="F3520" s="373"/>
      <c r="G3520" s="373"/>
      <c r="H3520" s="373"/>
      <c r="J3520" s="373"/>
      <c r="K3520" s="373"/>
      <c r="L3520" s="373"/>
    </row>
    <row r="3521" spans="6:12">
      <c r="F3521" s="373"/>
      <c r="G3521" s="373"/>
      <c r="H3521" s="373"/>
      <c r="J3521" s="373"/>
      <c r="K3521" s="373"/>
      <c r="L3521" s="373"/>
    </row>
    <row r="3522" spans="6:12">
      <c r="F3522" s="373"/>
      <c r="G3522" s="373"/>
      <c r="H3522" s="373"/>
      <c r="J3522" s="373"/>
      <c r="K3522" s="373"/>
      <c r="L3522" s="373"/>
    </row>
    <row r="3523" spans="6:12">
      <c r="F3523" s="373"/>
      <c r="G3523" s="373"/>
      <c r="H3523" s="373"/>
      <c r="J3523" s="373"/>
      <c r="K3523" s="373"/>
      <c r="L3523" s="373"/>
    </row>
    <row r="3524" spans="6:12">
      <c r="F3524" s="373"/>
      <c r="G3524" s="373"/>
      <c r="H3524" s="373"/>
      <c r="J3524" s="373"/>
      <c r="K3524" s="373"/>
      <c r="L3524" s="373"/>
    </row>
    <row r="3525" spans="6:12">
      <c r="F3525" s="373"/>
      <c r="G3525" s="373"/>
      <c r="H3525" s="373"/>
      <c r="J3525" s="373"/>
      <c r="K3525" s="373"/>
      <c r="L3525" s="373"/>
    </row>
    <row r="3526" spans="6:12">
      <c r="F3526" s="373"/>
      <c r="G3526" s="373"/>
      <c r="H3526" s="373"/>
      <c r="J3526" s="373"/>
      <c r="K3526" s="373"/>
      <c r="L3526" s="373"/>
    </row>
    <row r="3527" spans="6:12">
      <c r="F3527" s="373"/>
      <c r="G3527" s="373"/>
      <c r="H3527" s="373"/>
      <c r="J3527" s="373"/>
      <c r="K3527" s="373"/>
      <c r="L3527" s="373"/>
    </row>
    <row r="3528" spans="6:12">
      <c r="F3528" s="373"/>
      <c r="G3528" s="373"/>
      <c r="H3528" s="373"/>
      <c r="J3528" s="373"/>
      <c r="K3528" s="373"/>
      <c r="L3528" s="373"/>
    </row>
    <row r="3529" spans="6:12">
      <c r="F3529" s="373"/>
      <c r="G3529" s="373"/>
      <c r="H3529" s="373"/>
      <c r="J3529" s="373"/>
      <c r="K3529" s="373"/>
      <c r="L3529" s="373"/>
    </row>
    <row r="3530" spans="6:12">
      <c r="F3530" s="373"/>
      <c r="G3530" s="373"/>
      <c r="H3530" s="373"/>
      <c r="J3530" s="373"/>
      <c r="K3530" s="373"/>
      <c r="L3530" s="373"/>
    </row>
    <row r="3531" spans="6:12">
      <c r="F3531" s="373"/>
      <c r="G3531" s="373"/>
      <c r="H3531" s="373"/>
      <c r="J3531" s="373"/>
      <c r="K3531" s="373"/>
      <c r="L3531" s="373"/>
    </row>
    <row r="3532" spans="6:12">
      <c r="F3532" s="373"/>
      <c r="G3532" s="373"/>
      <c r="H3532" s="373"/>
      <c r="J3532" s="373"/>
      <c r="K3532" s="373"/>
      <c r="L3532" s="373"/>
    </row>
    <row r="3533" spans="6:12">
      <c r="F3533" s="373"/>
      <c r="G3533" s="373"/>
      <c r="H3533" s="373"/>
      <c r="J3533" s="373"/>
      <c r="K3533" s="373"/>
      <c r="L3533" s="373"/>
    </row>
    <row r="3534" spans="6:12">
      <c r="F3534" s="373"/>
      <c r="G3534" s="373"/>
      <c r="H3534" s="373"/>
      <c r="J3534" s="373"/>
      <c r="K3534" s="373"/>
      <c r="L3534" s="373"/>
    </row>
    <row r="3535" spans="6:12">
      <c r="F3535" s="373"/>
      <c r="G3535" s="373"/>
      <c r="H3535" s="373"/>
      <c r="J3535" s="373"/>
      <c r="K3535" s="373"/>
      <c r="L3535" s="373"/>
    </row>
    <row r="3536" spans="6:12">
      <c r="F3536" s="373"/>
      <c r="G3536" s="373"/>
      <c r="H3536" s="373"/>
      <c r="J3536" s="373"/>
      <c r="K3536" s="373"/>
      <c r="L3536" s="373"/>
    </row>
    <row r="3537" spans="6:12">
      <c r="F3537" s="373"/>
      <c r="G3537" s="373"/>
      <c r="H3537" s="373"/>
      <c r="J3537" s="373"/>
      <c r="K3537" s="373"/>
      <c r="L3537" s="373"/>
    </row>
    <row r="3538" spans="6:12">
      <c r="F3538" s="373"/>
      <c r="G3538" s="373"/>
      <c r="H3538" s="373"/>
      <c r="J3538" s="373"/>
      <c r="K3538" s="373"/>
      <c r="L3538" s="373"/>
    </row>
    <row r="3539" spans="6:12">
      <c r="F3539" s="373"/>
      <c r="G3539" s="373"/>
      <c r="H3539" s="373"/>
      <c r="J3539" s="373"/>
      <c r="K3539" s="373"/>
      <c r="L3539" s="373"/>
    </row>
    <row r="3540" spans="6:12">
      <c r="F3540" s="373"/>
      <c r="G3540" s="373"/>
      <c r="H3540" s="373"/>
      <c r="J3540" s="373"/>
      <c r="K3540" s="373"/>
      <c r="L3540" s="373"/>
    </row>
    <row r="3541" spans="6:12">
      <c r="F3541" s="373"/>
      <c r="G3541" s="373"/>
      <c r="H3541" s="373"/>
      <c r="J3541" s="373"/>
      <c r="K3541" s="373"/>
      <c r="L3541" s="373"/>
    </row>
    <row r="3542" spans="6:12">
      <c r="F3542" s="373"/>
      <c r="G3542" s="373"/>
      <c r="H3542" s="373"/>
      <c r="J3542" s="373"/>
      <c r="K3542" s="373"/>
      <c r="L3542" s="373"/>
    </row>
    <row r="3543" spans="6:12">
      <c r="F3543" s="373"/>
      <c r="G3543" s="373"/>
      <c r="H3543" s="373"/>
      <c r="J3543" s="373"/>
      <c r="K3543" s="373"/>
      <c r="L3543" s="373"/>
    </row>
    <row r="3544" spans="6:12">
      <c r="F3544" s="373"/>
      <c r="G3544" s="373"/>
      <c r="H3544" s="373"/>
      <c r="J3544" s="373"/>
      <c r="K3544" s="373"/>
      <c r="L3544" s="373"/>
    </row>
    <row r="3545" spans="6:12">
      <c r="F3545" s="373"/>
      <c r="G3545" s="373"/>
      <c r="H3545" s="373"/>
      <c r="J3545" s="373"/>
      <c r="K3545" s="373"/>
      <c r="L3545" s="373"/>
    </row>
    <row r="3546" spans="6:12">
      <c r="F3546" s="373"/>
      <c r="G3546" s="373"/>
      <c r="H3546" s="373"/>
      <c r="J3546" s="373"/>
      <c r="K3546" s="373"/>
      <c r="L3546" s="373"/>
    </row>
    <row r="3547" spans="6:12">
      <c r="F3547" s="373"/>
      <c r="G3547" s="373"/>
      <c r="H3547" s="373"/>
      <c r="J3547" s="373"/>
      <c r="K3547" s="373"/>
      <c r="L3547" s="373"/>
    </row>
    <row r="3548" spans="6:12">
      <c r="F3548" s="373"/>
      <c r="G3548" s="373"/>
      <c r="H3548" s="373"/>
      <c r="J3548" s="373"/>
      <c r="K3548" s="373"/>
      <c r="L3548" s="373"/>
    </row>
    <row r="3549" spans="6:12">
      <c r="F3549" s="373"/>
      <c r="G3549" s="373"/>
      <c r="H3549" s="373"/>
      <c r="J3549" s="373"/>
      <c r="K3549" s="373"/>
      <c r="L3549" s="373"/>
    </row>
    <row r="3550" spans="6:12">
      <c r="F3550" s="373"/>
      <c r="G3550" s="373"/>
      <c r="H3550" s="373"/>
      <c r="J3550" s="373"/>
      <c r="K3550" s="373"/>
      <c r="L3550" s="373"/>
    </row>
    <row r="3551" spans="6:12">
      <c r="F3551" s="373"/>
      <c r="G3551" s="373"/>
      <c r="H3551" s="373"/>
      <c r="J3551" s="373"/>
      <c r="K3551" s="373"/>
      <c r="L3551" s="373"/>
    </row>
    <row r="3552" spans="6:12">
      <c r="F3552" s="373"/>
      <c r="G3552" s="373"/>
      <c r="H3552" s="373"/>
      <c r="J3552" s="373"/>
      <c r="K3552" s="373"/>
      <c r="L3552" s="373"/>
    </row>
    <row r="3553" spans="6:12">
      <c r="F3553" s="373"/>
      <c r="G3553" s="373"/>
      <c r="H3553" s="373"/>
      <c r="J3553" s="373"/>
      <c r="K3553" s="373"/>
      <c r="L3553" s="373"/>
    </row>
    <row r="3554" spans="6:12">
      <c r="F3554" s="373"/>
      <c r="G3554" s="373"/>
      <c r="H3554" s="373"/>
      <c r="J3554" s="373"/>
      <c r="K3554" s="373"/>
      <c r="L3554" s="373"/>
    </row>
    <row r="3555" spans="6:12">
      <c r="F3555" s="373"/>
      <c r="G3555" s="373"/>
      <c r="H3555" s="373"/>
      <c r="J3555" s="373"/>
      <c r="K3555" s="373"/>
      <c r="L3555" s="373"/>
    </row>
    <row r="3556" spans="6:12">
      <c r="F3556" s="373"/>
      <c r="G3556" s="373"/>
      <c r="H3556" s="373"/>
      <c r="J3556" s="373"/>
      <c r="K3556" s="373"/>
      <c r="L3556" s="373"/>
    </row>
    <row r="3557" spans="6:12">
      <c r="F3557" s="373"/>
      <c r="G3557" s="373"/>
      <c r="H3557" s="373"/>
      <c r="J3557" s="373"/>
      <c r="K3557" s="373"/>
      <c r="L3557" s="373"/>
    </row>
    <row r="3558" spans="6:12">
      <c r="F3558" s="373"/>
      <c r="G3558" s="373"/>
      <c r="H3558" s="373"/>
      <c r="J3558" s="373"/>
      <c r="K3558" s="373"/>
      <c r="L3558" s="373"/>
    </row>
    <row r="3559" spans="6:12">
      <c r="F3559" s="373"/>
      <c r="G3559" s="373"/>
      <c r="H3559" s="373"/>
      <c r="J3559" s="373"/>
      <c r="K3559" s="373"/>
      <c r="L3559" s="373"/>
    </row>
    <row r="3560" spans="6:12">
      <c r="F3560" s="373"/>
      <c r="G3560" s="373"/>
      <c r="H3560" s="373"/>
      <c r="J3560" s="373"/>
      <c r="K3560" s="373"/>
      <c r="L3560" s="373"/>
    </row>
    <row r="3561" spans="6:12">
      <c r="F3561" s="373"/>
      <c r="G3561" s="373"/>
      <c r="H3561" s="373"/>
      <c r="J3561" s="373"/>
      <c r="K3561" s="373"/>
      <c r="L3561" s="373"/>
    </row>
    <row r="3562" spans="6:12">
      <c r="F3562" s="373"/>
      <c r="G3562" s="373"/>
      <c r="H3562" s="373"/>
      <c r="J3562" s="373"/>
      <c r="K3562" s="373"/>
      <c r="L3562" s="373"/>
    </row>
    <row r="3563" spans="6:12">
      <c r="F3563" s="373"/>
      <c r="G3563" s="373"/>
      <c r="H3563" s="373"/>
      <c r="J3563" s="373"/>
      <c r="K3563" s="373"/>
      <c r="L3563" s="373"/>
    </row>
    <row r="3564" spans="6:12">
      <c r="F3564" s="373"/>
      <c r="G3564" s="373"/>
      <c r="H3564" s="373"/>
      <c r="J3564" s="373"/>
      <c r="K3564" s="373"/>
      <c r="L3564" s="373"/>
    </row>
    <row r="3565" spans="6:12">
      <c r="F3565" s="373"/>
      <c r="G3565" s="373"/>
      <c r="H3565" s="373"/>
      <c r="J3565" s="373"/>
      <c r="K3565" s="373"/>
      <c r="L3565" s="373"/>
    </row>
    <row r="3566" spans="6:12">
      <c r="F3566" s="373"/>
      <c r="G3566" s="373"/>
      <c r="H3566" s="373"/>
      <c r="J3566" s="373"/>
      <c r="K3566" s="373"/>
      <c r="L3566" s="373"/>
    </row>
    <row r="3567" spans="6:12">
      <c r="F3567" s="373"/>
      <c r="G3567" s="373"/>
      <c r="H3567" s="373"/>
      <c r="J3567" s="373"/>
      <c r="K3567" s="373"/>
      <c r="L3567" s="373"/>
    </row>
    <row r="3568" spans="6:12">
      <c r="F3568" s="373"/>
      <c r="G3568" s="373"/>
      <c r="H3568" s="373"/>
      <c r="J3568" s="373"/>
      <c r="K3568" s="373"/>
      <c r="L3568" s="373"/>
    </row>
    <row r="3569" spans="6:12">
      <c r="F3569" s="373"/>
      <c r="G3569" s="373"/>
      <c r="H3569" s="373"/>
      <c r="J3569" s="373"/>
      <c r="K3569" s="373"/>
      <c r="L3569" s="373"/>
    </row>
    <row r="3570" spans="6:12">
      <c r="F3570" s="373"/>
      <c r="G3570" s="373"/>
      <c r="H3570" s="373"/>
      <c r="J3570" s="373"/>
      <c r="K3570" s="373"/>
      <c r="L3570" s="373"/>
    </row>
    <row r="3571" spans="6:12">
      <c r="F3571" s="373"/>
      <c r="G3571" s="373"/>
      <c r="H3571" s="373"/>
      <c r="J3571" s="373"/>
      <c r="K3571" s="373"/>
      <c r="L3571" s="373"/>
    </row>
    <row r="3572" spans="6:12">
      <c r="F3572" s="373"/>
      <c r="G3572" s="373"/>
      <c r="H3572" s="373"/>
      <c r="J3572" s="373"/>
      <c r="K3572" s="373"/>
      <c r="L3572" s="373"/>
    </row>
    <row r="3573" spans="6:12">
      <c r="F3573" s="373"/>
      <c r="G3573" s="373"/>
      <c r="H3573" s="373"/>
      <c r="J3573" s="373"/>
      <c r="K3573" s="373"/>
      <c r="L3573" s="373"/>
    </row>
    <row r="3574" spans="6:12">
      <c r="F3574" s="373"/>
      <c r="G3574" s="373"/>
      <c r="H3574" s="373"/>
      <c r="J3574" s="373"/>
      <c r="K3574" s="373"/>
      <c r="L3574" s="373"/>
    </row>
    <row r="3575" spans="6:12">
      <c r="F3575" s="373"/>
      <c r="G3575" s="373"/>
      <c r="H3575" s="373"/>
      <c r="J3575" s="373"/>
      <c r="K3575" s="373"/>
      <c r="L3575" s="373"/>
    </row>
    <row r="3576" spans="6:12">
      <c r="F3576" s="373"/>
      <c r="G3576" s="373"/>
      <c r="H3576" s="373"/>
      <c r="J3576" s="373"/>
      <c r="K3576" s="373"/>
      <c r="L3576" s="373"/>
    </row>
    <row r="3577" spans="6:12">
      <c r="F3577" s="373"/>
      <c r="G3577" s="373"/>
      <c r="H3577" s="373"/>
      <c r="J3577" s="373"/>
      <c r="K3577" s="373"/>
      <c r="L3577" s="373"/>
    </row>
    <row r="3578" spans="6:12">
      <c r="F3578" s="373"/>
      <c r="G3578" s="373"/>
      <c r="H3578" s="373"/>
      <c r="J3578" s="373"/>
      <c r="K3578" s="373"/>
      <c r="L3578" s="373"/>
    </row>
    <row r="3579" spans="6:12">
      <c r="F3579" s="373"/>
      <c r="G3579" s="373"/>
      <c r="H3579" s="373"/>
      <c r="J3579" s="373"/>
      <c r="K3579" s="373"/>
      <c r="L3579" s="373"/>
    </row>
    <row r="3580" spans="6:12">
      <c r="F3580" s="373"/>
      <c r="G3580" s="373"/>
      <c r="H3580" s="373"/>
      <c r="J3580" s="373"/>
      <c r="K3580" s="373"/>
      <c r="L3580" s="373"/>
    </row>
    <row r="3581" spans="6:12">
      <c r="F3581" s="373"/>
      <c r="G3581" s="373"/>
      <c r="H3581" s="373"/>
      <c r="J3581" s="373"/>
      <c r="K3581" s="373"/>
      <c r="L3581" s="373"/>
    </row>
    <row r="3582" spans="6:12">
      <c r="F3582" s="373"/>
      <c r="G3582" s="373"/>
      <c r="H3582" s="373"/>
      <c r="J3582" s="373"/>
      <c r="K3582" s="373"/>
      <c r="L3582" s="373"/>
    </row>
    <row r="3583" spans="6:12">
      <c r="F3583" s="373"/>
      <c r="G3583" s="373"/>
      <c r="H3583" s="373"/>
      <c r="J3583" s="373"/>
      <c r="K3583" s="373"/>
      <c r="L3583" s="373"/>
    </row>
    <row r="3584" spans="6:12">
      <c r="F3584" s="373"/>
      <c r="G3584" s="373"/>
      <c r="H3584" s="373"/>
      <c r="J3584" s="373"/>
      <c r="K3584" s="373"/>
      <c r="L3584" s="373"/>
    </row>
    <row r="3585" spans="6:12">
      <c r="F3585" s="373"/>
      <c r="G3585" s="373"/>
      <c r="H3585" s="373"/>
      <c r="J3585" s="373"/>
      <c r="K3585" s="373"/>
      <c r="L3585" s="373"/>
    </row>
    <row r="3586" spans="6:12">
      <c r="F3586" s="373"/>
      <c r="G3586" s="373"/>
      <c r="H3586" s="373"/>
      <c r="J3586" s="373"/>
      <c r="K3586" s="373"/>
      <c r="L3586" s="373"/>
    </row>
    <row r="3587" spans="6:12">
      <c r="F3587" s="373"/>
      <c r="G3587" s="373"/>
      <c r="H3587" s="373"/>
      <c r="J3587" s="373"/>
      <c r="K3587" s="373"/>
      <c r="L3587" s="373"/>
    </row>
    <row r="3588" spans="6:12">
      <c r="F3588" s="373"/>
      <c r="G3588" s="373"/>
      <c r="H3588" s="373"/>
      <c r="J3588" s="373"/>
      <c r="K3588" s="373"/>
      <c r="L3588" s="373"/>
    </row>
    <row r="3589" spans="6:12">
      <c r="F3589" s="373"/>
      <c r="G3589" s="373"/>
      <c r="H3589" s="373"/>
      <c r="J3589" s="373"/>
      <c r="K3589" s="373"/>
      <c r="L3589" s="373"/>
    </row>
    <row r="3590" spans="6:12">
      <c r="F3590" s="373"/>
      <c r="G3590" s="373"/>
      <c r="H3590" s="373"/>
      <c r="J3590" s="373"/>
      <c r="K3590" s="373"/>
      <c r="L3590" s="373"/>
    </row>
    <row r="3591" spans="6:12">
      <c r="F3591" s="373"/>
      <c r="G3591" s="373"/>
      <c r="H3591" s="373"/>
      <c r="J3591" s="373"/>
      <c r="K3591" s="373"/>
      <c r="L3591" s="373"/>
    </row>
    <row r="3592" spans="6:12">
      <c r="F3592" s="373"/>
      <c r="G3592" s="373"/>
      <c r="H3592" s="373"/>
      <c r="J3592" s="373"/>
      <c r="K3592" s="373"/>
      <c r="L3592" s="373"/>
    </row>
    <row r="3593" spans="6:12">
      <c r="F3593" s="373"/>
      <c r="G3593" s="373"/>
      <c r="H3593" s="373"/>
      <c r="J3593" s="373"/>
      <c r="K3593" s="373"/>
      <c r="L3593" s="373"/>
    </row>
    <row r="3594" spans="6:12">
      <c r="F3594" s="373"/>
      <c r="G3594" s="373"/>
      <c r="H3594" s="373"/>
      <c r="J3594" s="373"/>
      <c r="K3594" s="373"/>
      <c r="L3594" s="373"/>
    </row>
    <row r="3595" spans="6:12">
      <c r="F3595" s="373"/>
      <c r="G3595" s="373"/>
      <c r="H3595" s="373"/>
      <c r="J3595" s="373"/>
      <c r="K3595" s="373"/>
      <c r="L3595" s="373"/>
    </row>
    <row r="3596" spans="6:12">
      <c r="F3596" s="373"/>
      <c r="G3596" s="373"/>
      <c r="H3596" s="373"/>
      <c r="J3596" s="373"/>
      <c r="K3596" s="373"/>
      <c r="L3596" s="373"/>
    </row>
    <row r="3597" spans="6:12">
      <c r="F3597" s="373"/>
      <c r="G3597" s="373"/>
      <c r="H3597" s="373"/>
      <c r="J3597" s="373"/>
      <c r="K3597" s="373"/>
      <c r="L3597" s="373"/>
    </row>
    <row r="3598" spans="6:12">
      <c r="F3598" s="373"/>
      <c r="G3598" s="373"/>
      <c r="H3598" s="373"/>
      <c r="J3598" s="373"/>
      <c r="K3598" s="373"/>
      <c r="L3598" s="373"/>
    </row>
    <row r="3599" spans="6:12">
      <c r="F3599" s="373"/>
      <c r="G3599" s="373"/>
      <c r="H3599" s="373"/>
      <c r="J3599" s="373"/>
      <c r="K3599" s="373"/>
      <c r="L3599" s="373"/>
    </row>
    <row r="3600" spans="6:12">
      <c r="F3600" s="373"/>
      <c r="G3600" s="373"/>
      <c r="H3600" s="373"/>
      <c r="J3600" s="373"/>
      <c r="K3600" s="373"/>
      <c r="L3600" s="373"/>
    </row>
    <row r="3601" spans="6:12">
      <c r="F3601" s="373"/>
      <c r="G3601" s="373"/>
      <c r="H3601" s="373"/>
      <c r="J3601" s="373"/>
      <c r="K3601" s="373"/>
      <c r="L3601" s="373"/>
    </row>
    <row r="3602" spans="6:12">
      <c r="F3602" s="373"/>
      <c r="G3602" s="373"/>
      <c r="H3602" s="373"/>
      <c r="J3602" s="373"/>
      <c r="K3602" s="373"/>
      <c r="L3602" s="373"/>
    </row>
    <row r="3603" spans="6:12">
      <c r="F3603" s="373"/>
      <c r="G3603" s="373"/>
      <c r="H3603" s="373"/>
      <c r="J3603" s="373"/>
      <c r="K3603" s="373"/>
      <c r="L3603" s="373"/>
    </row>
    <row r="3604" spans="6:12">
      <c r="F3604" s="373"/>
      <c r="G3604" s="373"/>
      <c r="H3604" s="373"/>
      <c r="J3604" s="373"/>
      <c r="K3604" s="373"/>
      <c r="L3604" s="373"/>
    </row>
    <row r="3605" spans="6:12">
      <c r="F3605" s="373"/>
      <c r="G3605" s="373"/>
      <c r="H3605" s="373"/>
      <c r="J3605" s="373"/>
      <c r="K3605" s="373"/>
      <c r="L3605" s="373"/>
    </row>
    <row r="3606" spans="6:12">
      <c r="F3606" s="373"/>
      <c r="G3606" s="373"/>
      <c r="H3606" s="373"/>
      <c r="J3606" s="373"/>
      <c r="K3606" s="373"/>
      <c r="L3606" s="373"/>
    </row>
    <row r="3607" spans="6:12">
      <c r="F3607" s="373"/>
      <c r="G3607" s="373"/>
      <c r="H3607" s="373"/>
      <c r="J3607" s="373"/>
      <c r="K3607" s="373"/>
      <c r="L3607" s="373"/>
    </row>
    <row r="3608" spans="6:12">
      <c r="F3608" s="373"/>
      <c r="G3608" s="373"/>
      <c r="H3608" s="373"/>
      <c r="J3608" s="373"/>
      <c r="K3608" s="373"/>
      <c r="L3608" s="373"/>
    </row>
    <row r="3609" spans="6:12">
      <c r="F3609" s="373"/>
      <c r="G3609" s="373"/>
      <c r="H3609" s="373"/>
      <c r="J3609" s="373"/>
      <c r="K3609" s="373"/>
      <c r="L3609" s="373"/>
    </row>
    <row r="3610" spans="6:12">
      <c r="F3610" s="373"/>
      <c r="G3610" s="373"/>
      <c r="H3610" s="373"/>
      <c r="J3610" s="373"/>
      <c r="K3610" s="373"/>
      <c r="L3610" s="373"/>
    </row>
    <row r="3611" spans="6:12">
      <c r="F3611" s="373"/>
      <c r="G3611" s="373"/>
      <c r="H3611" s="373"/>
      <c r="J3611" s="373"/>
      <c r="K3611" s="373"/>
      <c r="L3611" s="373"/>
    </row>
    <row r="3612" spans="6:12">
      <c r="F3612" s="373"/>
      <c r="G3612" s="373"/>
      <c r="H3612" s="373"/>
      <c r="J3612" s="373"/>
      <c r="K3612" s="373"/>
      <c r="L3612" s="373"/>
    </row>
    <row r="3613" spans="6:12">
      <c r="F3613" s="373"/>
      <c r="G3613" s="373"/>
      <c r="H3613" s="373"/>
      <c r="J3613" s="373"/>
      <c r="K3613" s="373"/>
      <c r="L3613" s="373"/>
    </row>
    <row r="3614" spans="6:12">
      <c r="F3614" s="373"/>
      <c r="G3614" s="373"/>
      <c r="H3614" s="373"/>
      <c r="J3614" s="373"/>
      <c r="K3614" s="373"/>
      <c r="L3614" s="373"/>
    </row>
    <row r="3615" spans="6:12">
      <c r="F3615" s="373"/>
      <c r="G3615" s="373"/>
      <c r="H3615" s="373"/>
      <c r="J3615" s="373"/>
      <c r="K3615" s="373"/>
      <c r="L3615" s="373"/>
    </row>
    <row r="3616" spans="6:12">
      <c r="F3616" s="373"/>
      <c r="G3616" s="373"/>
      <c r="H3616" s="373"/>
      <c r="J3616" s="373"/>
      <c r="K3616" s="373"/>
      <c r="L3616" s="373"/>
    </row>
    <row r="3617" spans="6:12">
      <c r="F3617" s="373"/>
      <c r="G3617" s="373"/>
      <c r="H3617" s="373"/>
      <c r="J3617" s="373"/>
      <c r="K3617" s="373"/>
      <c r="L3617" s="373"/>
    </row>
    <row r="3618" spans="6:12">
      <c r="F3618" s="373"/>
      <c r="G3618" s="373"/>
      <c r="H3618" s="373"/>
      <c r="J3618" s="373"/>
      <c r="K3618" s="373"/>
      <c r="L3618" s="373"/>
    </row>
    <row r="3619" spans="6:12">
      <c r="F3619" s="373"/>
      <c r="G3619" s="373"/>
      <c r="H3619" s="373"/>
      <c r="J3619" s="373"/>
      <c r="K3619" s="373"/>
      <c r="L3619" s="373"/>
    </row>
    <row r="3620" spans="6:12">
      <c r="F3620" s="373"/>
      <c r="G3620" s="373"/>
      <c r="H3620" s="373"/>
      <c r="J3620" s="373"/>
      <c r="K3620" s="373"/>
      <c r="L3620" s="373"/>
    </row>
    <row r="3621" spans="6:12">
      <c r="F3621" s="373"/>
      <c r="G3621" s="373"/>
      <c r="H3621" s="373"/>
      <c r="J3621" s="373"/>
      <c r="K3621" s="373"/>
      <c r="L3621" s="373"/>
    </row>
    <row r="3622" spans="6:12">
      <c r="F3622" s="373"/>
      <c r="G3622" s="373"/>
      <c r="H3622" s="373"/>
      <c r="J3622" s="373"/>
      <c r="K3622" s="373"/>
      <c r="L3622" s="373"/>
    </row>
    <row r="3623" spans="6:12">
      <c r="F3623" s="373"/>
      <c r="G3623" s="373"/>
      <c r="H3623" s="373"/>
      <c r="J3623" s="373"/>
      <c r="K3623" s="373"/>
      <c r="L3623" s="373"/>
    </row>
    <row r="3624" spans="6:12">
      <c r="F3624" s="373"/>
      <c r="G3624" s="373"/>
      <c r="H3624" s="373"/>
      <c r="J3624" s="373"/>
      <c r="K3624" s="373"/>
      <c r="L3624" s="373"/>
    </row>
    <row r="3625" spans="6:12">
      <c r="F3625" s="373"/>
      <c r="G3625" s="373"/>
      <c r="H3625" s="373"/>
      <c r="J3625" s="373"/>
      <c r="K3625" s="373"/>
      <c r="L3625" s="373"/>
    </row>
    <row r="3626" spans="6:12">
      <c r="F3626" s="373"/>
      <c r="G3626" s="373"/>
      <c r="H3626" s="373"/>
      <c r="J3626" s="373"/>
      <c r="K3626" s="373"/>
      <c r="L3626" s="373"/>
    </row>
    <row r="3627" spans="6:12">
      <c r="F3627" s="373"/>
      <c r="G3627" s="373"/>
      <c r="H3627" s="373"/>
      <c r="J3627" s="373"/>
      <c r="K3627" s="373"/>
      <c r="L3627" s="373"/>
    </row>
    <row r="3628" spans="6:12">
      <c r="F3628" s="373"/>
      <c r="G3628" s="373"/>
      <c r="H3628" s="373"/>
      <c r="J3628" s="373"/>
      <c r="K3628" s="373"/>
      <c r="L3628" s="373"/>
    </row>
    <row r="3629" spans="6:12">
      <c r="F3629" s="373"/>
      <c r="G3629" s="373"/>
      <c r="H3629" s="373"/>
      <c r="J3629" s="373"/>
      <c r="K3629" s="373"/>
      <c r="L3629" s="373"/>
    </row>
    <row r="3630" spans="6:12">
      <c r="F3630" s="373"/>
      <c r="G3630" s="373"/>
      <c r="H3630" s="373"/>
      <c r="J3630" s="373"/>
      <c r="K3630" s="373"/>
      <c r="L3630" s="373"/>
    </row>
    <row r="3631" spans="6:12">
      <c r="F3631" s="373"/>
      <c r="G3631" s="373"/>
      <c r="H3631" s="373"/>
      <c r="J3631" s="373"/>
      <c r="K3631" s="373"/>
      <c r="L3631" s="373"/>
    </row>
    <row r="3632" spans="6:12">
      <c r="F3632" s="373"/>
      <c r="G3632" s="373"/>
      <c r="H3632" s="373"/>
      <c r="J3632" s="373"/>
      <c r="K3632" s="373"/>
      <c r="L3632" s="373"/>
    </row>
    <row r="3633" spans="6:12">
      <c r="F3633" s="373"/>
      <c r="G3633" s="373"/>
      <c r="H3633" s="373"/>
      <c r="J3633" s="373"/>
      <c r="K3633" s="373"/>
      <c r="L3633" s="373"/>
    </row>
    <row r="3634" spans="6:12">
      <c r="F3634" s="373"/>
      <c r="G3634" s="373"/>
      <c r="H3634" s="373"/>
      <c r="J3634" s="373"/>
      <c r="K3634" s="373"/>
      <c r="L3634" s="373"/>
    </row>
    <row r="3635" spans="6:12">
      <c r="F3635" s="373"/>
      <c r="G3635" s="373"/>
      <c r="H3635" s="373"/>
      <c r="J3635" s="373"/>
      <c r="K3635" s="373"/>
      <c r="L3635" s="373"/>
    </row>
    <row r="3636" spans="6:12">
      <c r="F3636" s="373"/>
      <c r="G3636" s="373"/>
      <c r="H3636" s="373"/>
      <c r="J3636" s="373"/>
      <c r="K3636" s="373"/>
      <c r="L3636" s="373"/>
    </row>
    <row r="3637" spans="6:12">
      <c r="F3637" s="373"/>
      <c r="G3637" s="373"/>
      <c r="H3637" s="373"/>
      <c r="J3637" s="373"/>
      <c r="K3637" s="373"/>
      <c r="L3637" s="373"/>
    </row>
    <row r="3638" spans="6:12">
      <c r="F3638" s="373"/>
      <c r="G3638" s="373"/>
      <c r="H3638" s="373"/>
      <c r="J3638" s="373"/>
      <c r="K3638" s="373"/>
      <c r="L3638" s="373"/>
    </row>
    <row r="3639" spans="6:12">
      <c r="F3639" s="373"/>
      <c r="G3639" s="373"/>
      <c r="H3639" s="373"/>
      <c r="J3639" s="373"/>
      <c r="K3639" s="373"/>
      <c r="L3639" s="373"/>
    </row>
    <row r="3640" spans="6:12">
      <c r="F3640" s="373"/>
      <c r="G3640" s="373"/>
      <c r="H3640" s="373"/>
      <c r="J3640" s="373"/>
      <c r="K3640" s="373"/>
      <c r="L3640" s="373"/>
    </row>
    <row r="3641" spans="6:12">
      <c r="F3641" s="373"/>
      <c r="G3641" s="373"/>
      <c r="H3641" s="373"/>
      <c r="J3641" s="373"/>
      <c r="K3641" s="373"/>
      <c r="L3641" s="373"/>
    </row>
    <row r="3642" spans="6:12">
      <c r="F3642" s="373"/>
      <c r="G3642" s="373"/>
      <c r="H3642" s="373"/>
      <c r="J3642" s="373"/>
      <c r="K3642" s="373"/>
      <c r="L3642" s="373"/>
    </row>
    <row r="3643" spans="6:12">
      <c r="F3643" s="373"/>
      <c r="G3643" s="373"/>
      <c r="H3643" s="373"/>
      <c r="J3643" s="373"/>
      <c r="K3643" s="373"/>
      <c r="L3643" s="373"/>
    </row>
    <row r="3644" spans="6:12">
      <c r="F3644" s="373"/>
      <c r="G3644" s="373"/>
      <c r="H3644" s="373"/>
      <c r="J3644" s="373"/>
      <c r="K3644" s="373"/>
      <c r="L3644" s="373"/>
    </row>
    <row r="3645" spans="6:12">
      <c r="F3645" s="373"/>
      <c r="G3645" s="373"/>
      <c r="H3645" s="373"/>
      <c r="J3645" s="373"/>
      <c r="K3645" s="373"/>
      <c r="L3645" s="373"/>
    </row>
    <row r="3646" spans="6:12">
      <c r="F3646" s="373"/>
      <c r="G3646" s="373"/>
      <c r="H3646" s="373"/>
      <c r="J3646" s="373"/>
      <c r="K3646" s="373"/>
      <c r="L3646" s="373"/>
    </row>
    <row r="3647" spans="6:12">
      <c r="F3647" s="373"/>
      <c r="G3647" s="373"/>
      <c r="H3647" s="373"/>
      <c r="J3647" s="373"/>
      <c r="K3647" s="373"/>
      <c r="L3647" s="373"/>
    </row>
    <row r="3648" spans="6:12">
      <c r="F3648" s="373"/>
      <c r="G3648" s="373"/>
      <c r="H3648" s="373"/>
      <c r="J3648" s="373"/>
      <c r="K3648" s="373"/>
      <c r="L3648" s="373"/>
    </row>
    <row r="3649" spans="6:12">
      <c r="F3649" s="373"/>
      <c r="G3649" s="373"/>
      <c r="H3649" s="373"/>
      <c r="J3649" s="373"/>
      <c r="K3649" s="373"/>
      <c r="L3649" s="373"/>
    </row>
    <row r="3650" spans="6:12">
      <c r="F3650" s="373"/>
      <c r="G3650" s="373"/>
      <c r="H3650" s="373"/>
      <c r="J3650" s="373"/>
      <c r="K3650" s="373"/>
      <c r="L3650" s="373"/>
    </row>
    <row r="3651" spans="6:12">
      <c r="F3651" s="373"/>
      <c r="G3651" s="373"/>
      <c r="H3651" s="373"/>
      <c r="J3651" s="373"/>
      <c r="K3651" s="373"/>
      <c r="L3651" s="373"/>
    </row>
    <row r="3652" spans="6:12">
      <c r="F3652" s="373"/>
      <c r="G3652" s="373"/>
      <c r="H3652" s="373"/>
      <c r="J3652" s="373"/>
      <c r="K3652" s="373"/>
      <c r="L3652" s="373"/>
    </row>
    <row r="3653" spans="6:12">
      <c r="F3653" s="373"/>
      <c r="G3653" s="373"/>
      <c r="H3653" s="373"/>
      <c r="J3653" s="373"/>
      <c r="K3653" s="373"/>
      <c r="L3653" s="373"/>
    </row>
    <row r="3654" spans="6:12">
      <c r="F3654" s="373"/>
      <c r="G3654" s="373"/>
      <c r="H3654" s="373"/>
      <c r="J3654" s="373"/>
      <c r="K3654" s="373"/>
      <c r="L3654" s="373"/>
    </row>
    <row r="3655" spans="6:12">
      <c r="F3655" s="373"/>
      <c r="G3655" s="373"/>
      <c r="H3655" s="373"/>
      <c r="J3655" s="373"/>
      <c r="K3655" s="373"/>
      <c r="L3655" s="373"/>
    </row>
    <row r="3656" spans="6:12">
      <c r="F3656" s="373"/>
      <c r="G3656" s="373"/>
      <c r="H3656" s="373"/>
      <c r="J3656" s="373"/>
      <c r="K3656" s="373"/>
      <c r="L3656" s="373"/>
    </row>
    <row r="3657" spans="6:12">
      <c r="F3657" s="373"/>
      <c r="G3657" s="373"/>
      <c r="H3657" s="373"/>
      <c r="J3657" s="373"/>
      <c r="K3657" s="373"/>
      <c r="L3657" s="373"/>
    </row>
    <row r="3658" spans="6:12">
      <c r="F3658" s="373"/>
      <c r="G3658" s="373"/>
      <c r="H3658" s="373"/>
      <c r="J3658" s="373"/>
      <c r="K3658" s="373"/>
      <c r="L3658" s="373"/>
    </row>
    <row r="3659" spans="6:12">
      <c r="F3659" s="373"/>
      <c r="G3659" s="373"/>
      <c r="H3659" s="373"/>
      <c r="J3659" s="373"/>
      <c r="K3659" s="373"/>
      <c r="L3659" s="373"/>
    </row>
    <row r="3660" spans="6:12">
      <c r="F3660" s="373"/>
      <c r="G3660" s="373"/>
      <c r="H3660" s="373"/>
      <c r="J3660" s="373"/>
      <c r="K3660" s="373"/>
      <c r="L3660" s="373"/>
    </row>
    <row r="3661" spans="6:12">
      <c r="F3661" s="373"/>
      <c r="G3661" s="373"/>
      <c r="H3661" s="373"/>
      <c r="J3661" s="373"/>
      <c r="K3661" s="373"/>
      <c r="L3661" s="373"/>
    </row>
    <row r="3662" spans="6:12">
      <c r="F3662" s="373"/>
      <c r="G3662" s="373"/>
      <c r="H3662" s="373"/>
      <c r="J3662" s="373"/>
      <c r="K3662" s="373"/>
      <c r="L3662" s="373"/>
    </row>
    <row r="3663" spans="6:12">
      <c r="F3663" s="373"/>
      <c r="G3663" s="373"/>
      <c r="H3663" s="373"/>
      <c r="J3663" s="373"/>
      <c r="K3663" s="373"/>
      <c r="L3663" s="373"/>
    </row>
    <row r="3664" spans="6:12">
      <c r="F3664" s="373"/>
      <c r="G3664" s="373"/>
      <c r="H3664" s="373"/>
      <c r="J3664" s="373"/>
      <c r="K3664" s="373"/>
      <c r="L3664" s="373"/>
    </row>
    <row r="3665" spans="6:12">
      <c r="F3665" s="373"/>
      <c r="G3665" s="373"/>
      <c r="H3665" s="373"/>
      <c r="J3665" s="373"/>
      <c r="K3665" s="373"/>
      <c r="L3665" s="373"/>
    </row>
    <row r="3666" spans="6:12">
      <c r="F3666" s="373"/>
      <c r="G3666" s="373"/>
      <c r="H3666" s="373"/>
      <c r="J3666" s="373"/>
      <c r="K3666" s="373"/>
      <c r="L3666" s="373"/>
    </row>
    <row r="3667" spans="6:12">
      <c r="F3667" s="373"/>
      <c r="G3667" s="373"/>
      <c r="H3667" s="373"/>
      <c r="J3667" s="373"/>
      <c r="K3667" s="373"/>
      <c r="L3667" s="373"/>
    </row>
    <row r="3668" spans="6:12">
      <c r="F3668" s="373"/>
      <c r="G3668" s="373"/>
      <c r="H3668" s="373"/>
      <c r="J3668" s="373"/>
      <c r="K3668" s="373"/>
      <c r="L3668" s="373"/>
    </row>
    <row r="3669" spans="6:12">
      <c r="F3669" s="373"/>
      <c r="G3669" s="373"/>
      <c r="H3669" s="373"/>
      <c r="J3669" s="373"/>
      <c r="K3669" s="373"/>
      <c r="L3669" s="373"/>
    </row>
    <row r="3670" spans="6:12">
      <c r="F3670" s="373"/>
      <c r="G3670" s="373"/>
      <c r="H3670" s="373"/>
      <c r="J3670" s="373"/>
      <c r="K3670" s="373"/>
      <c r="L3670" s="373"/>
    </row>
    <row r="3671" spans="6:12">
      <c r="F3671" s="373"/>
      <c r="G3671" s="373"/>
      <c r="H3671" s="373"/>
      <c r="J3671" s="373"/>
      <c r="K3671" s="373"/>
      <c r="L3671" s="373"/>
    </row>
    <row r="3672" spans="6:12">
      <c r="F3672" s="373"/>
      <c r="G3672" s="373"/>
      <c r="H3672" s="373"/>
      <c r="J3672" s="373"/>
      <c r="K3672" s="373"/>
      <c r="L3672" s="373"/>
    </row>
    <row r="3673" spans="6:12">
      <c r="F3673" s="373"/>
      <c r="G3673" s="373"/>
      <c r="H3673" s="373"/>
      <c r="J3673" s="373"/>
      <c r="K3673" s="373"/>
      <c r="L3673" s="373"/>
    </row>
    <row r="3674" spans="6:12">
      <c r="F3674" s="373"/>
      <c r="G3674" s="373"/>
      <c r="H3674" s="373"/>
      <c r="J3674" s="373"/>
      <c r="K3674" s="373"/>
      <c r="L3674" s="373"/>
    </row>
    <row r="3675" spans="6:12">
      <c r="F3675" s="373"/>
      <c r="G3675" s="373"/>
      <c r="H3675" s="373"/>
      <c r="J3675" s="373"/>
      <c r="K3675" s="373"/>
      <c r="L3675" s="373"/>
    </row>
    <row r="3676" spans="6:12">
      <c r="F3676" s="373"/>
      <c r="G3676" s="373"/>
      <c r="H3676" s="373"/>
      <c r="J3676" s="373"/>
      <c r="K3676" s="373"/>
      <c r="L3676" s="373"/>
    </row>
    <row r="3677" spans="6:12">
      <c r="F3677" s="373"/>
      <c r="G3677" s="373"/>
      <c r="H3677" s="373"/>
      <c r="J3677" s="373"/>
      <c r="K3677" s="373"/>
      <c r="L3677" s="373"/>
    </row>
    <row r="3678" spans="6:12">
      <c r="F3678" s="373"/>
      <c r="G3678" s="373"/>
      <c r="H3678" s="373"/>
      <c r="J3678" s="373"/>
      <c r="K3678" s="373"/>
      <c r="L3678" s="373"/>
    </row>
    <row r="3679" spans="6:12">
      <c r="F3679" s="373"/>
      <c r="G3679" s="373"/>
      <c r="H3679" s="373"/>
      <c r="J3679" s="373"/>
      <c r="K3679" s="373"/>
      <c r="L3679" s="373"/>
    </row>
    <row r="3680" spans="6:12">
      <c r="F3680" s="373"/>
      <c r="G3680" s="373"/>
      <c r="H3680" s="373"/>
      <c r="J3680" s="373"/>
      <c r="K3680" s="373"/>
      <c r="L3680" s="373"/>
    </row>
    <row r="3681" spans="6:12">
      <c r="F3681" s="373"/>
      <c r="G3681" s="373"/>
      <c r="H3681" s="373"/>
      <c r="J3681" s="373"/>
      <c r="K3681" s="373"/>
      <c r="L3681" s="373"/>
    </row>
    <row r="3682" spans="6:12">
      <c r="F3682" s="373"/>
      <c r="G3682" s="373"/>
      <c r="H3682" s="373"/>
      <c r="J3682" s="373"/>
      <c r="K3682" s="373"/>
      <c r="L3682" s="373"/>
    </row>
    <row r="3683" spans="6:12">
      <c r="F3683" s="373"/>
      <c r="G3683" s="373"/>
      <c r="H3683" s="373"/>
      <c r="J3683" s="373"/>
      <c r="K3683" s="373"/>
      <c r="L3683" s="373"/>
    </row>
    <row r="3684" spans="6:12">
      <c r="F3684" s="373"/>
      <c r="G3684" s="373"/>
      <c r="H3684" s="373"/>
      <c r="J3684" s="373"/>
      <c r="K3684" s="373"/>
      <c r="L3684" s="373"/>
    </row>
    <row r="3685" spans="6:12">
      <c r="F3685" s="373"/>
      <c r="G3685" s="373"/>
      <c r="H3685" s="373"/>
      <c r="J3685" s="373"/>
      <c r="K3685" s="373"/>
      <c r="L3685" s="373"/>
    </row>
    <row r="3686" spans="6:12">
      <c r="F3686" s="373"/>
      <c r="G3686" s="373"/>
      <c r="H3686" s="373"/>
      <c r="J3686" s="373"/>
      <c r="K3686" s="373"/>
      <c r="L3686" s="373"/>
    </row>
    <row r="3687" spans="6:12">
      <c r="F3687" s="373"/>
      <c r="G3687" s="373"/>
      <c r="H3687" s="373"/>
      <c r="J3687" s="373"/>
      <c r="K3687" s="373"/>
      <c r="L3687" s="373"/>
    </row>
    <row r="3688" spans="6:12">
      <c r="F3688" s="373"/>
      <c r="G3688" s="373"/>
      <c r="H3688" s="373"/>
      <c r="J3688" s="373"/>
      <c r="K3688" s="373"/>
      <c r="L3688" s="373"/>
    </row>
    <row r="3689" spans="6:12">
      <c r="F3689" s="373"/>
      <c r="G3689" s="373"/>
      <c r="H3689" s="373"/>
      <c r="J3689" s="373"/>
      <c r="K3689" s="373"/>
      <c r="L3689" s="373"/>
    </row>
    <row r="3690" spans="6:12">
      <c r="F3690" s="373"/>
      <c r="G3690" s="373"/>
      <c r="H3690" s="373"/>
      <c r="J3690" s="373"/>
      <c r="K3690" s="373"/>
      <c r="L3690" s="373"/>
    </row>
    <row r="3691" spans="6:12">
      <c r="F3691" s="373"/>
      <c r="G3691" s="373"/>
      <c r="H3691" s="373"/>
      <c r="J3691" s="373"/>
      <c r="K3691" s="373"/>
      <c r="L3691" s="373"/>
    </row>
    <row r="3692" spans="6:12">
      <c r="F3692" s="373"/>
      <c r="G3692" s="373"/>
      <c r="H3692" s="373"/>
      <c r="J3692" s="373"/>
      <c r="K3692" s="373"/>
      <c r="L3692" s="373"/>
    </row>
    <row r="3693" spans="6:12">
      <c r="F3693" s="373"/>
      <c r="G3693" s="373"/>
      <c r="H3693" s="373"/>
      <c r="J3693" s="373"/>
      <c r="K3693" s="373"/>
      <c r="L3693" s="373"/>
    </row>
    <row r="3694" spans="6:12">
      <c r="F3694" s="373"/>
      <c r="G3694" s="373"/>
      <c r="H3694" s="373"/>
      <c r="J3694" s="373"/>
      <c r="K3694" s="373"/>
      <c r="L3694" s="373"/>
    </row>
    <row r="3695" spans="6:12">
      <c r="F3695" s="373"/>
      <c r="G3695" s="373"/>
      <c r="H3695" s="373"/>
      <c r="J3695" s="373"/>
      <c r="K3695" s="373"/>
      <c r="L3695" s="373"/>
    </row>
    <row r="3696" spans="6:12">
      <c r="F3696" s="373"/>
      <c r="G3696" s="373"/>
      <c r="H3696" s="373"/>
      <c r="J3696" s="373"/>
      <c r="K3696" s="373"/>
      <c r="L3696" s="373"/>
    </row>
    <row r="3697" spans="6:12">
      <c r="F3697" s="373"/>
      <c r="G3697" s="373"/>
      <c r="H3697" s="373"/>
      <c r="J3697" s="373"/>
      <c r="K3697" s="373"/>
      <c r="L3697" s="373"/>
    </row>
    <row r="3698" spans="6:12">
      <c r="F3698" s="373"/>
      <c r="G3698" s="373"/>
      <c r="H3698" s="373"/>
      <c r="J3698" s="373"/>
      <c r="K3698" s="373"/>
      <c r="L3698" s="373"/>
    </row>
    <row r="3699" spans="6:12">
      <c r="F3699" s="373"/>
      <c r="G3699" s="373"/>
      <c r="H3699" s="373"/>
      <c r="J3699" s="373"/>
      <c r="K3699" s="373"/>
      <c r="L3699" s="373"/>
    </row>
    <row r="3700" spans="6:12">
      <c r="F3700" s="373"/>
      <c r="G3700" s="373"/>
      <c r="H3700" s="373"/>
      <c r="J3700" s="373"/>
      <c r="K3700" s="373"/>
      <c r="L3700" s="373"/>
    </row>
    <row r="3701" spans="6:12">
      <c r="F3701" s="373"/>
      <c r="G3701" s="373"/>
      <c r="H3701" s="373"/>
      <c r="J3701" s="373"/>
      <c r="K3701" s="373"/>
      <c r="L3701" s="373"/>
    </row>
    <row r="3702" spans="6:12">
      <c r="F3702" s="373"/>
      <c r="G3702" s="373"/>
      <c r="H3702" s="373"/>
      <c r="J3702" s="373"/>
      <c r="K3702" s="373"/>
      <c r="L3702" s="373"/>
    </row>
    <row r="3703" spans="6:12">
      <c r="F3703" s="373"/>
      <c r="G3703" s="373"/>
      <c r="H3703" s="373"/>
      <c r="J3703" s="373"/>
      <c r="K3703" s="373"/>
      <c r="L3703" s="373"/>
    </row>
    <row r="3704" spans="6:12">
      <c r="F3704" s="373"/>
      <c r="G3704" s="373"/>
      <c r="H3704" s="373"/>
      <c r="J3704" s="373"/>
      <c r="K3704" s="373"/>
      <c r="L3704" s="373"/>
    </row>
    <row r="3705" spans="6:12">
      <c r="F3705" s="373"/>
      <c r="G3705" s="373"/>
      <c r="H3705" s="373"/>
      <c r="J3705" s="373"/>
      <c r="K3705" s="373"/>
      <c r="L3705" s="373"/>
    </row>
    <row r="3706" spans="6:12">
      <c r="F3706" s="373"/>
      <c r="G3706" s="373"/>
      <c r="H3706" s="373"/>
      <c r="J3706" s="373"/>
      <c r="K3706" s="373"/>
      <c r="L3706" s="373"/>
    </row>
    <row r="3707" spans="6:12">
      <c r="F3707" s="373"/>
      <c r="G3707" s="373"/>
      <c r="H3707" s="373"/>
      <c r="J3707" s="373"/>
      <c r="K3707" s="373"/>
      <c r="L3707" s="373"/>
    </row>
    <row r="3708" spans="6:12">
      <c r="F3708" s="373"/>
      <c r="G3708" s="373"/>
      <c r="H3708" s="373"/>
      <c r="J3708" s="373"/>
      <c r="K3708" s="373"/>
      <c r="L3708" s="373"/>
    </row>
    <row r="3709" spans="6:12">
      <c r="F3709" s="373"/>
      <c r="G3709" s="373"/>
      <c r="H3709" s="373"/>
      <c r="J3709" s="373"/>
      <c r="K3709" s="373"/>
      <c r="L3709" s="373"/>
    </row>
    <row r="3710" spans="6:12">
      <c r="F3710" s="373"/>
      <c r="G3710" s="373"/>
      <c r="H3710" s="373"/>
      <c r="J3710" s="373"/>
      <c r="K3710" s="373"/>
      <c r="L3710" s="373"/>
    </row>
    <row r="3711" spans="6:12">
      <c r="F3711" s="373"/>
      <c r="G3711" s="373"/>
      <c r="H3711" s="373"/>
      <c r="J3711" s="373"/>
      <c r="K3711" s="373"/>
      <c r="L3711" s="373"/>
    </row>
    <row r="3712" spans="6:12">
      <c r="F3712" s="373"/>
      <c r="G3712" s="373"/>
      <c r="H3712" s="373"/>
      <c r="J3712" s="373"/>
      <c r="K3712" s="373"/>
      <c r="L3712" s="373"/>
    </row>
    <row r="3713" spans="6:12">
      <c r="F3713" s="373"/>
      <c r="G3713" s="373"/>
      <c r="H3713" s="373"/>
      <c r="J3713" s="373"/>
      <c r="K3713" s="373"/>
      <c r="L3713" s="373"/>
    </row>
    <row r="3714" spans="6:12">
      <c r="F3714" s="373"/>
      <c r="G3714" s="373"/>
      <c r="H3714" s="373"/>
      <c r="J3714" s="373"/>
      <c r="K3714" s="373"/>
      <c r="L3714" s="373"/>
    </row>
    <row r="3715" spans="6:12">
      <c r="F3715" s="373"/>
      <c r="G3715" s="373"/>
      <c r="H3715" s="373"/>
      <c r="J3715" s="373"/>
      <c r="K3715" s="373"/>
      <c r="L3715" s="373"/>
    </row>
    <row r="3716" spans="6:12">
      <c r="F3716" s="373"/>
      <c r="G3716" s="373"/>
      <c r="H3716" s="373"/>
      <c r="J3716" s="373"/>
      <c r="K3716" s="373"/>
      <c r="L3716" s="373"/>
    </row>
    <row r="3717" spans="6:12">
      <c r="F3717" s="373"/>
      <c r="G3717" s="373"/>
      <c r="H3717" s="373"/>
      <c r="J3717" s="373"/>
      <c r="K3717" s="373"/>
      <c r="L3717" s="373"/>
    </row>
    <row r="3718" spans="6:12">
      <c r="F3718" s="373"/>
      <c r="G3718" s="373"/>
      <c r="H3718" s="373"/>
      <c r="J3718" s="373"/>
      <c r="K3718" s="373"/>
      <c r="L3718" s="373"/>
    </row>
    <row r="3719" spans="6:12">
      <c r="F3719" s="373"/>
      <c r="G3719" s="373"/>
      <c r="H3719" s="373"/>
      <c r="J3719" s="373"/>
      <c r="K3719" s="373"/>
      <c r="L3719" s="373"/>
    </row>
    <row r="3720" spans="6:12">
      <c r="F3720" s="373"/>
      <c r="G3720" s="373"/>
      <c r="H3720" s="373"/>
      <c r="J3720" s="373"/>
      <c r="K3720" s="373"/>
      <c r="L3720" s="373"/>
    </row>
    <row r="3721" spans="6:12">
      <c r="F3721" s="373"/>
      <c r="G3721" s="373"/>
      <c r="H3721" s="373"/>
      <c r="J3721" s="373"/>
      <c r="K3721" s="373"/>
      <c r="L3721" s="373"/>
    </row>
    <row r="3722" spans="6:12">
      <c r="F3722" s="373"/>
      <c r="G3722" s="373"/>
      <c r="H3722" s="373"/>
      <c r="J3722" s="373"/>
      <c r="K3722" s="373"/>
      <c r="L3722" s="373"/>
    </row>
    <row r="3723" spans="6:12">
      <c r="F3723" s="373"/>
      <c r="G3723" s="373"/>
      <c r="H3723" s="373"/>
      <c r="J3723" s="373"/>
      <c r="K3723" s="373"/>
      <c r="L3723" s="373"/>
    </row>
    <row r="3724" spans="6:12">
      <c r="F3724" s="373"/>
      <c r="G3724" s="373"/>
      <c r="H3724" s="373"/>
      <c r="J3724" s="373"/>
      <c r="K3724" s="373"/>
      <c r="L3724" s="373"/>
    </row>
    <row r="3725" spans="6:12">
      <c r="F3725" s="373"/>
      <c r="G3725" s="373"/>
      <c r="H3725" s="373"/>
      <c r="J3725" s="373"/>
      <c r="K3725" s="373"/>
      <c r="L3725" s="373"/>
    </row>
    <row r="3726" spans="6:12">
      <c r="F3726" s="373"/>
      <c r="G3726" s="373"/>
      <c r="H3726" s="373"/>
      <c r="J3726" s="373"/>
      <c r="K3726" s="373"/>
      <c r="L3726" s="373"/>
    </row>
    <row r="3727" spans="6:12">
      <c r="F3727" s="373"/>
      <c r="G3727" s="373"/>
      <c r="H3727" s="373"/>
      <c r="J3727" s="373"/>
      <c r="K3727" s="373"/>
      <c r="L3727" s="373"/>
    </row>
    <row r="3728" spans="6:12">
      <c r="F3728" s="373"/>
      <c r="G3728" s="373"/>
      <c r="H3728" s="373"/>
      <c r="J3728" s="373"/>
      <c r="K3728" s="373"/>
      <c r="L3728" s="373"/>
    </row>
    <row r="3729" spans="6:12">
      <c r="F3729" s="373"/>
      <c r="G3729" s="373"/>
      <c r="H3729" s="373"/>
      <c r="J3729" s="373"/>
      <c r="K3729" s="373"/>
      <c r="L3729" s="373"/>
    </row>
    <row r="3730" spans="6:12">
      <c r="F3730" s="373"/>
      <c r="G3730" s="373"/>
      <c r="H3730" s="373"/>
      <c r="J3730" s="373"/>
      <c r="K3730" s="373"/>
      <c r="L3730" s="373"/>
    </row>
    <row r="3731" spans="6:12">
      <c r="F3731" s="373"/>
      <c r="G3731" s="373"/>
      <c r="H3731" s="373"/>
      <c r="J3731" s="373"/>
      <c r="K3731" s="373"/>
      <c r="L3731" s="373"/>
    </row>
    <row r="3732" spans="6:12">
      <c r="F3732" s="373"/>
      <c r="G3732" s="373"/>
      <c r="H3732" s="373"/>
      <c r="J3732" s="373"/>
      <c r="K3732" s="373"/>
      <c r="L3732" s="373"/>
    </row>
    <row r="3733" spans="6:12">
      <c r="F3733" s="373"/>
      <c r="G3733" s="373"/>
      <c r="H3733" s="373"/>
      <c r="J3733" s="373"/>
      <c r="K3733" s="373"/>
      <c r="L3733" s="373"/>
    </row>
    <row r="3734" spans="6:12">
      <c r="F3734" s="373"/>
      <c r="G3734" s="373"/>
      <c r="H3734" s="373"/>
      <c r="J3734" s="373"/>
      <c r="K3734" s="373"/>
      <c r="L3734" s="373"/>
    </row>
    <row r="3735" spans="6:12">
      <c r="F3735" s="373"/>
      <c r="G3735" s="373"/>
      <c r="H3735" s="373"/>
      <c r="J3735" s="373"/>
      <c r="K3735" s="373"/>
      <c r="L3735" s="373"/>
    </row>
    <row r="3736" spans="6:12">
      <c r="F3736" s="373"/>
      <c r="G3736" s="373"/>
      <c r="H3736" s="373"/>
      <c r="J3736" s="373"/>
      <c r="K3736" s="373"/>
      <c r="L3736" s="373"/>
    </row>
    <row r="3737" spans="6:12">
      <c r="F3737" s="373"/>
      <c r="G3737" s="373"/>
      <c r="H3737" s="373"/>
      <c r="J3737" s="373"/>
      <c r="K3737" s="373"/>
      <c r="L3737" s="373"/>
    </row>
    <row r="3738" spans="6:12">
      <c r="F3738" s="373"/>
      <c r="G3738" s="373"/>
      <c r="H3738" s="373"/>
      <c r="J3738" s="373"/>
      <c r="K3738" s="373"/>
      <c r="L3738" s="373"/>
    </row>
    <row r="3739" spans="6:12">
      <c r="F3739" s="373"/>
      <c r="G3739" s="373"/>
      <c r="H3739" s="373"/>
      <c r="J3739" s="373"/>
      <c r="K3739" s="373"/>
      <c r="L3739" s="373"/>
    </row>
    <row r="3740" spans="6:12">
      <c r="F3740" s="373"/>
      <c r="G3740" s="373"/>
      <c r="H3740" s="373"/>
      <c r="J3740" s="373"/>
      <c r="K3740" s="373"/>
      <c r="L3740" s="373"/>
    </row>
    <row r="3741" spans="6:12">
      <c r="F3741" s="373"/>
      <c r="G3741" s="373"/>
      <c r="H3741" s="373"/>
      <c r="J3741" s="373"/>
      <c r="K3741" s="373"/>
      <c r="L3741" s="373"/>
    </row>
    <row r="3742" spans="6:12">
      <c r="F3742" s="373"/>
      <c r="G3742" s="373"/>
      <c r="H3742" s="373"/>
      <c r="J3742" s="373"/>
      <c r="K3742" s="373"/>
      <c r="L3742" s="373"/>
    </row>
    <row r="3743" spans="6:12">
      <c r="F3743" s="373"/>
      <c r="G3743" s="373"/>
      <c r="H3743" s="373"/>
      <c r="J3743" s="373"/>
      <c r="K3743" s="373"/>
      <c r="L3743" s="373"/>
    </row>
    <row r="3744" spans="6:12">
      <c r="F3744" s="373"/>
      <c r="G3744" s="373"/>
      <c r="H3744" s="373"/>
      <c r="J3744" s="373"/>
      <c r="K3744" s="373"/>
      <c r="L3744" s="373"/>
    </row>
    <row r="3745" spans="6:12">
      <c r="F3745" s="373"/>
      <c r="G3745" s="373"/>
      <c r="H3745" s="373"/>
      <c r="J3745" s="373"/>
      <c r="K3745" s="373"/>
      <c r="L3745" s="373"/>
    </row>
    <row r="3746" spans="6:12">
      <c r="F3746" s="373"/>
      <c r="G3746" s="373"/>
      <c r="H3746" s="373"/>
      <c r="J3746" s="373"/>
      <c r="K3746" s="373"/>
      <c r="L3746" s="373"/>
    </row>
    <row r="3747" spans="6:12">
      <c r="F3747" s="373"/>
      <c r="G3747" s="373"/>
      <c r="H3747" s="373"/>
      <c r="J3747" s="373"/>
      <c r="K3747" s="373"/>
      <c r="L3747" s="373"/>
    </row>
    <row r="3748" spans="6:12">
      <c r="F3748" s="373"/>
      <c r="G3748" s="373"/>
      <c r="H3748" s="373"/>
      <c r="J3748" s="373"/>
      <c r="K3748" s="373"/>
      <c r="L3748" s="373"/>
    </row>
    <row r="3749" spans="6:12">
      <c r="F3749" s="373"/>
      <c r="G3749" s="373"/>
      <c r="H3749" s="373"/>
      <c r="J3749" s="373"/>
      <c r="K3749" s="373"/>
      <c r="L3749" s="373"/>
    </row>
    <row r="3750" spans="6:12">
      <c r="F3750" s="373"/>
      <c r="G3750" s="373"/>
      <c r="H3750" s="373"/>
      <c r="J3750" s="373"/>
      <c r="K3750" s="373"/>
      <c r="L3750" s="373"/>
    </row>
    <row r="3751" spans="6:12">
      <c r="F3751" s="373"/>
      <c r="G3751" s="373"/>
      <c r="H3751" s="373"/>
      <c r="J3751" s="373"/>
      <c r="K3751" s="373"/>
      <c r="L3751" s="373"/>
    </row>
    <row r="3752" spans="6:12">
      <c r="F3752" s="373"/>
      <c r="G3752" s="373"/>
      <c r="H3752" s="373"/>
      <c r="J3752" s="373"/>
      <c r="K3752" s="373"/>
      <c r="L3752" s="373"/>
    </row>
    <row r="3753" spans="6:12">
      <c r="F3753" s="373"/>
      <c r="G3753" s="373"/>
      <c r="H3753" s="373"/>
      <c r="J3753" s="373"/>
      <c r="K3753" s="373"/>
      <c r="L3753" s="373"/>
    </row>
    <row r="3754" spans="6:12">
      <c r="F3754" s="373"/>
      <c r="G3754" s="373"/>
      <c r="H3754" s="373"/>
      <c r="J3754" s="373"/>
      <c r="K3754" s="373"/>
      <c r="L3754" s="373"/>
    </row>
    <row r="3755" spans="6:12">
      <c r="F3755" s="373"/>
      <c r="G3755" s="373"/>
      <c r="H3755" s="373"/>
      <c r="J3755" s="373"/>
      <c r="K3755" s="373"/>
      <c r="L3755" s="373"/>
    </row>
    <row r="3756" spans="6:12">
      <c r="F3756" s="373"/>
      <c r="G3756" s="373"/>
      <c r="H3756" s="373"/>
      <c r="J3756" s="373"/>
      <c r="K3756" s="373"/>
      <c r="L3756" s="373"/>
    </row>
    <row r="3757" spans="6:12">
      <c r="F3757" s="373"/>
      <c r="G3757" s="373"/>
      <c r="H3757" s="373"/>
      <c r="J3757" s="373"/>
      <c r="K3757" s="373"/>
      <c r="L3757" s="373"/>
    </row>
    <row r="3758" spans="6:12">
      <c r="F3758" s="373"/>
      <c r="G3758" s="373"/>
      <c r="H3758" s="373"/>
      <c r="J3758" s="373"/>
      <c r="K3758" s="373"/>
      <c r="L3758" s="373"/>
    </row>
    <row r="3759" spans="6:12">
      <c r="F3759" s="373"/>
      <c r="G3759" s="373"/>
      <c r="H3759" s="373"/>
      <c r="J3759" s="373"/>
      <c r="K3759" s="373"/>
      <c r="L3759" s="373"/>
    </row>
    <row r="3760" spans="6:12">
      <c r="F3760" s="373"/>
      <c r="G3760" s="373"/>
      <c r="H3760" s="373"/>
      <c r="J3760" s="373"/>
      <c r="K3760" s="373"/>
      <c r="L3760" s="373"/>
    </row>
    <row r="3761" spans="6:12">
      <c r="F3761" s="373"/>
      <c r="G3761" s="373"/>
      <c r="H3761" s="373"/>
      <c r="J3761" s="373"/>
      <c r="K3761" s="373"/>
      <c r="L3761" s="373"/>
    </row>
    <row r="3762" spans="6:12">
      <c r="F3762" s="373"/>
      <c r="G3762" s="373"/>
      <c r="H3762" s="373"/>
      <c r="J3762" s="373"/>
      <c r="K3762" s="373"/>
      <c r="L3762" s="373"/>
    </row>
    <row r="3763" spans="6:12">
      <c r="F3763" s="373"/>
      <c r="G3763" s="373"/>
      <c r="H3763" s="373"/>
      <c r="J3763" s="373"/>
      <c r="K3763" s="373"/>
      <c r="L3763" s="373"/>
    </row>
    <row r="3764" spans="6:12">
      <c r="F3764" s="373"/>
      <c r="G3764" s="373"/>
      <c r="H3764" s="373"/>
      <c r="J3764" s="373"/>
      <c r="K3764" s="373"/>
      <c r="L3764" s="373"/>
    </row>
    <row r="3765" spans="6:12">
      <c r="F3765" s="373"/>
      <c r="G3765" s="373"/>
      <c r="H3765" s="373"/>
      <c r="J3765" s="373"/>
      <c r="K3765" s="373"/>
      <c r="L3765" s="373"/>
    </row>
    <row r="3766" spans="6:12">
      <c r="F3766" s="373"/>
      <c r="G3766" s="373"/>
      <c r="H3766" s="373"/>
      <c r="J3766" s="373"/>
      <c r="K3766" s="373"/>
      <c r="L3766" s="373"/>
    </row>
    <row r="3767" spans="6:12">
      <c r="F3767" s="373"/>
      <c r="G3767" s="373"/>
      <c r="H3767" s="373"/>
      <c r="J3767" s="373"/>
      <c r="K3767" s="373"/>
      <c r="L3767" s="373"/>
    </row>
    <row r="3768" spans="6:12">
      <c r="F3768" s="373"/>
      <c r="G3768" s="373"/>
      <c r="H3768" s="373"/>
      <c r="J3768" s="373"/>
      <c r="K3768" s="373"/>
      <c r="L3768" s="373"/>
    </row>
    <row r="3769" spans="6:12">
      <c r="F3769" s="373"/>
      <c r="G3769" s="373"/>
      <c r="H3769" s="373"/>
      <c r="J3769" s="373"/>
      <c r="K3769" s="373"/>
      <c r="L3769" s="373"/>
    </row>
    <row r="3770" spans="6:12">
      <c r="F3770" s="373"/>
      <c r="G3770" s="373"/>
      <c r="H3770" s="373"/>
      <c r="J3770" s="373"/>
      <c r="K3770" s="373"/>
      <c r="L3770" s="373"/>
    </row>
    <row r="3771" spans="6:12">
      <c r="F3771" s="373"/>
      <c r="G3771" s="373"/>
      <c r="H3771" s="373"/>
      <c r="J3771" s="373"/>
      <c r="K3771" s="373"/>
      <c r="L3771" s="373"/>
    </row>
    <row r="3772" spans="6:12">
      <c r="F3772" s="373"/>
      <c r="G3772" s="373"/>
      <c r="H3772" s="373"/>
      <c r="J3772" s="373"/>
      <c r="K3772" s="373"/>
      <c r="L3772" s="373"/>
    </row>
    <row r="3773" spans="6:12">
      <c r="F3773" s="373"/>
      <c r="G3773" s="373"/>
      <c r="H3773" s="373"/>
      <c r="J3773" s="373"/>
      <c r="K3773" s="373"/>
      <c r="L3773" s="373"/>
    </row>
    <row r="3774" spans="6:12">
      <c r="F3774" s="373"/>
      <c r="G3774" s="373"/>
      <c r="H3774" s="373"/>
      <c r="J3774" s="373"/>
      <c r="K3774" s="373"/>
      <c r="L3774" s="373"/>
    </row>
    <row r="3775" spans="6:12">
      <c r="F3775" s="373"/>
      <c r="G3775" s="373"/>
      <c r="H3775" s="373"/>
      <c r="J3775" s="373"/>
      <c r="K3775" s="373"/>
      <c r="L3775" s="373"/>
    </row>
    <row r="3776" spans="6:12">
      <c r="F3776" s="373"/>
      <c r="G3776" s="373"/>
      <c r="H3776" s="373"/>
      <c r="J3776" s="373"/>
      <c r="K3776" s="373"/>
      <c r="L3776" s="373"/>
    </row>
    <row r="3777" spans="6:12">
      <c r="F3777" s="373"/>
      <c r="G3777" s="373"/>
      <c r="H3777" s="373"/>
      <c r="J3777" s="373"/>
      <c r="K3777" s="373"/>
      <c r="L3777" s="373"/>
    </row>
    <row r="3778" spans="6:12">
      <c r="F3778" s="373"/>
      <c r="G3778" s="373"/>
      <c r="H3778" s="373"/>
      <c r="J3778" s="373"/>
      <c r="K3778" s="373"/>
      <c r="L3778" s="373"/>
    </row>
    <row r="3779" spans="6:12">
      <c r="F3779" s="373"/>
      <c r="G3779" s="373"/>
      <c r="H3779" s="373"/>
      <c r="J3779" s="373"/>
      <c r="K3779" s="373"/>
      <c r="L3779" s="373"/>
    </row>
    <row r="3780" spans="6:12">
      <c r="F3780" s="373"/>
      <c r="G3780" s="373"/>
      <c r="H3780" s="373"/>
      <c r="J3780" s="373"/>
      <c r="K3780" s="373"/>
      <c r="L3780" s="373"/>
    </row>
    <row r="3781" spans="6:12">
      <c r="F3781" s="373"/>
      <c r="G3781" s="373"/>
      <c r="H3781" s="373"/>
      <c r="J3781" s="373"/>
      <c r="K3781" s="373"/>
      <c r="L3781" s="373"/>
    </row>
    <row r="3782" spans="6:12">
      <c r="F3782" s="373"/>
      <c r="G3782" s="373"/>
      <c r="H3782" s="373"/>
      <c r="J3782" s="373"/>
      <c r="K3782" s="373"/>
      <c r="L3782" s="373"/>
    </row>
    <row r="3783" spans="6:12">
      <c r="F3783" s="373"/>
      <c r="G3783" s="373"/>
      <c r="H3783" s="373"/>
      <c r="J3783" s="373"/>
      <c r="K3783" s="373"/>
      <c r="L3783" s="373"/>
    </row>
    <row r="3784" spans="6:12">
      <c r="F3784" s="373"/>
      <c r="G3784" s="373"/>
      <c r="H3784" s="373"/>
      <c r="J3784" s="373"/>
      <c r="K3784" s="373"/>
      <c r="L3784" s="373"/>
    </row>
    <row r="3785" spans="6:12">
      <c r="F3785" s="373"/>
      <c r="G3785" s="373"/>
      <c r="H3785" s="373"/>
      <c r="J3785" s="373"/>
      <c r="K3785" s="373"/>
      <c r="L3785" s="373"/>
    </row>
    <row r="3786" spans="6:12">
      <c r="F3786" s="373"/>
      <c r="G3786" s="373"/>
      <c r="H3786" s="373"/>
      <c r="J3786" s="373"/>
      <c r="K3786" s="373"/>
      <c r="L3786" s="373"/>
    </row>
    <row r="3787" spans="6:12">
      <c r="F3787" s="373"/>
      <c r="G3787" s="373"/>
      <c r="H3787" s="373"/>
      <c r="J3787" s="373"/>
      <c r="K3787" s="373"/>
      <c r="L3787" s="373"/>
    </row>
    <row r="3788" spans="6:12">
      <c r="F3788" s="373"/>
      <c r="G3788" s="373"/>
      <c r="H3788" s="373"/>
      <c r="J3788" s="373"/>
      <c r="K3788" s="373"/>
      <c r="L3788" s="373"/>
    </row>
    <row r="3789" spans="6:12">
      <c r="F3789" s="373"/>
      <c r="G3789" s="373"/>
      <c r="H3789" s="373"/>
      <c r="J3789" s="373"/>
      <c r="K3789" s="373"/>
      <c r="L3789" s="373"/>
    </row>
    <row r="3790" spans="6:12">
      <c r="F3790" s="373"/>
      <c r="G3790" s="373"/>
      <c r="H3790" s="373"/>
      <c r="J3790" s="373"/>
      <c r="K3790" s="373"/>
      <c r="L3790" s="373"/>
    </row>
    <row r="3791" spans="6:12">
      <c r="F3791" s="373"/>
      <c r="G3791" s="373"/>
      <c r="H3791" s="373"/>
      <c r="J3791" s="373"/>
      <c r="K3791" s="373"/>
      <c r="L3791" s="373"/>
    </row>
    <row r="3792" spans="6:12">
      <c r="F3792" s="373"/>
      <c r="G3792" s="373"/>
      <c r="H3792" s="373"/>
      <c r="J3792" s="373"/>
      <c r="K3792" s="373"/>
      <c r="L3792" s="373"/>
    </row>
    <row r="3793" spans="6:12">
      <c r="F3793" s="373"/>
      <c r="G3793" s="373"/>
      <c r="H3793" s="373"/>
      <c r="J3793" s="373"/>
      <c r="K3793" s="373"/>
      <c r="L3793" s="373"/>
    </row>
    <row r="3794" spans="6:12">
      <c r="F3794" s="373"/>
      <c r="G3794" s="373"/>
      <c r="H3794" s="373"/>
      <c r="J3794" s="373"/>
      <c r="K3794" s="373"/>
      <c r="L3794" s="373"/>
    </row>
    <row r="3795" spans="6:12">
      <c r="F3795" s="373"/>
      <c r="G3795" s="373"/>
      <c r="H3795" s="373"/>
      <c r="J3795" s="373"/>
      <c r="K3795" s="373"/>
      <c r="L3795" s="373"/>
    </row>
    <row r="3796" spans="6:12">
      <c r="F3796" s="373"/>
      <c r="G3796" s="373"/>
      <c r="H3796" s="373"/>
      <c r="J3796" s="373"/>
      <c r="K3796" s="373"/>
      <c r="L3796" s="373"/>
    </row>
    <row r="3797" spans="6:12">
      <c r="F3797" s="373"/>
      <c r="G3797" s="373"/>
      <c r="H3797" s="373"/>
      <c r="J3797" s="373"/>
      <c r="K3797" s="373"/>
      <c r="L3797" s="373"/>
    </row>
    <row r="3798" spans="6:12">
      <c r="F3798" s="373"/>
      <c r="G3798" s="373"/>
      <c r="H3798" s="373"/>
      <c r="J3798" s="373"/>
      <c r="K3798" s="373"/>
      <c r="L3798" s="373"/>
    </row>
    <row r="3799" spans="6:12">
      <c r="F3799" s="373"/>
      <c r="G3799" s="373"/>
      <c r="H3799" s="373"/>
      <c r="J3799" s="373"/>
      <c r="K3799" s="373"/>
      <c r="L3799" s="373"/>
    </row>
    <row r="3800" spans="6:12">
      <c r="F3800" s="373"/>
      <c r="G3800" s="373"/>
      <c r="H3800" s="373"/>
      <c r="J3800" s="373"/>
      <c r="K3800" s="373"/>
      <c r="L3800" s="373"/>
    </row>
    <row r="3801" spans="6:12">
      <c r="F3801" s="373"/>
      <c r="G3801" s="373"/>
      <c r="H3801" s="373"/>
      <c r="J3801" s="373"/>
      <c r="K3801" s="373"/>
      <c r="L3801" s="373"/>
    </row>
    <row r="3802" spans="6:12">
      <c r="F3802" s="373"/>
      <c r="G3802" s="373"/>
      <c r="H3802" s="373"/>
      <c r="J3802" s="373"/>
      <c r="K3802" s="373"/>
      <c r="L3802" s="373"/>
    </row>
    <row r="3803" spans="6:12">
      <c r="F3803" s="373"/>
      <c r="G3803" s="373"/>
      <c r="H3803" s="373"/>
      <c r="J3803" s="373"/>
      <c r="K3803" s="373"/>
      <c r="L3803" s="373"/>
    </row>
    <row r="3804" spans="6:12">
      <c r="F3804" s="373"/>
      <c r="G3804" s="373"/>
      <c r="H3804" s="373"/>
      <c r="J3804" s="373"/>
      <c r="K3804" s="373"/>
      <c r="L3804" s="373"/>
    </row>
    <row r="3805" spans="6:12">
      <c r="F3805" s="373"/>
      <c r="G3805" s="373"/>
      <c r="H3805" s="373"/>
      <c r="J3805" s="373"/>
      <c r="K3805" s="373"/>
      <c r="L3805" s="373"/>
    </row>
    <row r="3806" spans="6:12">
      <c r="F3806" s="373"/>
      <c r="G3806" s="373"/>
      <c r="H3806" s="373"/>
      <c r="J3806" s="373"/>
      <c r="K3806" s="373"/>
      <c r="L3806" s="373"/>
    </row>
    <row r="3807" spans="6:12">
      <c r="F3807" s="373"/>
      <c r="G3807" s="373"/>
      <c r="H3807" s="373"/>
      <c r="J3807" s="373"/>
      <c r="K3807" s="373"/>
      <c r="L3807" s="373"/>
    </row>
    <row r="3808" spans="6:12">
      <c r="F3808" s="373"/>
      <c r="G3808" s="373"/>
      <c r="H3808" s="373"/>
      <c r="J3808" s="373"/>
      <c r="K3808" s="373"/>
      <c r="L3808" s="373"/>
    </row>
    <row r="3809" spans="6:12">
      <c r="F3809" s="373"/>
      <c r="G3809" s="373"/>
      <c r="H3809" s="373"/>
      <c r="J3809" s="373"/>
      <c r="K3809" s="373"/>
      <c r="L3809" s="373"/>
    </row>
    <row r="3810" spans="6:12">
      <c r="F3810" s="373"/>
      <c r="G3810" s="373"/>
      <c r="H3810" s="373"/>
      <c r="J3810" s="373"/>
      <c r="K3810" s="373"/>
      <c r="L3810" s="373"/>
    </row>
    <row r="3811" spans="6:12">
      <c r="F3811" s="373"/>
      <c r="G3811" s="373"/>
      <c r="H3811" s="373"/>
      <c r="J3811" s="373"/>
      <c r="K3811" s="373"/>
      <c r="L3811" s="373"/>
    </row>
    <row r="3812" spans="6:12">
      <c r="F3812" s="373"/>
      <c r="G3812" s="373"/>
      <c r="H3812" s="373"/>
      <c r="J3812" s="373"/>
      <c r="K3812" s="373"/>
      <c r="L3812" s="373"/>
    </row>
    <row r="3813" spans="6:12">
      <c r="F3813" s="373"/>
      <c r="G3813" s="373"/>
      <c r="H3813" s="373"/>
      <c r="J3813" s="373"/>
      <c r="K3813" s="373"/>
      <c r="L3813" s="373"/>
    </row>
    <row r="3814" spans="6:12">
      <c r="F3814" s="373"/>
      <c r="G3814" s="373"/>
      <c r="H3814" s="373"/>
      <c r="J3814" s="373"/>
      <c r="K3814" s="373"/>
      <c r="L3814" s="373"/>
    </row>
    <row r="3815" spans="6:12">
      <c r="F3815" s="373"/>
      <c r="G3815" s="373"/>
      <c r="H3815" s="373"/>
      <c r="J3815" s="373"/>
      <c r="K3815" s="373"/>
      <c r="L3815" s="373"/>
    </row>
    <row r="3816" spans="6:12">
      <c r="F3816" s="373"/>
      <c r="G3816" s="373"/>
      <c r="H3816" s="373"/>
      <c r="J3816" s="373"/>
      <c r="K3816" s="373"/>
      <c r="L3816" s="373"/>
    </row>
    <row r="3817" spans="6:12">
      <c r="F3817" s="373"/>
      <c r="G3817" s="373"/>
      <c r="H3817" s="373"/>
      <c r="J3817" s="373"/>
      <c r="K3817" s="373"/>
      <c r="L3817" s="373"/>
    </row>
    <row r="3818" spans="6:12">
      <c r="F3818" s="373"/>
      <c r="G3818" s="373"/>
      <c r="H3818" s="373"/>
      <c r="J3818" s="373"/>
      <c r="K3818" s="373"/>
      <c r="L3818" s="373"/>
    </row>
    <row r="3819" spans="6:12">
      <c r="F3819" s="373"/>
      <c r="G3819" s="373"/>
      <c r="H3819" s="373"/>
      <c r="J3819" s="373"/>
      <c r="K3819" s="373"/>
      <c r="L3819" s="373"/>
    </row>
    <row r="3820" spans="6:12">
      <c r="F3820" s="373"/>
      <c r="G3820" s="373"/>
      <c r="H3820" s="373"/>
      <c r="J3820" s="373"/>
      <c r="K3820" s="373"/>
      <c r="L3820" s="373"/>
    </row>
    <row r="3821" spans="6:12">
      <c r="F3821" s="373"/>
      <c r="G3821" s="373"/>
      <c r="H3821" s="373"/>
      <c r="J3821" s="373"/>
      <c r="K3821" s="373"/>
      <c r="L3821" s="373"/>
    </row>
    <row r="3822" spans="6:12">
      <c r="F3822" s="373"/>
      <c r="G3822" s="373"/>
      <c r="H3822" s="373"/>
      <c r="J3822" s="373"/>
      <c r="K3822" s="373"/>
      <c r="L3822" s="373"/>
    </row>
    <row r="3823" spans="6:12">
      <c r="F3823" s="373"/>
      <c r="G3823" s="373"/>
      <c r="H3823" s="373"/>
      <c r="J3823" s="373"/>
      <c r="K3823" s="373"/>
      <c r="L3823" s="373"/>
    </row>
    <row r="3824" spans="6:12">
      <c r="F3824" s="373"/>
      <c r="G3824" s="373"/>
      <c r="H3824" s="373"/>
      <c r="J3824" s="373"/>
      <c r="K3824" s="373"/>
      <c r="L3824" s="373"/>
    </row>
    <row r="3825" spans="6:12">
      <c r="F3825" s="373"/>
      <c r="G3825" s="373"/>
      <c r="H3825" s="373"/>
      <c r="J3825" s="373"/>
      <c r="K3825" s="373"/>
      <c r="L3825" s="373"/>
    </row>
    <row r="3826" spans="6:12">
      <c r="F3826" s="373"/>
      <c r="G3826" s="373"/>
      <c r="H3826" s="373"/>
      <c r="J3826" s="373"/>
      <c r="K3826" s="373"/>
      <c r="L3826" s="373"/>
    </row>
    <row r="3827" spans="6:12">
      <c r="F3827" s="373"/>
      <c r="G3827" s="373"/>
      <c r="H3827" s="373"/>
      <c r="J3827" s="373"/>
      <c r="K3827" s="373"/>
      <c r="L3827" s="373"/>
    </row>
    <row r="3828" spans="6:12">
      <c r="F3828" s="373"/>
      <c r="G3828" s="373"/>
      <c r="H3828" s="373"/>
      <c r="J3828" s="373"/>
      <c r="K3828" s="373"/>
      <c r="L3828" s="373"/>
    </row>
    <row r="3829" spans="6:12">
      <c r="F3829" s="373"/>
      <c r="G3829" s="373"/>
      <c r="H3829" s="373"/>
      <c r="J3829" s="373"/>
      <c r="K3829" s="373"/>
      <c r="L3829" s="373"/>
    </row>
    <row r="3830" spans="6:12">
      <c r="F3830" s="373"/>
      <c r="G3830" s="373"/>
      <c r="H3830" s="373"/>
      <c r="J3830" s="373"/>
      <c r="K3830" s="373"/>
      <c r="L3830" s="373"/>
    </row>
    <row r="3831" spans="6:12">
      <c r="F3831" s="373"/>
      <c r="G3831" s="373"/>
      <c r="H3831" s="373"/>
      <c r="J3831" s="373"/>
      <c r="K3831" s="373"/>
      <c r="L3831" s="373"/>
    </row>
    <row r="3832" spans="6:12">
      <c r="F3832" s="373"/>
      <c r="G3832" s="373"/>
      <c r="H3832" s="373"/>
      <c r="J3832" s="373"/>
      <c r="K3832" s="373"/>
      <c r="L3832" s="373"/>
    </row>
    <row r="3833" spans="6:12">
      <c r="F3833" s="373"/>
      <c r="G3833" s="373"/>
      <c r="H3833" s="373"/>
      <c r="J3833" s="373"/>
      <c r="K3833" s="373"/>
      <c r="L3833" s="373"/>
    </row>
    <row r="3834" spans="6:12">
      <c r="F3834" s="373"/>
      <c r="G3834" s="373"/>
      <c r="H3834" s="373"/>
      <c r="J3834" s="373"/>
      <c r="K3834" s="373"/>
      <c r="L3834" s="373"/>
    </row>
    <row r="3835" spans="6:12">
      <c r="F3835" s="373"/>
      <c r="G3835" s="373"/>
      <c r="H3835" s="373"/>
      <c r="J3835" s="373"/>
      <c r="K3835" s="373"/>
      <c r="L3835" s="373"/>
    </row>
    <row r="3836" spans="6:12">
      <c r="F3836" s="373"/>
      <c r="G3836" s="373"/>
      <c r="H3836" s="373"/>
      <c r="J3836" s="373"/>
      <c r="K3836" s="373"/>
      <c r="L3836" s="373"/>
    </row>
    <row r="3837" spans="6:12">
      <c r="F3837" s="373"/>
      <c r="G3837" s="373"/>
      <c r="H3837" s="373"/>
      <c r="J3837" s="373"/>
      <c r="K3837" s="373"/>
      <c r="L3837" s="373"/>
    </row>
    <row r="3838" spans="6:12">
      <c r="F3838" s="373"/>
      <c r="G3838" s="373"/>
      <c r="H3838" s="373"/>
      <c r="J3838" s="373"/>
      <c r="K3838" s="373"/>
      <c r="L3838" s="373"/>
    </row>
    <row r="3839" spans="6:12">
      <c r="F3839" s="373"/>
      <c r="G3839" s="373"/>
      <c r="H3839" s="373"/>
      <c r="J3839" s="373"/>
      <c r="K3839" s="373"/>
      <c r="L3839" s="373"/>
    </row>
    <row r="3840" spans="6:12">
      <c r="F3840" s="373"/>
      <c r="G3840" s="373"/>
      <c r="H3840" s="373"/>
      <c r="J3840" s="373"/>
      <c r="K3840" s="373"/>
      <c r="L3840" s="373"/>
    </row>
    <row r="3841" spans="6:12">
      <c r="F3841" s="373"/>
      <c r="G3841" s="373"/>
      <c r="H3841" s="373"/>
      <c r="J3841" s="373"/>
      <c r="K3841" s="373"/>
      <c r="L3841" s="373"/>
    </row>
    <row r="3842" spans="6:12">
      <c r="F3842" s="373"/>
      <c r="G3842" s="373"/>
      <c r="H3842" s="373"/>
      <c r="J3842" s="373"/>
      <c r="K3842" s="373"/>
      <c r="L3842" s="373"/>
    </row>
    <row r="3843" spans="6:12">
      <c r="F3843" s="373"/>
      <c r="G3843" s="373"/>
      <c r="H3843" s="373"/>
      <c r="J3843" s="373"/>
      <c r="K3843" s="373"/>
      <c r="L3843" s="373"/>
    </row>
    <row r="3844" spans="6:12">
      <c r="F3844" s="373"/>
      <c r="G3844" s="373"/>
      <c r="H3844" s="373"/>
      <c r="J3844" s="373"/>
      <c r="K3844" s="373"/>
      <c r="L3844" s="373"/>
    </row>
    <row r="3845" spans="6:12">
      <c r="F3845" s="373"/>
      <c r="G3845" s="373"/>
      <c r="H3845" s="373"/>
      <c r="J3845" s="373"/>
      <c r="K3845" s="373"/>
      <c r="L3845" s="373"/>
    </row>
    <row r="3846" spans="6:12">
      <c r="F3846" s="373"/>
      <c r="G3846" s="373"/>
      <c r="H3846" s="373"/>
      <c r="J3846" s="373"/>
      <c r="K3846" s="373"/>
      <c r="L3846" s="373"/>
    </row>
    <row r="3847" spans="6:12">
      <c r="F3847" s="373"/>
      <c r="G3847" s="373"/>
      <c r="H3847" s="373"/>
      <c r="J3847" s="373"/>
      <c r="K3847" s="373"/>
      <c r="L3847" s="373"/>
    </row>
    <row r="3848" spans="6:12">
      <c r="F3848" s="373"/>
      <c r="G3848" s="373"/>
      <c r="H3848" s="373"/>
      <c r="J3848" s="373"/>
      <c r="K3848" s="373"/>
      <c r="L3848" s="373"/>
    </row>
    <row r="3849" spans="6:12">
      <c r="F3849" s="373"/>
      <c r="G3849" s="373"/>
      <c r="H3849" s="373"/>
      <c r="J3849" s="373"/>
      <c r="K3849" s="373"/>
      <c r="L3849" s="373"/>
    </row>
    <row r="3850" spans="6:12">
      <c r="F3850" s="373"/>
      <c r="G3850" s="373"/>
      <c r="H3850" s="373"/>
      <c r="J3850" s="373"/>
      <c r="K3850" s="373"/>
      <c r="L3850" s="373"/>
    </row>
    <row r="3851" spans="6:12">
      <c r="F3851" s="373"/>
      <c r="G3851" s="373"/>
      <c r="H3851" s="373"/>
      <c r="J3851" s="373"/>
      <c r="K3851" s="373"/>
      <c r="L3851" s="373"/>
    </row>
    <row r="3852" spans="6:12">
      <c r="F3852" s="373"/>
      <c r="G3852" s="373"/>
      <c r="H3852" s="373"/>
      <c r="J3852" s="373"/>
      <c r="K3852" s="373"/>
      <c r="L3852" s="373"/>
    </row>
    <row r="3853" spans="6:12">
      <c r="F3853" s="373"/>
      <c r="G3853" s="373"/>
      <c r="H3853" s="373"/>
      <c r="J3853" s="373"/>
      <c r="K3853" s="373"/>
      <c r="L3853" s="373"/>
    </row>
    <row r="3854" spans="6:12">
      <c r="F3854" s="373"/>
      <c r="G3854" s="373"/>
      <c r="H3854" s="373"/>
      <c r="J3854" s="373"/>
      <c r="K3854" s="373"/>
      <c r="L3854" s="373"/>
    </row>
    <row r="3855" spans="6:12">
      <c r="F3855" s="373"/>
      <c r="G3855" s="373"/>
      <c r="H3855" s="373"/>
      <c r="J3855" s="373"/>
      <c r="K3855" s="373"/>
      <c r="L3855" s="373"/>
    </row>
    <row r="3856" spans="6:12">
      <c r="F3856" s="373"/>
      <c r="G3856" s="373"/>
      <c r="H3856" s="373"/>
      <c r="J3856" s="373"/>
      <c r="K3856" s="373"/>
      <c r="L3856" s="373"/>
    </row>
    <row r="3857" spans="6:12">
      <c r="F3857" s="373"/>
      <c r="G3857" s="373"/>
      <c r="H3857" s="373"/>
      <c r="J3857" s="373"/>
      <c r="K3857" s="373"/>
      <c r="L3857" s="373"/>
    </row>
    <row r="3858" spans="6:12">
      <c r="F3858" s="373"/>
      <c r="G3858" s="373"/>
      <c r="H3858" s="373"/>
      <c r="J3858" s="373"/>
      <c r="K3858" s="373"/>
      <c r="L3858" s="373"/>
    </row>
    <row r="3859" spans="6:12">
      <c r="F3859" s="373"/>
      <c r="G3859" s="373"/>
      <c r="H3859" s="373"/>
      <c r="J3859" s="373"/>
      <c r="K3859" s="373"/>
      <c r="L3859" s="373"/>
    </row>
    <row r="3860" spans="6:12">
      <c r="F3860" s="373"/>
      <c r="G3860" s="373"/>
      <c r="H3860" s="373"/>
      <c r="J3860" s="373"/>
      <c r="K3860" s="373"/>
      <c r="L3860" s="373"/>
    </row>
    <row r="3861" spans="6:12">
      <c r="F3861" s="373"/>
      <c r="G3861" s="373"/>
      <c r="H3861" s="373"/>
      <c r="J3861" s="373"/>
      <c r="K3861" s="373"/>
      <c r="L3861" s="373"/>
    </row>
    <row r="3862" spans="6:12">
      <c r="F3862" s="373"/>
      <c r="G3862" s="373"/>
      <c r="H3862" s="373"/>
      <c r="J3862" s="373"/>
      <c r="K3862" s="373"/>
      <c r="L3862" s="373"/>
    </row>
    <row r="3863" spans="6:12">
      <c r="F3863" s="373"/>
      <c r="G3863" s="373"/>
      <c r="H3863" s="373"/>
      <c r="J3863" s="373"/>
      <c r="K3863" s="373"/>
      <c r="L3863" s="373"/>
    </row>
    <row r="3864" spans="6:12">
      <c r="F3864" s="373"/>
      <c r="G3864" s="373"/>
      <c r="H3864" s="373"/>
      <c r="J3864" s="373"/>
      <c r="K3864" s="373"/>
      <c r="L3864" s="373"/>
    </row>
    <row r="3865" spans="6:12">
      <c r="F3865" s="373"/>
      <c r="G3865" s="373"/>
      <c r="H3865" s="373"/>
      <c r="J3865" s="373"/>
      <c r="K3865" s="373"/>
      <c r="L3865" s="373"/>
    </row>
    <row r="3866" spans="6:12">
      <c r="F3866" s="373"/>
      <c r="G3866" s="373"/>
      <c r="H3866" s="373"/>
      <c r="J3866" s="373"/>
      <c r="K3866" s="373"/>
      <c r="L3866" s="373"/>
    </row>
    <row r="3867" spans="6:12">
      <c r="F3867" s="373"/>
      <c r="G3867" s="373"/>
      <c r="H3867" s="373"/>
      <c r="J3867" s="373"/>
      <c r="K3867" s="373"/>
      <c r="L3867" s="373"/>
    </row>
    <row r="3868" spans="6:12">
      <c r="F3868" s="373"/>
      <c r="G3868" s="373"/>
      <c r="H3868" s="373"/>
      <c r="J3868" s="373"/>
      <c r="K3868" s="373"/>
      <c r="L3868" s="373"/>
    </row>
    <row r="3869" spans="6:12">
      <c r="F3869" s="373"/>
      <c r="G3869" s="373"/>
      <c r="H3869" s="373"/>
      <c r="J3869" s="373"/>
      <c r="K3869" s="373"/>
      <c r="L3869" s="373"/>
    </row>
    <row r="3870" spans="6:12">
      <c r="F3870" s="373"/>
      <c r="G3870" s="373"/>
      <c r="H3870" s="373"/>
      <c r="J3870" s="373"/>
      <c r="K3870" s="373"/>
      <c r="L3870" s="373"/>
    </row>
    <row r="3871" spans="6:12">
      <c r="F3871" s="373"/>
      <c r="G3871" s="373"/>
      <c r="H3871" s="373"/>
      <c r="J3871" s="373"/>
      <c r="K3871" s="373"/>
      <c r="L3871" s="373"/>
    </row>
    <row r="3872" spans="6:12">
      <c r="F3872" s="373"/>
      <c r="G3872" s="373"/>
      <c r="H3872" s="373"/>
      <c r="J3872" s="373"/>
      <c r="K3872" s="373"/>
      <c r="L3872" s="373"/>
    </row>
    <row r="3873" spans="6:12">
      <c r="F3873" s="373"/>
      <c r="G3873" s="373"/>
      <c r="H3873" s="373"/>
      <c r="J3873" s="373"/>
      <c r="K3873" s="373"/>
      <c r="L3873" s="373"/>
    </row>
    <row r="3874" spans="6:12">
      <c r="F3874" s="373"/>
      <c r="G3874" s="373"/>
      <c r="H3874" s="373"/>
      <c r="J3874" s="373"/>
      <c r="K3874" s="373"/>
      <c r="L3874" s="373"/>
    </row>
    <row r="3875" spans="6:12">
      <c r="F3875" s="373"/>
      <c r="G3875" s="373"/>
      <c r="H3875" s="373"/>
      <c r="J3875" s="373"/>
      <c r="K3875" s="373"/>
      <c r="L3875" s="373"/>
    </row>
    <row r="3876" spans="6:12">
      <c r="F3876" s="373"/>
      <c r="G3876" s="373"/>
      <c r="H3876" s="373"/>
      <c r="J3876" s="373"/>
      <c r="K3876" s="373"/>
      <c r="L3876" s="373"/>
    </row>
    <row r="3877" spans="6:12">
      <c r="F3877" s="373"/>
      <c r="G3877" s="373"/>
      <c r="H3877" s="373"/>
      <c r="J3877" s="373"/>
      <c r="K3877" s="373"/>
      <c r="L3877" s="373"/>
    </row>
    <row r="3878" spans="6:12">
      <c r="F3878" s="373"/>
      <c r="G3878" s="373"/>
      <c r="H3878" s="373"/>
      <c r="J3878" s="373"/>
      <c r="K3878" s="373"/>
      <c r="L3878" s="373"/>
    </row>
    <row r="3879" spans="6:12">
      <c r="F3879" s="373"/>
      <c r="G3879" s="373"/>
      <c r="H3879" s="373"/>
      <c r="J3879" s="373"/>
      <c r="K3879" s="373"/>
      <c r="L3879" s="373"/>
    </row>
    <row r="3880" spans="6:12">
      <c r="F3880" s="373"/>
      <c r="G3880" s="373"/>
      <c r="H3880" s="373"/>
      <c r="J3880" s="373"/>
      <c r="K3880" s="373"/>
      <c r="L3880" s="373"/>
    </row>
    <row r="3881" spans="6:12">
      <c r="F3881" s="373"/>
      <c r="G3881" s="373"/>
      <c r="H3881" s="373"/>
      <c r="J3881" s="373"/>
      <c r="K3881" s="373"/>
      <c r="L3881" s="373"/>
    </row>
    <row r="3882" spans="6:12">
      <c r="F3882" s="373"/>
      <c r="G3882" s="373"/>
      <c r="H3882" s="373"/>
      <c r="J3882" s="373"/>
      <c r="K3882" s="373"/>
      <c r="L3882" s="373"/>
    </row>
    <row r="3883" spans="6:12">
      <c r="F3883" s="373"/>
      <c r="G3883" s="373"/>
      <c r="H3883" s="373"/>
      <c r="J3883" s="373"/>
      <c r="K3883" s="373"/>
      <c r="L3883" s="373"/>
    </row>
    <row r="3884" spans="6:12">
      <c r="F3884" s="373"/>
      <c r="G3884" s="373"/>
      <c r="H3884" s="373"/>
      <c r="J3884" s="373"/>
      <c r="K3884" s="373"/>
      <c r="L3884" s="373"/>
    </row>
    <row r="3885" spans="6:12">
      <c r="F3885" s="373"/>
      <c r="G3885" s="373"/>
      <c r="H3885" s="373"/>
      <c r="J3885" s="373"/>
      <c r="K3885" s="373"/>
      <c r="L3885" s="373"/>
    </row>
    <row r="3886" spans="6:12">
      <c r="F3886" s="373"/>
      <c r="G3886" s="373"/>
      <c r="H3886" s="373"/>
      <c r="J3886" s="373"/>
      <c r="K3886" s="373"/>
      <c r="L3886" s="373"/>
    </row>
    <row r="3887" spans="6:12">
      <c r="F3887" s="373"/>
      <c r="G3887" s="373"/>
      <c r="H3887" s="373"/>
      <c r="J3887" s="373"/>
      <c r="K3887" s="373"/>
      <c r="L3887" s="373"/>
    </row>
    <row r="3888" spans="6:12">
      <c r="F3888" s="373"/>
      <c r="G3888" s="373"/>
      <c r="H3888" s="373"/>
      <c r="J3888" s="373"/>
      <c r="K3888" s="373"/>
      <c r="L3888" s="373"/>
    </row>
    <row r="3889" spans="6:12">
      <c r="F3889" s="373"/>
      <c r="G3889" s="373"/>
      <c r="H3889" s="373"/>
      <c r="J3889" s="373"/>
      <c r="K3889" s="373"/>
      <c r="L3889" s="373"/>
    </row>
    <row r="3890" spans="6:12">
      <c r="F3890" s="373"/>
      <c r="G3890" s="373"/>
      <c r="H3890" s="373"/>
      <c r="J3890" s="373"/>
      <c r="K3890" s="373"/>
      <c r="L3890" s="373"/>
    </row>
    <row r="3891" spans="6:12">
      <c r="F3891" s="373"/>
      <c r="G3891" s="373"/>
      <c r="H3891" s="373"/>
      <c r="J3891" s="373"/>
      <c r="K3891" s="373"/>
      <c r="L3891" s="373"/>
    </row>
    <row r="3892" spans="6:12">
      <c r="F3892" s="373"/>
      <c r="G3892" s="373"/>
      <c r="H3892" s="373"/>
      <c r="J3892" s="373"/>
      <c r="K3892" s="373"/>
      <c r="L3892" s="373"/>
    </row>
    <row r="3893" spans="6:12">
      <c r="F3893" s="373"/>
      <c r="G3893" s="373"/>
      <c r="H3893" s="373"/>
      <c r="J3893" s="373"/>
      <c r="K3893" s="373"/>
      <c r="L3893" s="373"/>
    </row>
    <row r="3894" spans="6:12">
      <c r="F3894" s="373"/>
      <c r="G3894" s="373"/>
      <c r="H3894" s="373"/>
      <c r="J3894" s="373"/>
      <c r="K3894" s="373"/>
      <c r="L3894" s="373"/>
    </row>
    <row r="3895" spans="6:12">
      <c r="F3895" s="373"/>
      <c r="G3895" s="373"/>
      <c r="H3895" s="373"/>
      <c r="J3895" s="373"/>
      <c r="K3895" s="373"/>
      <c r="L3895" s="373"/>
    </row>
    <row r="3896" spans="6:12">
      <c r="F3896" s="373"/>
      <c r="G3896" s="373"/>
      <c r="H3896" s="373"/>
      <c r="J3896" s="373"/>
      <c r="K3896" s="373"/>
      <c r="L3896" s="373"/>
    </row>
    <row r="3897" spans="6:12">
      <c r="F3897" s="373"/>
      <c r="G3897" s="373"/>
      <c r="H3897" s="373"/>
      <c r="J3897" s="373"/>
      <c r="K3897" s="373"/>
      <c r="L3897" s="373"/>
    </row>
    <row r="3898" spans="6:12">
      <c r="F3898" s="373"/>
      <c r="G3898" s="373"/>
      <c r="H3898" s="373"/>
      <c r="J3898" s="373"/>
      <c r="K3898" s="373"/>
      <c r="L3898" s="373"/>
    </row>
    <row r="3899" spans="6:12">
      <c r="F3899" s="373"/>
      <c r="G3899" s="373"/>
      <c r="H3899" s="373"/>
      <c r="J3899" s="373"/>
      <c r="K3899" s="373"/>
      <c r="L3899" s="373"/>
    </row>
    <row r="3900" spans="6:12">
      <c r="F3900" s="373"/>
      <c r="G3900" s="373"/>
      <c r="H3900" s="373"/>
      <c r="J3900" s="373"/>
      <c r="K3900" s="373"/>
      <c r="L3900" s="373"/>
    </row>
    <row r="3901" spans="6:12">
      <c r="F3901" s="373"/>
      <c r="G3901" s="373"/>
      <c r="H3901" s="373"/>
      <c r="J3901" s="373"/>
      <c r="K3901" s="373"/>
      <c r="L3901" s="373"/>
    </row>
    <row r="3902" spans="6:12">
      <c r="F3902" s="373"/>
      <c r="G3902" s="373"/>
      <c r="H3902" s="373"/>
      <c r="J3902" s="373"/>
      <c r="K3902" s="373"/>
      <c r="L3902" s="373"/>
    </row>
    <row r="3903" spans="6:12">
      <c r="F3903" s="373"/>
      <c r="G3903" s="373"/>
      <c r="H3903" s="373"/>
      <c r="J3903" s="373"/>
      <c r="K3903" s="373"/>
      <c r="L3903" s="373"/>
    </row>
    <row r="3904" spans="6:12">
      <c r="F3904" s="373"/>
      <c r="G3904" s="373"/>
      <c r="H3904" s="373"/>
      <c r="J3904" s="373"/>
      <c r="K3904" s="373"/>
      <c r="L3904" s="373"/>
    </row>
    <row r="3905" spans="6:12">
      <c r="F3905" s="373"/>
      <c r="G3905" s="373"/>
      <c r="H3905" s="373"/>
      <c r="J3905" s="373"/>
      <c r="K3905" s="373"/>
      <c r="L3905" s="373"/>
    </row>
    <row r="3906" spans="6:12">
      <c r="F3906" s="373"/>
      <c r="G3906" s="373"/>
      <c r="H3906" s="373"/>
      <c r="J3906" s="373"/>
      <c r="K3906" s="373"/>
      <c r="L3906" s="373"/>
    </row>
    <row r="3907" spans="6:12">
      <c r="F3907" s="373"/>
      <c r="G3907" s="373"/>
      <c r="H3907" s="373"/>
      <c r="J3907" s="373"/>
      <c r="K3907" s="373"/>
      <c r="L3907" s="373"/>
    </row>
    <row r="3908" spans="6:12">
      <c r="F3908" s="373"/>
      <c r="G3908" s="373"/>
      <c r="H3908" s="373"/>
      <c r="J3908" s="373"/>
      <c r="K3908" s="373"/>
      <c r="L3908" s="373"/>
    </row>
    <row r="3909" spans="6:12">
      <c r="F3909" s="373"/>
      <c r="G3909" s="373"/>
      <c r="H3909" s="373"/>
      <c r="J3909" s="373"/>
      <c r="K3909" s="373"/>
      <c r="L3909" s="373"/>
    </row>
    <row r="3910" spans="6:12">
      <c r="F3910" s="373"/>
      <c r="G3910" s="373"/>
      <c r="H3910" s="373"/>
      <c r="J3910" s="373"/>
      <c r="K3910" s="373"/>
      <c r="L3910" s="373"/>
    </row>
    <row r="3911" spans="6:12">
      <c r="F3911" s="373"/>
      <c r="G3911" s="373"/>
      <c r="H3911" s="373"/>
      <c r="J3911" s="373"/>
      <c r="K3911" s="373"/>
      <c r="L3911" s="373"/>
    </row>
    <row r="3912" spans="6:12">
      <c r="F3912" s="373"/>
      <c r="G3912" s="373"/>
      <c r="H3912" s="373"/>
      <c r="J3912" s="373"/>
      <c r="K3912" s="373"/>
      <c r="L3912" s="373"/>
    </row>
    <row r="3913" spans="6:12">
      <c r="F3913" s="373"/>
      <c r="G3913" s="373"/>
      <c r="H3913" s="373"/>
      <c r="J3913" s="373"/>
      <c r="K3913" s="373"/>
      <c r="L3913" s="373"/>
    </row>
    <row r="3914" spans="6:12">
      <c r="F3914" s="373"/>
      <c r="G3914" s="373"/>
      <c r="H3914" s="373"/>
      <c r="J3914" s="373"/>
      <c r="K3914" s="373"/>
      <c r="L3914" s="373"/>
    </row>
    <row r="3915" spans="6:12">
      <c r="F3915" s="373"/>
      <c r="G3915" s="373"/>
      <c r="H3915" s="373"/>
      <c r="J3915" s="373"/>
      <c r="K3915" s="373"/>
      <c r="L3915" s="373"/>
    </row>
    <row r="3916" spans="6:12">
      <c r="F3916" s="373"/>
      <c r="G3916" s="373"/>
      <c r="H3916" s="373"/>
      <c r="J3916" s="373"/>
      <c r="K3916" s="373"/>
      <c r="L3916" s="373"/>
    </row>
    <row r="3917" spans="6:12">
      <c r="F3917" s="373"/>
      <c r="G3917" s="373"/>
      <c r="H3917" s="373"/>
      <c r="J3917" s="373"/>
      <c r="K3917" s="373"/>
      <c r="L3917" s="373"/>
    </row>
    <row r="3918" spans="6:12">
      <c r="F3918" s="373"/>
      <c r="G3918" s="373"/>
      <c r="H3918" s="373"/>
      <c r="J3918" s="373"/>
      <c r="K3918" s="373"/>
      <c r="L3918" s="373"/>
    </row>
    <row r="3919" spans="6:12">
      <c r="F3919" s="373"/>
      <c r="G3919" s="373"/>
      <c r="H3919" s="373"/>
      <c r="J3919" s="373"/>
      <c r="K3919" s="373"/>
      <c r="L3919" s="373"/>
    </row>
    <row r="3920" spans="6:12">
      <c r="F3920" s="373"/>
      <c r="G3920" s="373"/>
      <c r="H3920" s="373"/>
      <c r="J3920" s="373"/>
      <c r="K3920" s="373"/>
      <c r="L3920" s="373"/>
    </row>
    <row r="3921" spans="6:12">
      <c r="F3921" s="373"/>
      <c r="G3921" s="373"/>
      <c r="H3921" s="373"/>
      <c r="J3921" s="373"/>
      <c r="K3921" s="373"/>
      <c r="L3921" s="373"/>
    </row>
    <row r="3922" spans="6:12">
      <c r="F3922" s="373"/>
      <c r="G3922" s="373"/>
      <c r="H3922" s="373"/>
      <c r="J3922" s="373"/>
      <c r="K3922" s="373"/>
      <c r="L3922" s="373"/>
    </row>
    <row r="3923" spans="6:12">
      <c r="F3923" s="373"/>
      <c r="G3923" s="373"/>
      <c r="H3923" s="373"/>
      <c r="J3923" s="373"/>
      <c r="K3923" s="373"/>
      <c r="L3923" s="373"/>
    </row>
    <row r="3924" spans="6:12">
      <c r="F3924" s="373"/>
      <c r="G3924" s="373"/>
      <c r="H3924" s="373"/>
      <c r="J3924" s="373"/>
      <c r="K3924" s="373"/>
      <c r="L3924" s="373"/>
    </row>
    <row r="3925" spans="6:12">
      <c r="F3925" s="373"/>
      <c r="G3925" s="373"/>
      <c r="H3925" s="373"/>
      <c r="J3925" s="373"/>
      <c r="K3925" s="373"/>
      <c r="L3925" s="373"/>
    </row>
    <row r="3926" spans="6:12">
      <c r="F3926" s="373"/>
      <c r="G3926" s="373"/>
      <c r="H3926" s="373"/>
      <c r="J3926" s="373"/>
      <c r="K3926" s="373"/>
      <c r="L3926" s="373"/>
    </row>
    <row r="3927" spans="6:12">
      <c r="F3927" s="373"/>
      <c r="G3927" s="373"/>
      <c r="H3927" s="373"/>
      <c r="J3927" s="373"/>
      <c r="K3927" s="373"/>
      <c r="L3927" s="373"/>
    </row>
    <row r="3928" spans="6:12">
      <c r="F3928" s="373"/>
      <c r="G3928" s="373"/>
      <c r="H3928" s="373"/>
      <c r="J3928" s="373"/>
      <c r="K3928" s="373"/>
      <c r="L3928" s="373"/>
    </row>
    <row r="3929" spans="6:12">
      <c r="F3929" s="373"/>
      <c r="G3929" s="373"/>
      <c r="H3929" s="373"/>
      <c r="J3929" s="373"/>
      <c r="K3929" s="373"/>
      <c r="L3929" s="373"/>
    </row>
    <row r="3930" spans="6:12">
      <c r="F3930" s="373"/>
      <c r="G3930" s="373"/>
      <c r="H3930" s="373"/>
      <c r="J3930" s="373"/>
      <c r="K3930" s="373"/>
      <c r="L3930" s="373"/>
    </row>
    <row r="3931" spans="6:12">
      <c r="F3931" s="373"/>
      <c r="G3931" s="373"/>
      <c r="H3931" s="373"/>
      <c r="J3931" s="373"/>
      <c r="K3931" s="373"/>
      <c r="L3931" s="373"/>
    </row>
    <row r="3932" spans="6:12">
      <c r="F3932" s="373"/>
      <c r="G3932" s="373"/>
      <c r="H3932" s="373"/>
      <c r="J3932" s="373"/>
      <c r="K3932" s="373"/>
      <c r="L3932" s="373"/>
    </row>
    <row r="3933" spans="6:12">
      <c r="F3933" s="373"/>
      <c r="G3933" s="373"/>
      <c r="H3933" s="373"/>
      <c r="J3933" s="373"/>
      <c r="K3933" s="373"/>
      <c r="L3933" s="373"/>
    </row>
    <row r="3934" spans="6:12">
      <c r="F3934" s="373"/>
      <c r="G3934" s="373"/>
      <c r="H3934" s="373"/>
      <c r="J3934" s="373"/>
      <c r="K3934" s="373"/>
      <c r="L3934" s="373"/>
    </row>
    <row r="3935" spans="6:12">
      <c r="F3935" s="373"/>
      <c r="G3935" s="373"/>
      <c r="H3935" s="373"/>
      <c r="J3935" s="373"/>
      <c r="K3935" s="373"/>
      <c r="L3935" s="373"/>
    </row>
    <row r="3936" spans="6:12">
      <c r="F3936" s="373"/>
      <c r="G3936" s="373"/>
      <c r="H3936" s="373"/>
      <c r="J3936" s="373"/>
      <c r="K3936" s="373"/>
      <c r="L3936" s="373"/>
    </row>
    <row r="3937" spans="6:12">
      <c r="F3937" s="373"/>
      <c r="G3937" s="373"/>
      <c r="H3937" s="373"/>
      <c r="J3937" s="373"/>
      <c r="K3937" s="373"/>
      <c r="L3937" s="373"/>
    </row>
    <row r="3938" spans="6:12">
      <c r="F3938" s="373"/>
      <c r="G3938" s="373"/>
      <c r="H3938" s="373"/>
      <c r="J3938" s="373"/>
      <c r="K3938" s="373"/>
      <c r="L3938" s="373"/>
    </row>
    <row r="3939" spans="6:12">
      <c r="F3939" s="373"/>
      <c r="G3939" s="373"/>
      <c r="H3939" s="373"/>
      <c r="J3939" s="373"/>
      <c r="K3939" s="373"/>
      <c r="L3939" s="373"/>
    </row>
    <row r="3940" spans="6:12">
      <c r="F3940" s="373"/>
      <c r="G3940" s="373"/>
      <c r="H3940" s="373"/>
      <c r="J3940" s="373"/>
      <c r="K3940" s="373"/>
      <c r="L3940" s="373"/>
    </row>
    <row r="3941" spans="6:12">
      <c r="F3941" s="373"/>
      <c r="G3941" s="373"/>
      <c r="H3941" s="373"/>
      <c r="J3941" s="373"/>
      <c r="K3941" s="373"/>
      <c r="L3941" s="373"/>
    </row>
    <row r="3942" spans="6:12">
      <c r="F3942" s="373"/>
      <c r="G3942" s="373"/>
      <c r="H3942" s="373"/>
      <c r="J3942" s="373"/>
      <c r="K3942" s="373"/>
      <c r="L3942" s="373"/>
    </row>
    <row r="3943" spans="6:12">
      <c r="F3943" s="373"/>
      <c r="G3943" s="373"/>
      <c r="H3943" s="373"/>
      <c r="J3943" s="373"/>
      <c r="K3943" s="373"/>
      <c r="L3943" s="373"/>
    </row>
    <row r="3944" spans="6:12">
      <c r="F3944" s="373"/>
      <c r="G3944" s="373"/>
      <c r="H3944" s="373"/>
      <c r="J3944" s="373"/>
      <c r="K3944" s="373"/>
      <c r="L3944" s="373"/>
    </row>
    <row r="3945" spans="6:12">
      <c r="F3945" s="373"/>
      <c r="G3945" s="373"/>
      <c r="H3945" s="373"/>
      <c r="J3945" s="373"/>
      <c r="K3945" s="373"/>
      <c r="L3945" s="373"/>
    </row>
    <row r="3946" spans="6:12">
      <c r="F3946" s="373"/>
      <c r="G3946" s="373"/>
      <c r="H3946" s="373"/>
      <c r="J3946" s="373"/>
      <c r="K3946" s="373"/>
      <c r="L3946" s="373"/>
    </row>
    <row r="3947" spans="6:12">
      <c r="F3947" s="373"/>
      <c r="G3947" s="373"/>
      <c r="H3947" s="373"/>
      <c r="J3947" s="373"/>
      <c r="K3947" s="373"/>
      <c r="L3947" s="373"/>
    </row>
    <row r="3948" spans="6:12">
      <c r="F3948" s="373"/>
      <c r="G3948" s="373"/>
      <c r="H3948" s="373"/>
      <c r="J3948" s="373"/>
      <c r="K3948" s="373"/>
      <c r="L3948" s="373"/>
    </row>
    <row r="3949" spans="6:12">
      <c r="F3949" s="373"/>
      <c r="G3949" s="373"/>
      <c r="H3949" s="373"/>
      <c r="J3949" s="373"/>
      <c r="K3949" s="373"/>
      <c r="L3949" s="373"/>
    </row>
    <row r="3950" spans="6:12">
      <c r="F3950" s="373"/>
      <c r="G3950" s="373"/>
      <c r="H3950" s="373"/>
      <c r="J3950" s="373"/>
      <c r="K3950" s="373"/>
      <c r="L3950" s="373"/>
    </row>
    <row r="3951" spans="6:12">
      <c r="F3951" s="373"/>
      <c r="G3951" s="373"/>
      <c r="H3951" s="373"/>
      <c r="J3951" s="373"/>
      <c r="K3951" s="373"/>
      <c r="L3951" s="373"/>
    </row>
    <row r="3952" spans="6:12">
      <c r="F3952" s="373"/>
      <c r="G3952" s="373"/>
      <c r="H3952" s="373"/>
      <c r="J3952" s="373"/>
      <c r="K3952" s="373"/>
      <c r="L3952" s="373"/>
    </row>
    <row r="3953" spans="6:12">
      <c r="F3953" s="373"/>
      <c r="G3953" s="373"/>
      <c r="H3953" s="373"/>
      <c r="J3953" s="373"/>
      <c r="K3953" s="373"/>
      <c r="L3953" s="373"/>
    </row>
    <row r="3954" spans="6:12">
      <c r="F3954" s="373"/>
      <c r="G3954" s="373"/>
      <c r="H3954" s="373"/>
      <c r="J3954" s="373"/>
      <c r="K3954" s="373"/>
      <c r="L3954" s="373"/>
    </row>
    <row r="3955" spans="6:12">
      <c r="F3955" s="373"/>
      <c r="G3955" s="373"/>
      <c r="H3955" s="373"/>
      <c r="J3955" s="373"/>
      <c r="K3955" s="373"/>
      <c r="L3955" s="373"/>
    </row>
    <row r="3956" spans="6:12">
      <c r="F3956" s="373"/>
      <c r="G3956" s="373"/>
      <c r="H3956" s="373"/>
      <c r="J3956" s="373"/>
      <c r="K3956" s="373"/>
      <c r="L3956" s="373"/>
    </row>
    <row r="3957" spans="6:12">
      <c r="F3957" s="373"/>
      <c r="G3957" s="373"/>
      <c r="H3957" s="373"/>
      <c r="J3957" s="373"/>
      <c r="K3957" s="373"/>
      <c r="L3957" s="373"/>
    </row>
    <row r="3958" spans="6:12">
      <c r="F3958" s="373"/>
      <c r="G3958" s="373"/>
      <c r="H3958" s="373"/>
      <c r="J3958" s="373"/>
      <c r="K3958" s="373"/>
      <c r="L3958" s="373"/>
    </row>
    <row r="3959" spans="6:12">
      <c r="F3959" s="373"/>
      <c r="G3959" s="373"/>
      <c r="H3959" s="373"/>
      <c r="J3959" s="373"/>
      <c r="K3959" s="373"/>
      <c r="L3959" s="373"/>
    </row>
    <row r="3960" spans="6:12">
      <c r="F3960" s="373"/>
      <c r="G3960" s="373"/>
      <c r="H3960" s="373"/>
      <c r="J3960" s="373"/>
      <c r="K3960" s="373"/>
      <c r="L3960" s="373"/>
    </row>
    <row r="3961" spans="6:12">
      <c r="F3961" s="373"/>
      <c r="G3961" s="373"/>
      <c r="H3961" s="373"/>
      <c r="J3961" s="373"/>
      <c r="K3961" s="373"/>
      <c r="L3961" s="373"/>
    </row>
    <row r="3962" spans="6:12">
      <c r="F3962" s="373"/>
      <c r="G3962" s="373"/>
      <c r="H3962" s="373"/>
      <c r="J3962" s="373"/>
      <c r="K3962" s="373"/>
      <c r="L3962" s="373"/>
    </row>
    <row r="3963" spans="6:12">
      <c r="F3963" s="373"/>
      <c r="G3963" s="373"/>
      <c r="H3963" s="373"/>
      <c r="J3963" s="373"/>
      <c r="K3963" s="373"/>
      <c r="L3963" s="373"/>
    </row>
    <row r="3964" spans="6:12">
      <c r="F3964" s="373"/>
      <c r="G3964" s="373"/>
      <c r="H3964" s="373"/>
      <c r="J3964" s="373"/>
      <c r="K3964" s="373"/>
      <c r="L3964" s="373"/>
    </row>
    <row r="3965" spans="6:12">
      <c r="F3965" s="373"/>
      <c r="G3965" s="373"/>
      <c r="H3965" s="373"/>
      <c r="J3965" s="373"/>
      <c r="K3965" s="373"/>
      <c r="L3965" s="373"/>
    </row>
    <row r="3966" spans="6:12">
      <c r="F3966" s="373"/>
      <c r="G3966" s="373"/>
      <c r="H3966" s="373"/>
      <c r="J3966" s="373"/>
      <c r="K3966" s="373"/>
      <c r="L3966" s="373"/>
    </row>
    <row r="3967" spans="6:12">
      <c r="F3967" s="373"/>
      <c r="G3967" s="373"/>
      <c r="H3967" s="373"/>
      <c r="J3967" s="373"/>
      <c r="K3967" s="373"/>
      <c r="L3967" s="373"/>
    </row>
    <row r="3968" spans="6:12">
      <c r="F3968" s="373"/>
      <c r="G3968" s="373"/>
      <c r="H3968" s="373"/>
      <c r="J3968" s="373"/>
      <c r="K3968" s="373"/>
      <c r="L3968" s="373"/>
    </row>
    <row r="3969" spans="6:12">
      <c r="F3969" s="373"/>
      <c r="G3969" s="373"/>
      <c r="H3969" s="373"/>
      <c r="J3969" s="373"/>
      <c r="K3969" s="373"/>
      <c r="L3969" s="373"/>
    </row>
    <row r="3970" spans="6:12">
      <c r="F3970" s="373"/>
      <c r="G3970" s="373"/>
      <c r="H3970" s="373"/>
      <c r="J3970" s="373"/>
      <c r="K3970" s="373"/>
      <c r="L3970" s="373"/>
    </row>
    <row r="3971" spans="6:12">
      <c r="F3971" s="373"/>
      <c r="G3971" s="373"/>
      <c r="H3971" s="373"/>
      <c r="J3971" s="373"/>
      <c r="K3971" s="373"/>
      <c r="L3971" s="373"/>
    </row>
    <row r="3972" spans="6:12">
      <c r="F3972" s="373"/>
      <c r="G3972" s="373"/>
      <c r="H3972" s="373"/>
      <c r="J3972" s="373"/>
      <c r="K3972" s="373"/>
      <c r="L3972" s="373"/>
    </row>
    <row r="3973" spans="6:12">
      <c r="F3973" s="373"/>
      <c r="G3973" s="373"/>
      <c r="H3973" s="373"/>
      <c r="J3973" s="373"/>
      <c r="K3973" s="373"/>
      <c r="L3973" s="373"/>
    </row>
    <row r="3974" spans="6:12">
      <c r="F3974" s="373"/>
      <c r="G3974" s="373"/>
      <c r="H3974" s="373"/>
      <c r="J3974" s="373"/>
      <c r="K3974" s="373"/>
      <c r="L3974" s="373"/>
    </row>
    <row r="3975" spans="6:12">
      <c r="F3975" s="373"/>
      <c r="G3975" s="373"/>
      <c r="H3975" s="373"/>
      <c r="J3975" s="373"/>
      <c r="K3975" s="373"/>
      <c r="L3975" s="373"/>
    </row>
    <row r="3976" spans="6:12">
      <c r="F3976" s="373"/>
      <c r="G3976" s="373"/>
      <c r="H3976" s="373"/>
      <c r="J3976" s="373"/>
      <c r="K3976" s="373"/>
      <c r="L3976" s="373"/>
    </row>
    <row r="3977" spans="6:12">
      <c r="F3977" s="373"/>
      <c r="G3977" s="373"/>
      <c r="H3977" s="373"/>
      <c r="J3977" s="373"/>
      <c r="K3977" s="373"/>
      <c r="L3977" s="373"/>
    </row>
    <row r="3978" spans="6:12">
      <c r="F3978" s="373"/>
      <c r="G3978" s="373"/>
      <c r="H3978" s="373"/>
      <c r="J3978" s="373"/>
      <c r="K3978" s="373"/>
      <c r="L3978" s="373"/>
    </row>
    <row r="3979" spans="6:12">
      <c r="F3979" s="373"/>
      <c r="G3979" s="373"/>
      <c r="H3979" s="373"/>
      <c r="J3979" s="373"/>
      <c r="K3979" s="373"/>
      <c r="L3979" s="373"/>
    </row>
    <row r="3980" spans="6:12">
      <c r="F3980" s="373"/>
      <c r="G3980" s="373"/>
      <c r="H3980" s="373"/>
      <c r="J3980" s="373"/>
      <c r="K3980" s="373"/>
      <c r="L3980" s="373"/>
    </row>
    <row r="3981" spans="6:12">
      <c r="F3981" s="373"/>
      <c r="G3981" s="373"/>
      <c r="H3981" s="373"/>
      <c r="J3981" s="373"/>
      <c r="K3981" s="373"/>
      <c r="L3981" s="373"/>
    </row>
    <row r="3982" spans="6:12">
      <c r="F3982" s="373"/>
      <c r="G3982" s="373"/>
      <c r="H3982" s="373"/>
      <c r="J3982" s="373"/>
      <c r="K3982" s="373"/>
      <c r="L3982" s="373"/>
    </row>
    <row r="3983" spans="6:12">
      <c r="F3983" s="373"/>
      <c r="G3983" s="373"/>
      <c r="H3983" s="373"/>
      <c r="J3983" s="373"/>
      <c r="K3983" s="373"/>
      <c r="L3983" s="373"/>
    </row>
    <row r="3984" spans="6:12">
      <c r="F3984" s="373"/>
      <c r="G3984" s="373"/>
      <c r="H3984" s="373"/>
      <c r="J3984" s="373"/>
      <c r="K3984" s="373"/>
      <c r="L3984" s="373"/>
    </row>
    <row r="3985" spans="6:12">
      <c r="F3985" s="373"/>
      <c r="G3985" s="373"/>
      <c r="H3985" s="373"/>
      <c r="J3985" s="373"/>
      <c r="K3985" s="373"/>
      <c r="L3985" s="373"/>
    </row>
    <row r="3986" spans="6:12">
      <c r="F3986" s="373"/>
      <c r="G3986" s="373"/>
      <c r="H3986" s="373"/>
      <c r="J3986" s="373"/>
      <c r="K3986" s="373"/>
      <c r="L3986" s="373"/>
    </row>
    <row r="3987" spans="6:12">
      <c r="F3987" s="373"/>
      <c r="G3987" s="373"/>
      <c r="H3987" s="373"/>
      <c r="J3987" s="373"/>
      <c r="K3987" s="373"/>
      <c r="L3987" s="373"/>
    </row>
    <row r="3988" spans="6:12">
      <c r="F3988" s="373"/>
      <c r="G3988" s="373"/>
      <c r="H3988" s="373"/>
      <c r="J3988" s="373"/>
      <c r="K3988" s="373"/>
      <c r="L3988" s="373"/>
    </row>
    <row r="3989" spans="6:12">
      <c r="F3989" s="373"/>
      <c r="G3989" s="373"/>
      <c r="H3989" s="373"/>
      <c r="J3989" s="373"/>
      <c r="K3989" s="373"/>
      <c r="L3989" s="373"/>
    </row>
    <row r="3990" spans="6:12">
      <c r="F3990" s="373"/>
      <c r="G3990" s="373"/>
      <c r="H3990" s="373"/>
      <c r="J3990" s="373"/>
      <c r="K3990" s="373"/>
      <c r="L3990" s="373"/>
    </row>
    <row r="3991" spans="6:12">
      <c r="F3991" s="373"/>
      <c r="G3991" s="373"/>
      <c r="H3991" s="373"/>
      <c r="J3991" s="373"/>
      <c r="K3991" s="373"/>
      <c r="L3991" s="373"/>
    </row>
    <row r="3992" spans="6:12">
      <c r="F3992" s="373"/>
      <c r="G3992" s="373"/>
      <c r="H3992" s="373"/>
      <c r="J3992" s="373"/>
      <c r="K3992" s="373"/>
      <c r="L3992" s="373"/>
    </row>
    <row r="3993" spans="6:12">
      <c r="F3993" s="373"/>
      <c r="G3993" s="373"/>
      <c r="H3993" s="373"/>
      <c r="J3993" s="373"/>
      <c r="K3993" s="373"/>
      <c r="L3993" s="373"/>
    </row>
    <row r="3994" spans="6:12">
      <c r="F3994" s="373"/>
      <c r="G3994" s="373"/>
      <c r="H3994" s="373"/>
      <c r="J3994" s="373"/>
      <c r="K3994" s="373"/>
      <c r="L3994" s="373"/>
    </row>
    <row r="3995" spans="6:12">
      <c r="F3995" s="373"/>
      <c r="G3995" s="373"/>
      <c r="H3995" s="373"/>
      <c r="J3995" s="373"/>
      <c r="K3995" s="373"/>
      <c r="L3995" s="373"/>
    </row>
    <row r="3996" spans="6:12">
      <c r="F3996" s="373"/>
      <c r="G3996" s="373"/>
      <c r="H3996" s="373"/>
      <c r="J3996" s="373"/>
      <c r="K3996" s="373"/>
      <c r="L3996" s="373"/>
    </row>
    <row r="3997" spans="6:12">
      <c r="F3997" s="373"/>
      <c r="G3997" s="373"/>
      <c r="H3997" s="373"/>
      <c r="J3997" s="373"/>
      <c r="K3997" s="373"/>
      <c r="L3997" s="373"/>
    </row>
    <row r="3998" spans="6:12">
      <c r="F3998" s="373"/>
      <c r="G3998" s="373"/>
      <c r="H3998" s="373"/>
      <c r="J3998" s="373"/>
      <c r="K3998" s="373"/>
      <c r="L3998" s="373"/>
    </row>
    <row r="3999" spans="6:12">
      <c r="F3999" s="373"/>
      <c r="G3999" s="373"/>
      <c r="H3999" s="373"/>
      <c r="J3999" s="373"/>
      <c r="K3999" s="373"/>
      <c r="L3999" s="373"/>
    </row>
    <row r="4000" spans="6:12">
      <c r="F4000" s="373"/>
      <c r="G4000" s="373"/>
      <c r="H4000" s="373"/>
      <c r="J4000" s="373"/>
      <c r="K4000" s="373"/>
      <c r="L4000" s="373"/>
    </row>
    <row r="4001" spans="6:12">
      <c r="F4001" s="373"/>
      <c r="G4001" s="373"/>
      <c r="H4001" s="373"/>
      <c r="J4001" s="373"/>
      <c r="K4001" s="373"/>
      <c r="L4001" s="373"/>
    </row>
    <row r="4002" spans="6:12">
      <c r="F4002" s="373"/>
      <c r="G4002" s="373"/>
      <c r="H4002" s="373"/>
      <c r="J4002" s="373"/>
      <c r="K4002" s="373"/>
      <c r="L4002" s="373"/>
    </row>
    <row r="4003" spans="6:12">
      <c r="F4003" s="373"/>
      <c r="G4003" s="373"/>
      <c r="H4003" s="373"/>
      <c r="J4003" s="373"/>
      <c r="K4003" s="373"/>
      <c r="L4003" s="373"/>
    </row>
    <row r="4004" spans="6:12">
      <c r="F4004" s="373"/>
      <c r="G4004" s="373"/>
      <c r="H4004" s="373"/>
      <c r="J4004" s="373"/>
      <c r="K4004" s="373"/>
      <c r="L4004" s="373"/>
    </row>
    <row r="4005" spans="6:12">
      <c r="F4005" s="373"/>
      <c r="G4005" s="373"/>
      <c r="H4005" s="373"/>
      <c r="J4005" s="373"/>
      <c r="K4005" s="373"/>
      <c r="L4005" s="373"/>
    </row>
    <row r="4006" spans="6:12">
      <c r="F4006" s="373"/>
      <c r="G4006" s="373"/>
      <c r="H4006" s="373"/>
      <c r="J4006" s="373"/>
      <c r="K4006" s="373"/>
      <c r="L4006" s="373"/>
    </row>
    <row r="4007" spans="6:12">
      <c r="F4007" s="373"/>
      <c r="G4007" s="373"/>
      <c r="H4007" s="373"/>
      <c r="J4007" s="373"/>
      <c r="K4007" s="373"/>
      <c r="L4007" s="373"/>
    </row>
    <row r="4008" spans="6:12">
      <c r="F4008" s="373"/>
      <c r="G4008" s="373"/>
      <c r="H4008" s="373"/>
      <c r="J4008" s="373"/>
      <c r="K4008" s="373"/>
      <c r="L4008" s="373"/>
    </row>
    <row r="4009" spans="6:12">
      <c r="F4009" s="373"/>
      <c r="G4009" s="373"/>
      <c r="H4009" s="373"/>
      <c r="J4009" s="373"/>
      <c r="K4009" s="373"/>
      <c r="L4009" s="373"/>
    </row>
    <row r="4010" spans="6:12">
      <c r="F4010" s="373"/>
      <c r="G4010" s="373"/>
      <c r="H4010" s="373"/>
      <c r="J4010" s="373"/>
      <c r="K4010" s="373"/>
      <c r="L4010" s="373"/>
    </row>
    <row r="4011" spans="6:12">
      <c r="F4011" s="373"/>
      <c r="G4011" s="373"/>
      <c r="H4011" s="373"/>
      <c r="J4011" s="373"/>
      <c r="K4011" s="373"/>
      <c r="L4011" s="373"/>
    </row>
    <row r="4012" spans="6:12">
      <c r="F4012" s="373"/>
      <c r="G4012" s="373"/>
      <c r="H4012" s="373"/>
      <c r="J4012" s="373"/>
      <c r="K4012" s="373"/>
      <c r="L4012" s="373"/>
    </row>
    <row r="4013" spans="6:12">
      <c r="F4013" s="373"/>
      <c r="G4013" s="373"/>
      <c r="H4013" s="373"/>
      <c r="J4013" s="373"/>
      <c r="K4013" s="373"/>
      <c r="L4013" s="373"/>
    </row>
    <row r="4014" spans="6:12">
      <c r="F4014" s="373"/>
      <c r="G4014" s="373"/>
      <c r="H4014" s="373"/>
      <c r="J4014" s="373"/>
      <c r="K4014" s="373"/>
      <c r="L4014" s="373"/>
    </row>
    <row r="4015" spans="6:12">
      <c r="F4015" s="373"/>
      <c r="G4015" s="373"/>
      <c r="H4015" s="373"/>
      <c r="J4015" s="373"/>
      <c r="K4015" s="373"/>
      <c r="L4015" s="373"/>
    </row>
    <row r="4016" spans="6:12">
      <c r="F4016" s="373"/>
      <c r="G4016" s="373"/>
      <c r="H4016" s="373"/>
      <c r="J4016" s="373"/>
      <c r="K4016" s="373"/>
      <c r="L4016" s="373"/>
    </row>
    <row r="4017" spans="6:12">
      <c r="F4017" s="373"/>
      <c r="G4017" s="373"/>
      <c r="H4017" s="373"/>
      <c r="J4017" s="373"/>
      <c r="K4017" s="373"/>
      <c r="L4017" s="373"/>
    </row>
    <row r="4018" spans="6:12">
      <c r="F4018" s="373"/>
      <c r="G4018" s="373"/>
      <c r="H4018" s="373"/>
      <c r="J4018" s="373"/>
      <c r="K4018" s="373"/>
      <c r="L4018" s="373"/>
    </row>
    <row r="4019" spans="6:12">
      <c r="F4019" s="373"/>
      <c r="G4019" s="373"/>
      <c r="H4019" s="373"/>
      <c r="J4019" s="373"/>
      <c r="K4019" s="373"/>
      <c r="L4019" s="373"/>
    </row>
    <row r="4020" spans="6:12">
      <c r="F4020" s="373"/>
      <c r="G4020" s="373"/>
      <c r="H4020" s="373"/>
      <c r="J4020" s="373"/>
      <c r="K4020" s="373"/>
      <c r="L4020" s="373"/>
    </row>
    <row r="4021" spans="6:12">
      <c r="F4021" s="373"/>
      <c r="G4021" s="373"/>
      <c r="H4021" s="373"/>
      <c r="J4021" s="373"/>
      <c r="K4021" s="373"/>
      <c r="L4021" s="373"/>
    </row>
    <row r="4022" spans="6:12">
      <c r="F4022" s="373"/>
      <c r="G4022" s="373"/>
      <c r="H4022" s="373"/>
      <c r="J4022" s="373"/>
      <c r="K4022" s="373"/>
      <c r="L4022" s="373"/>
    </row>
    <row r="4023" spans="6:12">
      <c r="F4023" s="373"/>
      <c r="G4023" s="373"/>
      <c r="H4023" s="373"/>
      <c r="J4023" s="373"/>
      <c r="K4023" s="373"/>
      <c r="L4023" s="373"/>
    </row>
    <row r="4024" spans="6:12">
      <c r="F4024" s="373"/>
      <c r="G4024" s="373"/>
      <c r="H4024" s="373"/>
      <c r="J4024" s="373"/>
      <c r="K4024" s="373"/>
      <c r="L4024" s="373"/>
    </row>
    <row r="4025" spans="6:12">
      <c r="F4025" s="373"/>
      <c r="G4025" s="373"/>
      <c r="H4025" s="373"/>
      <c r="J4025" s="373"/>
      <c r="K4025" s="373"/>
      <c r="L4025" s="373"/>
    </row>
    <row r="4026" spans="6:12">
      <c r="F4026" s="373"/>
      <c r="G4026" s="373"/>
      <c r="H4026" s="373"/>
      <c r="J4026" s="373"/>
      <c r="K4026" s="373"/>
      <c r="L4026" s="373"/>
    </row>
    <row r="4027" spans="6:12">
      <c r="F4027" s="373"/>
      <c r="G4027" s="373"/>
      <c r="H4027" s="373"/>
      <c r="J4027" s="373"/>
      <c r="K4027" s="373"/>
      <c r="L4027" s="373"/>
    </row>
    <row r="4028" spans="6:12">
      <c r="F4028" s="373"/>
      <c r="G4028" s="373"/>
      <c r="H4028" s="373"/>
      <c r="J4028" s="373"/>
      <c r="K4028" s="373"/>
      <c r="L4028" s="373"/>
    </row>
    <row r="4029" spans="6:12">
      <c r="F4029" s="373"/>
      <c r="G4029" s="373"/>
      <c r="H4029" s="373"/>
      <c r="J4029" s="373"/>
      <c r="K4029" s="373"/>
      <c r="L4029" s="373"/>
    </row>
    <row r="4030" spans="6:12">
      <c r="F4030" s="373"/>
      <c r="G4030" s="373"/>
      <c r="H4030" s="373"/>
      <c r="J4030" s="373"/>
      <c r="K4030" s="373"/>
      <c r="L4030" s="373"/>
    </row>
    <row r="4031" spans="6:12">
      <c r="F4031" s="373"/>
      <c r="G4031" s="373"/>
      <c r="H4031" s="373"/>
      <c r="J4031" s="373"/>
      <c r="K4031" s="373"/>
      <c r="L4031" s="373"/>
    </row>
    <row r="4032" spans="6:12">
      <c r="F4032" s="373"/>
      <c r="G4032" s="373"/>
      <c r="H4032" s="373"/>
      <c r="J4032" s="373"/>
      <c r="K4032" s="373"/>
      <c r="L4032" s="373"/>
    </row>
    <row r="4033" spans="6:12">
      <c r="F4033" s="373"/>
      <c r="G4033" s="373"/>
      <c r="H4033" s="373"/>
      <c r="J4033" s="373"/>
      <c r="K4033" s="373"/>
      <c r="L4033" s="373"/>
    </row>
    <row r="4034" spans="6:12">
      <c r="F4034" s="373"/>
      <c r="G4034" s="373"/>
      <c r="H4034" s="373"/>
      <c r="J4034" s="373"/>
      <c r="K4034" s="373"/>
      <c r="L4034" s="373"/>
    </row>
    <row r="4035" spans="6:12">
      <c r="F4035" s="373"/>
      <c r="G4035" s="373"/>
      <c r="H4035" s="373"/>
      <c r="J4035" s="373"/>
      <c r="K4035" s="373"/>
      <c r="L4035" s="373"/>
    </row>
    <row r="4036" spans="6:12">
      <c r="F4036" s="373"/>
      <c r="G4036" s="373"/>
      <c r="H4036" s="373"/>
      <c r="J4036" s="373"/>
      <c r="K4036" s="373"/>
      <c r="L4036" s="373"/>
    </row>
    <row r="4037" spans="6:12">
      <c r="F4037" s="373"/>
      <c r="G4037" s="373"/>
      <c r="H4037" s="373"/>
      <c r="J4037" s="373"/>
      <c r="K4037" s="373"/>
      <c r="L4037" s="373"/>
    </row>
    <row r="4038" spans="6:12">
      <c r="F4038" s="373"/>
      <c r="G4038" s="373"/>
      <c r="H4038" s="373"/>
      <c r="J4038" s="373"/>
      <c r="K4038" s="373"/>
      <c r="L4038" s="373"/>
    </row>
    <row r="4039" spans="6:12">
      <c r="F4039" s="373"/>
      <c r="G4039" s="373"/>
      <c r="H4039" s="373"/>
      <c r="J4039" s="373"/>
      <c r="K4039" s="373"/>
      <c r="L4039" s="373"/>
    </row>
    <row r="4040" spans="6:12">
      <c r="F4040" s="373"/>
      <c r="G4040" s="373"/>
      <c r="H4040" s="373"/>
      <c r="J4040" s="373"/>
      <c r="K4040" s="373"/>
      <c r="L4040" s="373"/>
    </row>
    <row r="4041" spans="6:12">
      <c r="F4041" s="373"/>
      <c r="G4041" s="373"/>
      <c r="H4041" s="373"/>
      <c r="J4041" s="373"/>
      <c r="K4041" s="373"/>
      <c r="L4041" s="373"/>
    </row>
    <row r="4042" spans="6:12">
      <c r="F4042" s="373"/>
      <c r="G4042" s="373"/>
      <c r="H4042" s="373"/>
      <c r="J4042" s="373"/>
      <c r="K4042" s="373"/>
      <c r="L4042" s="373"/>
    </row>
    <row r="4043" spans="6:12">
      <c r="F4043" s="373"/>
      <c r="G4043" s="373"/>
      <c r="H4043" s="373"/>
      <c r="J4043" s="373"/>
      <c r="K4043" s="373"/>
      <c r="L4043" s="373"/>
    </row>
    <row r="4044" spans="6:12">
      <c r="F4044" s="373"/>
      <c r="G4044" s="373"/>
      <c r="H4044" s="373"/>
      <c r="J4044" s="373"/>
      <c r="K4044" s="373"/>
      <c r="L4044" s="373"/>
    </row>
    <row r="4045" spans="6:12">
      <c r="F4045" s="373"/>
      <c r="G4045" s="373"/>
      <c r="H4045" s="373"/>
      <c r="J4045" s="373"/>
      <c r="K4045" s="373"/>
      <c r="L4045" s="373"/>
    </row>
    <row r="4046" spans="6:12">
      <c r="F4046" s="373"/>
      <c r="G4046" s="373"/>
      <c r="H4046" s="373"/>
      <c r="J4046" s="373"/>
      <c r="K4046" s="373"/>
      <c r="L4046" s="373"/>
    </row>
    <row r="4047" spans="6:12">
      <c r="F4047" s="373"/>
      <c r="G4047" s="373"/>
      <c r="H4047" s="373"/>
      <c r="J4047" s="373"/>
      <c r="K4047" s="373"/>
      <c r="L4047" s="373"/>
    </row>
    <row r="4048" spans="6:12">
      <c r="F4048" s="373"/>
      <c r="G4048" s="373"/>
      <c r="H4048" s="373"/>
      <c r="J4048" s="373"/>
      <c r="K4048" s="373"/>
      <c r="L4048" s="373"/>
    </row>
    <row r="4049" spans="6:12">
      <c r="F4049" s="373"/>
      <c r="G4049" s="373"/>
      <c r="H4049" s="373"/>
      <c r="J4049" s="373"/>
      <c r="K4049" s="373"/>
      <c r="L4049" s="373"/>
    </row>
    <row r="4050" spans="6:12">
      <c r="F4050" s="373"/>
      <c r="G4050" s="373"/>
      <c r="H4050" s="373"/>
      <c r="J4050" s="373"/>
      <c r="K4050" s="373"/>
      <c r="L4050" s="373"/>
    </row>
    <row r="4051" spans="6:12">
      <c r="F4051" s="373"/>
      <c r="G4051" s="373"/>
      <c r="H4051" s="373"/>
      <c r="J4051" s="373"/>
      <c r="K4051" s="373"/>
      <c r="L4051" s="373"/>
    </row>
    <row r="4052" spans="6:12">
      <c r="F4052" s="373"/>
      <c r="G4052" s="373"/>
      <c r="H4052" s="373"/>
      <c r="J4052" s="373"/>
      <c r="K4052" s="373"/>
      <c r="L4052" s="373"/>
    </row>
    <row r="4053" spans="6:12">
      <c r="F4053" s="373"/>
      <c r="G4053" s="373"/>
      <c r="H4053" s="373"/>
      <c r="J4053" s="373"/>
      <c r="K4053" s="373"/>
      <c r="L4053" s="373"/>
    </row>
    <row r="4054" spans="6:12">
      <c r="F4054" s="373"/>
      <c r="G4054" s="373"/>
      <c r="H4054" s="373"/>
      <c r="J4054" s="373"/>
      <c r="K4054" s="373"/>
      <c r="L4054" s="373"/>
    </row>
    <row r="4055" spans="6:12">
      <c r="F4055" s="373"/>
      <c r="G4055" s="373"/>
      <c r="H4055" s="373"/>
      <c r="J4055" s="373"/>
      <c r="K4055" s="373"/>
      <c r="L4055" s="373"/>
    </row>
    <row r="4056" spans="6:12">
      <c r="F4056" s="373"/>
      <c r="G4056" s="373"/>
      <c r="H4056" s="373"/>
      <c r="J4056" s="373"/>
      <c r="K4056" s="373"/>
      <c r="L4056" s="373"/>
    </row>
    <row r="4057" spans="6:12">
      <c r="F4057" s="373"/>
      <c r="G4057" s="373"/>
      <c r="H4057" s="373"/>
      <c r="J4057" s="373"/>
      <c r="K4057" s="373"/>
      <c r="L4057" s="373"/>
    </row>
    <row r="4058" spans="6:12">
      <c r="F4058" s="373"/>
      <c r="G4058" s="373"/>
      <c r="H4058" s="373"/>
      <c r="J4058" s="373"/>
      <c r="K4058" s="373"/>
      <c r="L4058" s="373"/>
    </row>
    <row r="4059" spans="6:12">
      <c r="F4059" s="373"/>
      <c r="G4059" s="373"/>
      <c r="H4059" s="373"/>
      <c r="J4059" s="373"/>
      <c r="K4059" s="373"/>
      <c r="L4059" s="373"/>
    </row>
    <row r="4060" spans="6:12">
      <c r="F4060" s="373"/>
      <c r="G4060" s="373"/>
      <c r="H4060" s="373"/>
      <c r="J4060" s="373"/>
      <c r="K4060" s="373"/>
      <c r="L4060" s="373"/>
    </row>
    <row r="4061" spans="6:12">
      <c r="F4061" s="373"/>
      <c r="G4061" s="373"/>
      <c r="H4061" s="373"/>
      <c r="J4061" s="373"/>
      <c r="K4061" s="373"/>
      <c r="L4061" s="373"/>
    </row>
    <row r="4062" spans="6:12">
      <c r="F4062" s="373"/>
      <c r="G4062" s="373"/>
      <c r="H4062" s="373"/>
      <c r="J4062" s="373"/>
      <c r="K4062" s="373"/>
      <c r="L4062" s="373"/>
    </row>
    <row r="4063" spans="6:12">
      <c r="F4063" s="373"/>
      <c r="G4063" s="373"/>
      <c r="H4063" s="373"/>
      <c r="J4063" s="373"/>
      <c r="K4063" s="373"/>
      <c r="L4063" s="373"/>
    </row>
    <row r="4064" spans="6:12">
      <c r="F4064" s="373"/>
      <c r="G4064" s="373"/>
      <c r="H4064" s="373"/>
      <c r="J4064" s="373"/>
      <c r="K4064" s="373"/>
      <c r="L4064" s="373"/>
    </row>
    <row r="4065" spans="6:12">
      <c r="F4065" s="373"/>
      <c r="G4065" s="373"/>
      <c r="H4065" s="373"/>
      <c r="J4065" s="373"/>
      <c r="K4065" s="373"/>
      <c r="L4065" s="373"/>
    </row>
    <row r="4066" spans="6:12">
      <c r="F4066" s="373"/>
      <c r="G4066" s="373"/>
      <c r="H4066" s="373"/>
      <c r="J4066" s="373"/>
      <c r="K4066" s="373"/>
      <c r="L4066" s="373"/>
    </row>
    <row r="4067" spans="6:12">
      <c r="F4067" s="373"/>
      <c r="G4067" s="373"/>
      <c r="H4067" s="373"/>
      <c r="J4067" s="373"/>
      <c r="K4067" s="373"/>
      <c r="L4067" s="373"/>
    </row>
    <row r="4068" spans="6:12">
      <c r="F4068" s="373"/>
      <c r="G4068" s="373"/>
      <c r="H4068" s="373"/>
      <c r="J4068" s="373"/>
      <c r="K4068" s="373"/>
      <c r="L4068" s="373"/>
    </row>
    <row r="4069" spans="6:12">
      <c r="F4069" s="373"/>
      <c r="G4069" s="373"/>
      <c r="H4069" s="373"/>
      <c r="J4069" s="373"/>
      <c r="K4069" s="373"/>
      <c r="L4069" s="373"/>
    </row>
    <row r="4070" spans="6:12">
      <c r="F4070" s="373"/>
      <c r="G4070" s="373"/>
      <c r="H4070" s="373"/>
      <c r="J4070" s="373"/>
      <c r="K4070" s="373"/>
      <c r="L4070" s="373"/>
    </row>
    <row r="4071" spans="6:12">
      <c r="F4071" s="373"/>
      <c r="G4071" s="373"/>
      <c r="H4071" s="373"/>
      <c r="J4071" s="373"/>
      <c r="K4071" s="373"/>
      <c r="L4071" s="373"/>
    </row>
    <row r="4072" spans="6:12">
      <c r="F4072" s="373"/>
      <c r="G4072" s="373"/>
      <c r="H4072" s="373"/>
      <c r="J4072" s="373"/>
      <c r="K4072" s="373"/>
      <c r="L4072" s="373"/>
    </row>
    <row r="4073" spans="6:12">
      <c r="F4073" s="373"/>
      <c r="G4073" s="373"/>
      <c r="H4073" s="373"/>
      <c r="J4073" s="373"/>
      <c r="K4073" s="373"/>
      <c r="L4073" s="373"/>
    </row>
    <row r="4074" spans="6:12">
      <c r="F4074" s="373"/>
      <c r="G4074" s="373"/>
      <c r="H4074" s="373"/>
      <c r="J4074" s="373"/>
      <c r="K4074" s="373"/>
      <c r="L4074" s="373"/>
    </row>
    <row r="4075" spans="6:12">
      <c r="F4075" s="373"/>
      <c r="G4075" s="373"/>
      <c r="H4075" s="373"/>
      <c r="J4075" s="373"/>
      <c r="K4075" s="373"/>
      <c r="L4075" s="373"/>
    </row>
    <row r="4076" spans="6:12">
      <c r="F4076" s="373"/>
      <c r="G4076" s="373"/>
      <c r="H4076" s="373"/>
      <c r="J4076" s="373"/>
      <c r="K4076" s="373"/>
      <c r="L4076" s="373"/>
    </row>
    <row r="4077" spans="6:12">
      <c r="F4077" s="373"/>
      <c r="G4077" s="373"/>
      <c r="H4077" s="373"/>
      <c r="J4077" s="373"/>
      <c r="K4077" s="373"/>
      <c r="L4077" s="373"/>
    </row>
    <row r="4078" spans="6:12">
      <c r="F4078" s="373"/>
      <c r="G4078" s="373"/>
      <c r="H4078" s="373"/>
      <c r="J4078" s="373"/>
      <c r="K4078" s="373"/>
      <c r="L4078" s="373"/>
    </row>
    <row r="4079" spans="6:12">
      <c r="F4079" s="373"/>
      <c r="G4079" s="373"/>
      <c r="H4079" s="373"/>
      <c r="J4079" s="373"/>
      <c r="K4079" s="373"/>
      <c r="L4079" s="373"/>
    </row>
    <row r="4080" spans="6:12">
      <c r="F4080" s="373"/>
      <c r="G4080" s="373"/>
      <c r="H4080" s="373"/>
      <c r="J4080" s="373"/>
      <c r="K4080" s="373"/>
      <c r="L4080" s="373"/>
    </row>
    <row r="4081" spans="6:12">
      <c r="F4081" s="373"/>
      <c r="G4081" s="373"/>
      <c r="H4081" s="373"/>
      <c r="J4081" s="373"/>
      <c r="K4081" s="373"/>
      <c r="L4081" s="373"/>
    </row>
    <row r="4082" spans="6:12">
      <c r="F4082" s="373"/>
      <c r="G4082" s="373"/>
      <c r="H4082" s="373"/>
      <c r="J4082" s="373"/>
      <c r="K4082" s="373"/>
      <c r="L4082" s="373"/>
    </row>
    <row r="4083" spans="6:12">
      <c r="F4083" s="373"/>
      <c r="G4083" s="373"/>
      <c r="H4083" s="373"/>
      <c r="J4083" s="373"/>
      <c r="K4083" s="373"/>
      <c r="L4083" s="373"/>
    </row>
    <row r="4084" spans="6:12">
      <c r="F4084" s="373"/>
      <c r="G4084" s="373"/>
      <c r="H4084" s="373"/>
      <c r="J4084" s="373"/>
      <c r="K4084" s="373"/>
      <c r="L4084" s="373"/>
    </row>
    <row r="4085" spans="6:12">
      <c r="F4085" s="373"/>
      <c r="G4085" s="373"/>
      <c r="H4085" s="373"/>
      <c r="J4085" s="373"/>
      <c r="K4085" s="373"/>
      <c r="L4085" s="373"/>
    </row>
    <row r="4086" spans="6:12">
      <c r="F4086" s="373"/>
      <c r="G4086" s="373"/>
      <c r="H4086" s="373"/>
      <c r="J4086" s="373"/>
      <c r="K4086" s="373"/>
      <c r="L4086" s="373"/>
    </row>
    <row r="4087" spans="6:12">
      <c r="F4087" s="373"/>
      <c r="G4087" s="373"/>
      <c r="H4087" s="373"/>
      <c r="J4087" s="373"/>
      <c r="K4087" s="373"/>
      <c r="L4087" s="373"/>
    </row>
    <row r="4088" spans="6:12">
      <c r="F4088" s="373"/>
      <c r="G4088" s="373"/>
      <c r="H4088" s="373"/>
      <c r="J4088" s="373"/>
      <c r="K4088" s="373"/>
      <c r="L4088" s="373"/>
    </row>
    <row r="4089" spans="6:12">
      <c r="F4089" s="373"/>
      <c r="G4089" s="373"/>
      <c r="H4089" s="373"/>
      <c r="J4089" s="373"/>
      <c r="K4089" s="373"/>
      <c r="L4089" s="373"/>
    </row>
    <row r="4090" spans="6:12">
      <c r="F4090" s="373"/>
      <c r="G4090" s="373"/>
      <c r="H4090" s="373"/>
      <c r="J4090" s="373"/>
      <c r="K4090" s="373"/>
      <c r="L4090" s="373"/>
    </row>
    <row r="4091" spans="6:12">
      <c r="F4091" s="373"/>
      <c r="G4091" s="373"/>
      <c r="H4091" s="373"/>
      <c r="J4091" s="373"/>
      <c r="K4091" s="373"/>
      <c r="L4091" s="373"/>
    </row>
    <row r="4092" spans="6:12">
      <c r="F4092" s="373"/>
      <c r="G4092" s="373"/>
      <c r="H4092" s="373"/>
      <c r="J4092" s="373"/>
      <c r="K4092" s="373"/>
      <c r="L4092" s="373"/>
    </row>
    <row r="4093" spans="6:12">
      <c r="F4093" s="373"/>
      <c r="G4093" s="373"/>
      <c r="H4093" s="373"/>
      <c r="J4093" s="373"/>
      <c r="K4093" s="373"/>
      <c r="L4093" s="373"/>
    </row>
    <row r="4094" spans="6:12">
      <c r="F4094" s="373"/>
      <c r="G4094" s="373"/>
      <c r="H4094" s="373"/>
      <c r="J4094" s="373"/>
      <c r="K4094" s="373"/>
      <c r="L4094" s="373"/>
    </row>
    <row r="4095" spans="6:12">
      <c r="F4095" s="373"/>
      <c r="G4095" s="373"/>
      <c r="H4095" s="373"/>
      <c r="J4095" s="373"/>
      <c r="K4095" s="373"/>
      <c r="L4095" s="373"/>
    </row>
    <row r="4096" spans="6:12">
      <c r="F4096" s="373"/>
      <c r="G4096" s="373"/>
      <c r="H4096" s="373"/>
      <c r="J4096" s="373"/>
      <c r="K4096" s="373"/>
      <c r="L4096" s="373"/>
    </row>
    <row r="4097" spans="6:12">
      <c r="F4097" s="373"/>
      <c r="G4097" s="373"/>
      <c r="H4097" s="373"/>
      <c r="J4097" s="373"/>
      <c r="K4097" s="373"/>
      <c r="L4097" s="373"/>
    </row>
    <row r="4098" spans="6:12">
      <c r="F4098" s="373"/>
      <c r="G4098" s="373"/>
      <c r="H4098" s="373"/>
      <c r="J4098" s="373"/>
      <c r="K4098" s="373"/>
      <c r="L4098" s="373"/>
    </row>
    <row r="4099" spans="6:12">
      <c r="F4099" s="373"/>
      <c r="G4099" s="373"/>
      <c r="H4099" s="373"/>
      <c r="J4099" s="373"/>
      <c r="K4099" s="373"/>
      <c r="L4099" s="373"/>
    </row>
    <row r="4100" spans="6:12">
      <c r="F4100" s="373"/>
      <c r="G4100" s="373"/>
      <c r="H4100" s="373"/>
      <c r="J4100" s="373"/>
      <c r="K4100" s="373"/>
      <c r="L4100" s="373"/>
    </row>
    <row r="4101" spans="6:12">
      <c r="F4101" s="373"/>
      <c r="G4101" s="373"/>
      <c r="H4101" s="373"/>
      <c r="J4101" s="373"/>
      <c r="K4101" s="373"/>
      <c r="L4101" s="373"/>
    </row>
    <row r="4102" spans="6:12">
      <c r="F4102" s="373"/>
      <c r="G4102" s="373"/>
      <c r="H4102" s="373"/>
      <c r="J4102" s="373"/>
      <c r="K4102" s="373"/>
      <c r="L4102" s="373"/>
    </row>
    <row r="4103" spans="6:12">
      <c r="F4103" s="373"/>
      <c r="G4103" s="373"/>
      <c r="H4103" s="373"/>
      <c r="J4103" s="373"/>
      <c r="K4103" s="373"/>
      <c r="L4103" s="373"/>
    </row>
    <row r="4104" spans="6:12">
      <c r="F4104" s="373"/>
      <c r="G4104" s="373"/>
      <c r="H4104" s="373"/>
      <c r="J4104" s="373"/>
      <c r="K4104" s="373"/>
      <c r="L4104" s="373"/>
    </row>
    <row r="4105" spans="6:12">
      <c r="F4105" s="373"/>
      <c r="G4105" s="373"/>
      <c r="H4105" s="373"/>
      <c r="J4105" s="373"/>
      <c r="K4105" s="373"/>
      <c r="L4105" s="373"/>
    </row>
    <row r="4106" spans="6:12">
      <c r="F4106" s="373"/>
      <c r="G4106" s="373"/>
      <c r="H4106" s="373"/>
      <c r="J4106" s="373"/>
      <c r="K4106" s="373"/>
      <c r="L4106" s="373"/>
    </row>
    <row r="4107" spans="6:12">
      <c r="F4107" s="373"/>
      <c r="G4107" s="373"/>
      <c r="H4107" s="373"/>
      <c r="J4107" s="373"/>
      <c r="K4107" s="373"/>
      <c r="L4107" s="373"/>
    </row>
    <row r="4108" spans="6:12">
      <c r="F4108" s="373"/>
      <c r="G4108" s="373"/>
      <c r="H4108" s="373"/>
      <c r="J4108" s="373"/>
      <c r="K4108" s="373"/>
      <c r="L4108" s="373"/>
    </row>
    <row r="4109" spans="6:12">
      <c r="F4109" s="373"/>
      <c r="G4109" s="373"/>
      <c r="H4109" s="373"/>
      <c r="J4109" s="373"/>
      <c r="K4109" s="373"/>
      <c r="L4109" s="373"/>
    </row>
    <row r="4110" spans="6:12">
      <c r="F4110" s="373"/>
      <c r="G4110" s="373"/>
      <c r="H4110" s="373"/>
      <c r="J4110" s="373"/>
      <c r="K4110" s="373"/>
      <c r="L4110" s="373"/>
    </row>
    <row r="4111" spans="6:12">
      <c r="F4111" s="373"/>
      <c r="G4111" s="373"/>
      <c r="H4111" s="373"/>
      <c r="J4111" s="373"/>
      <c r="K4111" s="373"/>
      <c r="L4111" s="373"/>
    </row>
    <row r="4112" spans="6:12">
      <c r="F4112" s="373"/>
      <c r="G4112" s="373"/>
      <c r="H4112" s="373"/>
      <c r="J4112" s="373"/>
      <c r="K4112" s="373"/>
      <c r="L4112" s="373"/>
    </row>
    <row r="4113" spans="6:12">
      <c r="F4113" s="373"/>
      <c r="G4113" s="373"/>
      <c r="H4113" s="373"/>
      <c r="J4113" s="373"/>
      <c r="K4113" s="373"/>
      <c r="L4113" s="373"/>
    </row>
    <row r="4114" spans="6:12">
      <c r="F4114" s="373"/>
      <c r="G4114" s="373"/>
      <c r="H4114" s="373"/>
      <c r="J4114" s="373"/>
      <c r="K4114" s="373"/>
      <c r="L4114" s="373"/>
    </row>
    <row r="4115" spans="6:12">
      <c r="F4115" s="373"/>
      <c r="G4115" s="373"/>
      <c r="H4115" s="373"/>
      <c r="J4115" s="373"/>
      <c r="K4115" s="373"/>
      <c r="L4115" s="373"/>
    </row>
    <row r="4116" spans="6:12">
      <c r="F4116" s="373"/>
      <c r="G4116" s="373"/>
      <c r="H4116" s="373"/>
      <c r="J4116" s="373"/>
      <c r="K4116" s="373"/>
      <c r="L4116" s="373"/>
    </row>
    <row r="4117" spans="6:12">
      <c r="F4117" s="373"/>
      <c r="G4117" s="373"/>
      <c r="H4117" s="373"/>
      <c r="J4117" s="373"/>
      <c r="K4117" s="373"/>
      <c r="L4117" s="373"/>
    </row>
    <row r="4118" spans="6:12">
      <c r="F4118" s="373"/>
      <c r="G4118" s="373"/>
      <c r="H4118" s="373"/>
      <c r="J4118" s="373"/>
      <c r="K4118" s="373"/>
      <c r="L4118" s="373"/>
    </row>
    <row r="4119" spans="6:12">
      <c r="F4119" s="373"/>
      <c r="G4119" s="373"/>
      <c r="H4119" s="373"/>
      <c r="J4119" s="373"/>
      <c r="K4119" s="373"/>
      <c r="L4119" s="373"/>
    </row>
    <row r="4120" spans="6:12">
      <c r="F4120" s="373"/>
      <c r="G4120" s="373"/>
      <c r="H4120" s="373"/>
      <c r="J4120" s="373"/>
      <c r="K4120" s="373"/>
      <c r="L4120" s="373"/>
    </row>
    <row r="4121" spans="6:12">
      <c r="F4121" s="373"/>
      <c r="G4121" s="373"/>
      <c r="H4121" s="373"/>
      <c r="J4121" s="373"/>
      <c r="K4121" s="373"/>
      <c r="L4121" s="373"/>
    </row>
    <row r="4122" spans="6:12">
      <c r="F4122" s="373"/>
      <c r="G4122" s="373"/>
      <c r="H4122" s="373"/>
      <c r="J4122" s="373"/>
      <c r="K4122" s="373"/>
      <c r="L4122" s="373"/>
    </row>
    <row r="4123" spans="6:12">
      <c r="F4123" s="373"/>
      <c r="G4123" s="373"/>
      <c r="H4123" s="373"/>
      <c r="J4123" s="373"/>
      <c r="K4123" s="373"/>
      <c r="L4123" s="373"/>
    </row>
    <row r="4124" spans="6:12">
      <c r="F4124" s="373"/>
      <c r="G4124" s="373"/>
      <c r="H4124" s="373"/>
      <c r="J4124" s="373"/>
      <c r="K4124" s="373"/>
      <c r="L4124" s="373"/>
    </row>
    <row r="4125" spans="6:12">
      <c r="F4125" s="373"/>
      <c r="G4125" s="373"/>
      <c r="H4125" s="373"/>
      <c r="J4125" s="373"/>
      <c r="K4125" s="373"/>
      <c r="L4125" s="373"/>
    </row>
    <row r="4126" spans="6:12">
      <c r="F4126" s="373"/>
      <c r="G4126" s="373"/>
      <c r="H4126" s="373"/>
      <c r="J4126" s="373"/>
      <c r="K4126" s="373"/>
      <c r="L4126" s="373"/>
    </row>
    <row r="4127" spans="6:12">
      <c r="F4127" s="373"/>
      <c r="G4127" s="373"/>
      <c r="H4127" s="373"/>
      <c r="J4127" s="373"/>
      <c r="K4127" s="373"/>
      <c r="L4127" s="373"/>
    </row>
    <row r="4128" spans="6:12">
      <c r="F4128" s="373"/>
      <c r="G4128" s="373"/>
      <c r="H4128" s="373"/>
      <c r="J4128" s="373"/>
      <c r="K4128" s="373"/>
      <c r="L4128" s="373"/>
    </row>
    <row r="4129" spans="6:12">
      <c r="F4129" s="373"/>
      <c r="G4129" s="373"/>
      <c r="H4129" s="373"/>
      <c r="J4129" s="373"/>
      <c r="K4129" s="373"/>
      <c r="L4129" s="373"/>
    </row>
    <row r="4130" spans="6:12">
      <c r="F4130" s="373"/>
      <c r="G4130" s="373"/>
      <c r="H4130" s="373"/>
      <c r="J4130" s="373"/>
      <c r="K4130" s="373"/>
      <c r="L4130" s="373"/>
    </row>
    <row r="4131" spans="6:12">
      <c r="F4131" s="373"/>
      <c r="G4131" s="373"/>
      <c r="H4131" s="373"/>
      <c r="J4131" s="373"/>
      <c r="K4131" s="373"/>
      <c r="L4131" s="373"/>
    </row>
    <row r="4132" spans="6:12">
      <c r="F4132" s="373"/>
      <c r="G4132" s="373"/>
      <c r="H4132" s="373"/>
      <c r="J4132" s="373"/>
      <c r="K4132" s="373"/>
      <c r="L4132" s="373"/>
    </row>
    <row r="4133" spans="6:12">
      <c r="F4133" s="373"/>
      <c r="G4133" s="373"/>
      <c r="H4133" s="373"/>
      <c r="J4133" s="373"/>
      <c r="K4133" s="373"/>
      <c r="L4133" s="373"/>
    </row>
    <row r="4134" spans="6:12">
      <c r="F4134" s="373"/>
      <c r="G4134" s="373"/>
      <c r="H4134" s="373"/>
      <c r="J4134" s="373"/>
      <c r="K4134" s="373"/>
      <c r="L4134" s="373"/>
    </row>
    <row r="4135" spans="6:12">
      <c r="F4135" s="373"/>
      <c r="G4135" s="373"/>
      <c r="H4135" s="373"/>
      <c r="J4135" s="373"/>
      <c r="K4135" s="373"/>
      <c r="L4135" s="373"/>
    </row>
    <row r="4136" spans="6:12">
      <c r="F4136" s="373"/>
      <c r="G4136" s="373"/>
      <c r="H4136" s="373"/>
      <c r="J4136" s="373"/>
      <c r="K4136" s="373"/>
      <c r="L4136" s="373"/>
    </row>
    <row r="4137" spans="6:12">
      <c r="F4137" s="373"/>
      <c r="G4137" s="373"/>
      <c r="H4137" s="373"/>
      <c r="J4137" s="373"/>
      <c r="K4137" s="373"/>
      <c r="L4137" s="373"/>
    </row>
    <row r="4138" spans="6:12">
      <c r="F4138" s="373"/>
      <c r="G4138" s="373"/>
      <c r="H4138" s="373"/>
      <c r="J4138" s="373"/>
      <c r="K4138" s="373"/>
      <c r="L4138" s="373"/>
    </row>
    <row r="4139" spans="6:12">
      <c r="F4139" s="373"/>
      <c r="G4139" s="373"/>
      <c r="H4139" s="373"/>
      <c r="J4139" s="373"/>
      <c r="K4139" s="373"/>
      <c r="L4139" s="373"/>
    </row>
    <row r="4140" spans="6:12">
      <c r="F4140" s="373"/>
      <c r="G4140" s="373"/>
      <c r="H4140" s="373"/>
      <c r="J4140" s="373"/>
      <c r="K4140" s="373"/>
      <c r="L4140" s="373"/>
    </row>
    <row r="4141" spans="6:12">
      <c r="F4141" s="373"/>
      <c r="G4141" s="373"/>
      <c r="H4141" s="373"/>
      <c r="J4141" s="373"/>
      <c r="K4141" s="373"/>
      <c r="L4141" s="373"/>
    </row>
    <row r="4142" spans="6:12">
      <c r="F4142" s="373"/>
      <c r="G4142" s="373"/>
      <c r="H4142" s="373"/>
      <c r="J4142" s="373"/>
      <c r="K4142" s="373"/>
      <c r="L4142" s="373"/>
    </row>
    <row r="4143" spans="6:12">
      <c r="F4143" s="373"/>
      <c r="G4143" s="373"/>
      <c r="H4143" s="373"/>
      <c r="J4143" s="373"/>
      <c r="K4143" s="373"/>
      <c r="L4143" s="373"/>
    </row>
    <row r="4144" spans="6:12">
      <c r="F4144" s="373"/>
      <c r="G4144" s="373"/>
      <c r="H4144" s="373"/>
      <c r="J4144" s="373"/>
      <c r="K4144" s="373"/>
      <c r="L4144" s="373"/>
    </row>
    <row r="4145" spans="6:12">
      <c r="F4145" s="373"/>
      <c r="G4145" s="373"/>
      <c r="H4145" s="373"/>
      <c r="J4145" s="373"/>
      <c r="K4145" s="373"/>
      <c r="L4145" s="373"/>
    </row>
    <row r="4146" spans="6:12">
      <c r="F4146" s="373"/>
      <c r="G4146" s="373"/>
      <c r="H4146" s="373"/>
      <c r="J4146" s="373"/>
      <c r="K4146" s="373"/>
      <c r="L4146" s="373"/>
    </row>
    <row r="4147" spans="6:12">
      <c r="F4147" s="373"/>
      <c r="G4147" s="373"/>
      <c r="H4147" s="373"/>
      <c r="J4147" s="373"/>
      <c r="K4147" s="373"/>
      <c r="L4147" s="373"/>
    </row>
    <row r="4148" spans="6:12">
      <c r="F4148" s="373"/>
      <c r="G4148" s="373"/>
      <c r="H4148" s="373"/>
      <c r="J4148" s="373"/>
      <c r="K4148" s="373"/>
      <c r="L4148" s="373"/>
    </row>
    <row r="4149" spans="6:12">
      <c r="F4149" s="373"/>
      <c r="G4149" s="373"/>
      <c r="H4149" s="373"/>
      <c r="J4149" s="373"/>
      <c r="K4149" s="373"/>
      <c r="L4149" s="373"/>
    </row>
    <row r="4150" spans="6:12">
      <c r="F4150" s="373"/>
      <c r="G4150" s="373"/>
      <c r="H4150" s="373"/>
      <c r="J4150" s="373"/>
      <c r="K4150" s="373"/>
      <c r="L4150" s="373"/>
    </row>
    <row r="4151" spans="6:12">
      <c r="F4151" s="373"/>
      <c r="G4151" s="373"/>
      <c r="H4151" s="373"/>
      <c r="J4151" s="373"/>
      <c r="K4151" s="373"/>
      <c r="L4151" s="373"/>
    </row>
    <row r="4152" spans="6:12">
      <c r="F4152" s="373"/>
      <c r="G4152" s="373"/>
      <c r="H4152" s="373"/>
      <c r="J4152" s="373"/>
      <c r="K4152" s="373"/>
      <c r="L4152" s="373"/>
    </row>
    <row r="4153" spans="6:12">
      <c r="F4153" s="373"/>
      <c r="G4153" s="373"/>
      <c r="H4153" s="373"/>
      <c r="J4153" s="373"/>
      <c r="K4153" s="373"/>
      <c r="L4153" s="373"/>
    </row>
    <row r="4154" spans="6:12">
      <c r="F4154" s="373"/>
      <c r="G4154" s="373"/>
      <c r="H4154" s="373"/>
      <c r="J4154" s="373"/>
      <c r="K4154" s="373"/>
      <c r="L4154" s="373"/>
    </row>
    <row r="4155" spans="6:12">
      <c r="F4155" s="373"/>
      <c r="G4155" s="373"/>
      <c r="H4155" s="373"/>
      <c r="J4155" s="373"/>
      <c r="K4155" s="373"/>
      <c r="L4155" s="373"/>
    </row>
    <row r="4156" spans="6:12">
      <c r="F4156" s="373"/>
      <c r="G4156" s="373"/>
      <c r="H4156" s="373"/>
      <c r="J4156" s="373"/>
      <c r="K4156" s="373"/>
      <c r="L4156" s="373"/>
    </row>
    <row r="4157" spans="6:12">
      <c r="F4157" s="373"/>
      <c r="G4157" s="373"/>
      <c r="H4157" s="373"/>
      <c r="J4157" s="373"/>
      <c r="K4157" s="373"/>
      <c r="L4157" s="373"/>
    </row>
    <row r="4158" spans="6:12">
      <c r="F4158" s="373"/>
      <c r="G4158" s="373"/>
      <c r="H4158" s="373"/>
      <c r="J4158" s="373"/>
      <c r="K4158" s="373"/>
      <c r="L4158" s="373"/>
    </row>
    <row r="4159" spans="6:12">
      <c r="F4159" s="373"/>
      <c r="G4159" s="373"/>
      <c r="H4159" s="373"/>
      <c r="J4159" s="373"/>
      <c r="K4159" s="373"/>
      <c r="L4159" s="373"/>
    </row>
    <row r="4160" spans="6:12">
      <c r="F4160" s="373"/>
      <c r="G4160" s="373"/>
      <c r="H4160" s="373"/>
      <c r="J4160" s="373"/>
      <c r="K4160" s="373"/>
      <c r="L4160" s="373"/>
    </row>
    <row r="4161" spans="6:12">
      <c r="F4161" s="373"/>
      <c r="G4161" s="373"/>
      <c r="H4161" s="373"/>
      <c r="J4161" s="373"/>
      <c r="K4161" s="373"/>
      <c r="L4161" s="373"/>
    </row>
    <row r="4162" spans="6:12">
      <c r="F4162" s="373"/>
      <c r="G4162" s="373"/>
      <c r="H4162" s="373"/>
      <c r="J4162" s="373"/>
      <c r="K4162" s="373"/>
      <c r="L4162" s="373"/>
    </row>
    <row r="4163" spans="6:12">
      <c r="F4163" s="373"/>
      <c r="G4163" s="373"/>
      <c r="H4163" s="373"/>
      <c r="J4163" s="373"/>
      <c r="K4163" s="373"/>
      <c r="L4163" s="373"/>
    </row>
    <row r="4164" spans="6:12">
      <c r="F4164" s="373"/>
      <c r="G4164" s="373"/>
      <c r="H4164" s="373"/>
      <c r="J4164" s="373"/>
      <c r="K4164" s="373"/>
      <c r="L4164" s="373"/>
    </row>
    <row r="4165" spans="6:12">
      <c r="F4165" s="373"/>
      <c r="G4165" s="373"/>
      <c r="H4165" s="373"/>
      <c r="J4165" s="373"/>
      <c r="K4165" s="373"/>
      <c r="L4165" s="373"/>
    </row>
    <row r="4166" spans="6:12">
      <c r="F4166" s="373"/>
      <c r="G4166" s="373"/>
      <c r="H4166" s="373"/>
      <c r="J4166" s="373"/>
      <c r="K4166" s="373"/>
      <c r="L4166" s="373"/>
    </row>
    <row r="4167" spans="6:12">
      <c r="F4167" s="373"/>
      <c r="G4167" s="373"/>
      <c r="H4167" s="373"/>
      <c r="J4167" s="373"/>
      <c r="K4167" s="373"/>
      <c r="L4167" s="373"/>
    </row>
    <row r="4168" spans="6:12">
      <c r="F4168" s="373"/>
      <c r="G4168" s="373"/>
      <c r="H4168" s="373"/>
      <c r="J4168" s="373"/>
      <c r="K4168" s="373"/>
      <c r="L4168" s="373"/>
    </row>
    <row r="4169" spans="6:12">
      <c r="F4169" s="373"/>
      <c r="G4169" s="373"/>
      <c r="H4169" s="373"/>
      <c r="J4169" s="373"/>
      <c r="K4169" s="373"/>
      <c r="L4169" s="373"/>
    </row>
    <row r="4170" spans="6:12">
      <c r="F4170" s="373"/>
      <c r="G4170" s="373"/>
      <c r="H4170" s="373"/>
      <c r="J4170" s="373"/>
      <c r="K4170" s="373"/>
      <c r="L4170" s="373"/>
    </row>
    <row r="4171" spans="6:12">
      <c r="F4171" s="373"/>
      <c r="G4171" s="373"/>
      <c r="H4171" s="373"/>
      <c r="J4171" s="373"/>
      <c r="K4171" s="373"/>
      <c r="L4171" s="373"/>
    </row>
    <row r="4172" spans="6:12">
      <c r="F4172" s="373"/>
      <c r="G4172" s="373"/>
      <c r="H4172" s="373"/>
      <c r="J4172" s="373"/>
      <c r="K4172" s="373"/>
      <c r="L4172" s="373"/>
    </row>
    <row r="4173" spans="6:12">
      <c r="F4173" s="373"/>
      <c r="G4173" s="373"/>
      <c r="H4173" s="373"/>
      <c r="J4173" s="373"/>
      <c r="K4173" s="373"/>
      <c r="L4173" s="373"/>
    </row>
    <row r="4174" spans="6:12">
      <c r="F4174" s="373"/>
      <c r="G4174" s="373"/>
      <c r="H4174" s="373"/>
      <c r="J4174" s="373"/>
      <c r="K4174" s="373"/>
      <c r="L4174" s="373"/>
    </row>
    <row r="4175" spans="6:12">
      <c r="F4175" s="373"/>
      <c r="G4175" s="373"/>
      <c r="H4175" s="373"/>
      <c r="J4175" s="373"/>
      <c r="K4175" s="373"/>
      <c r="L4175" s="373"/>
    </row>
    <row r="4176" spans="6:12">
      <c r="F4176" s="373"/>
      <c r="G4176" s="373"/>
      <c r="H4176" s="373"/>
      <c r="J4176" s="373"/>
      <c r="K4176" s="373"/>
      <c r="L4176" s="373"/>
    </row>
    <row r="4177" spans="6:12">
      <c r="F4177" s="373"/>
      <c r="G4177" s="373"/>
      <c r="H4177" s="373"/>
      <c r="J4177" s="373"/>
      <c r="K4177" s="373"/>
      <c r="L4177" s="373"/>
    </row>
    <row r="4178" spans="6:12">
      <c r="F4178" s="373"/>
      <c r="G4178" s="373"/>
      <c r="H4178" s="373"/>
      <c r="J4178" s="373"/>
      <c r="K4178" s="373"/>
      <c r="L4178" s="373"/>
    </row>
    <row r="4179" spans="6:12">
      <c r="F4179" s="373"/>
      <c r="G4179" s="373"/>
      <c r="H4179" s="373"/>
      <c r="J4179" s="373"/>
      <c r="K4179" s="373"/>
      <c r="L4179" s="373"/>
    </row>
    <row r="4180" spans="6:12">
      <c r="F4180" s="373"/>
      <c r="G4180" s="373"/>
      <c r="H4180" s="373"/>
      <c r="J4180" s="373"/>
      <c r="K4180" s="373"/>
      <c r="L4180" s="373"/>
    </row>
    <row r="4181" spans="6:12">
      <c r="F4181" s="373"/>
      <c r="G4181" s="373"/>
      <c r="H4181" s="373"/>
      <c r="J4181" s="373"/>
      <c r="K4181" s="373"/>
      <c r="L4181" s="373"/>
    </row>
    <row r="4182" spans="6:12">
      <c r="F4182" s="373"/>
      <c r="G4182" s="373"/>
      <c r="H4182" s="373"/>
      <c r="J4182" s="373"/>
      <c r="K4182" s="373"/>
      <c r="L4182" s="373"/>
    </row>
    <row r="4183" spans="6:12">
      <c r="F4183" s="373"/>
      <c r="G4183" s="373"/>
      <c r="H4183" s="373"/>
      <c r="J4183" s="373"/>
      <c r="K4183" s="373"/>
      <c r="L4183" s="373"/>
    </row>
    <row r="4184" spans="6:12">
      <c r="F4184" s="373"/>
      <c r="G4184" s="373"/>
      <c r="H4184" s="373"/>
      <c r="J4184" s="373"/>
      <c r="K4184" s="373"/>
      <c r="L4184" s="373"/>
    </row>
    <row r="4185" spans="6:12">
      <c r="F4185" s="373"/>
      <c r="G4185" s="373"/>
      <c r="H4185" s="373"/>
      <c r="J4185" s="373"/>
      <c r="K4185" s="373"/>
      <c r="L4185" s="373"/>
    </row>
    <row r="4186" spans="6:12">
      <c r="F4186" s="373"/>
      <c r="G4186" s="373"/>
      <c r="H4186" s="373"/>
      <c r="J4186" s="373"/>
      <c r="K4186" s="373"/>
      <c r="L4186" s="373"/>
    </row>
    <row r="4187" spans="6:12">
      <c r="F4187" s="373"/>
      <c r="G4187" s="373"/>
      <c r="H4187" s="373"/>
      <c r="J4187" s="373"/>
      <c r="K4187" s="373"/>
      <c r="L4187" s="373"/>
    </row>
    <row r="4188" spans="6:12">
      <c r="F4188" s="373"/>
      <c r="G4188" s="373"/>
      <c r="H4188" s="373"/>
      <c r="J4188" s="373"/>
      <c r="K4188" s="373"/>
      <c r="L4188" s="373"/>
    </row>
    <row r="4189" spans="6:12">
      <c r="F4189" s="373"/>
      <c r="G4189" s="373"/>
      <c r="H4189" s="373"/>
      <c r="J4189" s="373"/>
      <c r="K4189" s="373"/>
      <c r="L4189" s="373"/>
    </row>
    <row r="4190" spans="6:12">
      <c r="F4190" s="373"/>
      <c r="G4190" s="373"/>
      <c r="H4190" s="373"/>
      <c r="J4190" s="373"/>
      <c r="K4190" s="373"/>
      <c r="L4190" s="373"/>
    </row>
    <row r="4191" spans="6:12">
      <c r="F4191" s="373"/>
      <c r="G4191" s="373"/>
      <c r="H4191" s="373"/>
      <c r="J4191" s="373"/>
      <c r="K4191" s="373"/>
      <c r="L4191" s="373"/>
    </row>
    <row r="4192" spans="6:12">
      <c r="F4192" s="373"/>
      <c r="G4192" s="373"/>
      <c r="H4192" s="373"/>
      <c r="J4192" s="373"/>
      <c r="K4192" s="373"/>
      <c r="L4192" s="373"/>
    </row>
    <row r="4193" spans="6:12">
      <c r="F4193" s="373"/>
      <c r="G4193" s="373"/>
      <c r="H4193" s="373"/>
      <c r="J4193" s="373"/>
      <c r="K4193" s="373"/>
      <c r="L4193" s="373"/>
    </row>
    <row r="4194" spans="6:12">
      <c r="F4194" s="373"/>
      <c r="G4194" s="373"/>
      <c r="H4194" s="373"/>
      <c r="J4194" s="373"/>
      <c r="K4194" s="373"/>
      <c r="L4194" s="373"/>
    </row>
    <row r="4195" spans="6:12">
      <c r="F4195" s="373"/>
      <c r="G4195" s="373"/>
      <c r="H4195" s="373"/>
      <c r="J4195" s="373"/>
      <c r="K4195" s="373"/>
      <c r="L4195" s="373"/>
    </row>
    <row r="4196" spans="6:12">
      <c r="F4196" s="373"/>
      <c r="G4196" s="373"/>
      <c r="H4196" s="373"/>
      <c r="J4196" s="373"/>
      <c r="K4196" s="373"/>
      <c r="L4196" s="373"/>
    </row>
    <row r="4197" spans="6:12">
      <c r="F4197" s="373"/>
      <c r="G4197" s="373"/>
      <c r="H4197" s="373"/>
      <c r="J4197" s="373"/>
      <c r="K4197" s="373"/>
      <c r="L4197" s="373"/>
    </row>
    <row r="4198" spans="6:12">
      <c r="F4198" s="373"/>
      <c r="G4198" s="373"/>
      <c r="H4198" s="373"/>
      <c r="J4198" s="373"/>
      <c r="K4198" s="373"/>
      <c r="L4198" s="373"/>
    </row>
    <row r="4199" spans="6:12">
      <c r="F4199" s="373"/>
      <c r="G4199" s="373"/>
      <c r="H4199" s="373"/>
      <c r="J4199" s="373"/>
      <c r="K4199" s="373"/>
      <c r="L4199" s="373"/>
    </row>
    <row r="4200" spans="6:12">
      <c r="F4200" s="373"/>
      <c r="G4200" s="373"/>
      <c r="H4200" s="373"/>
      <c r="J4200" s="373"/>
      <c r="K4200" s="373"/>
      <c r="L4200" s="373"/>
    </row>
    <row r="4201" spans="6:12">
      <c r="F4201" s="373"/>
      <c r="G4201" s="373"/>
      <c r="H4201" s="373"/>
      <c r="J4201" s="373"/>
      <c r="K4201" s="373"/>
      <c r="L4201" s="373"/>
    </row>
    <row r="4202" spans="6:12">
      <c r="F4202" s="373"/>
      <c r="G4202" s="373"/>
      <c r="H4202" s="373"/>
      <c r="J4202" s="373"/>
      <c r="K4202" s="373"/>
      <c r="L4202" s="373"/>
    </row>
    <row r="4203" spans="6:12">
      <c r="F4203" s="373"/>
      <c r="G4203" s="373"/>
      <c r="H4203" s="373"/>
      <c r="J4203" s="373"/>
      <c r="K4203" s="373"/>
      <c r="L4203" s="373"/>
    </row>
    <row r="4204" spans="6:12">
      <c r="F4204" s="373"/>
      <c r="G4204" s="373"/>
      <c r="H4204" s="373"/>
      <c r="J4204" s="373"/>
      <c r="K4204" s="373"/>
      <c r="L4204" s="373"/>
    </row>
    <row r="4205" spans="6:12">
      <c r="F4205" s="373"/>
      <c r="G4205" s="373"/>
      <c r="H4205" s="373"/>
      <c r="J4205" s="373"/>
      <c r="K4205" s="373"/>
      <c r="L4205" s="373"/>
    </row>
    <row r="4206" spans="6:12">
      <c r="F4206" s="373"/>
      <c r="G4206" s="373"/>
      <c r="H4206" s="373"/>
      <c r="J4206" s="373"/>
      <c r="K4206" s="373"/>
      <c r="L4206" s="373"/>
    </row>
    <row r="4207" spans="6:12">
      <c r="F4207" s="373"/>
      <c r="G4207" s="373"/>
      <c r="H4207" s="373"/>
      <c r="J4207" s="373"/>
      <c r="K4207" s="373"/>
      <c r="L4207" s="373"/>
    </row>
    <row r="4208" spans="6:12">
      <c r="F4208" s="373"/>
      <c r="G4208" s="373"/>
      <c r="H4208" s="373"/>
      <c r="J4208" s="373"/>
      <c r="K4208" s="373"/>
      <c r="L4208" s="373"/>
    </row>
    <row r="4209" spans="6:12">
      <c r="F4209" s="373"/>
      <c r="G4209" s="373"/>
      <c r="H4209" s="373"/>
      <c r="J4209" s="373"/>
      <c r="K4209" s="373"/>
      <c r="L4209" s="373"/>
    </row>
    <row r="4210" spans="6:12">
      <c r="F4210" s="373"/>
      <c r="G4210" s="373"/>
      <c r="H4210" s="373"/>
      <c r="J4210" s="373"/>
      <c r="K4210" s="373"/>
      <c r="L4210" s="373"/>
    </row>
    <row r="4211" spans="6:12">
      <c r="F4211" s="373"/>
      <c r="G4211" s="373"/>
      <c r="H4211" s="373"/>
      <c r="J4211" s="373"/>
      <c r="K4211" s="373"/>
      <c r="L4211" s="373"/>
    </row>
    <row r="4212" spans="6:12">
      <c r="F4212" s="373"/>
      <c r="G4212" s="373"/>
      <c r="H4212" s="373"/>
      <c r="J4212" s="373"/>
      <c r="K4212" s="373"/>
      <c r="L4212" s="373"/>
    </row>
    <row r="4213" spans="6:12">
      <c r="F4213" s="373"/>
      <c r="G4213" s="373"/>
      <c r="H4213" s="373"/>
      <c r="J4213" s="373"/>
      <c r="K4213" s="373"/>
      <c r="L4213" s="373"/>
    </row>
    <row r="4214" spans="6:12">
      <c r="F4214" s="373"/>
      <c r="G4214" s="373"/>
      <c r="H4214" s="373"/>
      <c r="J4214" s="373"/>
      <c r="K4214" s="373"/>
      <c r="L4214" s="373"/>
    </row>
    <row r="4215" spans="6:12">
      <c r="F4215" s="373"/>
      <c r="G4215" s="373"/>
      <c r="H4215" s="373"/>
      <c r="J4215" s="373"/>
      <c r="K4215" s="373"/>
      <c r="L4215" s="373"/>
    </row>
    <row r="4216" spans="6:12">
      <c r="F4216" s="373"/>
      <c r="G4216" s="373"/>
      <c r="H4216" s="373"/>
      <c r="J4216" s="373"/>
      <c r="K4216" s="373"/>
      <c r="L4216" s="373"/>
    </row>
    <row r="4217" spans="6:12">
      <c r="F4217" s="373"/>
      <c r="G4217" s="373"/>
      <c r="H4217" s="373"/>
      <c r="J4217" s="373"/>
      <c r="K4217" s="373"/>
      <c r="L4217" s="373"/>
    </row>
    <row r="4218" spans="6:12">
      <c r="F4218" s="373"/>
      <c r="G4218" s="373"/>
      <c r="H4218" s="373"/>
      <c r="J4218" s="373"/>
      <c r="K4218" s="373"/>
      <c r="L4218" s="373"/>
    </row>
    <row r="4219" spans="6:12">
      <c r="F4219" s="373"/>
      <c r="G4219" s="373"/>
      <c r="H4219" s="373"/>
      <c r="J4219" s="373"/>
      <c r="K4219" s="373"/>
      <c r="L4219" s="373"/>
    </row>
    <row r="4220" spans="6:12">
      <c r="F4220" s="373"/>
      <c r="G4220" s="373"/>
      <c r="H4220" s="373"/>
      <c r="J4220" s="373"/>
      <c r="K4220" s="373"/>
      <c r="L4220" s="373"/>
    </row>
    <row r="4221" spans="6:12">
      <c r="F4221" s="373"/>
      <c r="G4221" s="373"/>
      <c r="H4221" s="373"/>
      <c r="J4221" s="373"/>
      <c r="K4221" s="373"/>
      <c r="L4221" s="373"/>
    </row>
    <row r="4222" spans="6:12">
      <c r="F4222" s="373"/>
      <c r="G4222" s="373"/>
      <c r="H4222" s="373"/>
      <c r="J4222" s="373"/>
      <c r="K4222" s="373"/>
      <c r="L4222" s="373"/>
    </row>
    <row r="4223" spans="6:12">
      <c r="F4223" s="373"/>
      <c r="G4223" s="373"/>
      <c r="H4223" s="373"/>
      <c r="J4223" s="373"/>
      <c r="K4223" s="373"/>
      <c r="L4223" s="373"/>
    </row>
    <row r="4224" spans="6:12">
      <c r="F4224" s="373"/>
      <c r="G4224" s="373"/>
      <c r="H4224" s="373"/>
      <c r="J4224" s="373"/>
      <c r="K4224" s="373"/>
      <c r="L4224" s="373"/>
    </row>
    <row r="4225" spans="6:12">
      <c r="F4225" s="373"/>
      <c r="G4225" s="373"/>
      <c r="H4225" s="373"/>
      <c r="J4225" s="373"/>
      <c r="K4225" s="373"/>
      <c r="L4225" s="373"/>
    </row>
    <row r="4226" spans="6:12">
      <c r="F4226" s="373"/>
      <c r="G4226" s="373"/>
      <c r="H4226" s="373"/>
      <c r="J4226" s="373"/>
      <c r="K4226" s="373"/>
      <c r="L4226" s="373"/>
    </row>
    <row r="4227" spans="6:12">
      <c r="F4227" s="373"/>
      <c r="G4227" s="373"/>
      <c r="H4227" s="373"/>
      <c r="J4227" s="373"/>
      <c r="K4227" s="373"/>
      <c r="L4227" s="373"/>
    </row>
    <row r="4228" spans="6:12">
      <c r="F4228" s="373"/>
      <c r="G4228" s="373"/>
      <c r="H4228" s="373"/>
      <c r="J4228" s="373"/>
      <c r="K4228" s="373"/>
      <c r="L4228" s="373"/>
    </row>
    <row r="4229" spans="6:12">
      <c r="F4229" s="373"/>
      <c r="G4229" s="373"/>
      <c r="H4229" s="373"/>
      <c r="J4229" s="373"/>
      <c r="K4229" s="373"/>
      <c r="L4229" s="373"/>
    </row>
    <row r="4230" spans="6:12">
      <c r="F4230" s="373"/>
      <c r="G4230" s="373"/>
      <c r="H4230" s="373"/>
      <c r="J4230" s="373"/>
      <c r="K4230" s="373"/>
      <c r="L4230" s="373"/>
    </row>
    <row r="4231" spans="6:12">
      <c r="F4231" s="373"/>
      <c r="G4231" s="373"/>
      <c r="H4231" s="373"/>
      <c r="J4231" s="373"/>
      <c r="K4231" s="373"/>
      <c r="L4231" s="373"/>
    </row>
    <row r="4232" spans="6:12">
      <c r="F4232" s="373"/>
      <c r="G4232" s="373"/>
      <c r="H4232" s="373"/>
      <c r="J4232" s="373"/>
      <c r="K4232" s="373"/>
      <c r="L4232" s="373"/>
    </row>
    <row r="4233" spans="6:12">
      <c r="F4233" s="373"/>
      <c r="G4233" s="373"/>
      <c r="H4233" s="373"/>
      <c r="J4233" s="373"/>
      <c r="K4233" s="373"/>
      <c r="L4233" s="373"/>
    </row>
    <row r="4234" spans="6:12">
      <c r="F4234" s="373"/>
      <c r="G4234" s="373"/>
      <c r="H4234" s="373"/>
      <c r="J4234" s="373"/>
      <c r="K4234" s="373"/>
      <c r="L4234" s="373"/>
    </row>
    <row r="4235" spans="6:12">
      <c r="F4235" s="373"/>
      <c r="G4235" s="373"/>
      <c r="H4235" s="373"/>
      <c r="J4235" s="373"/>
      <c r="K4235" s="373"/>
      <c r="L4235" s="373"/>
    </row>
    <row r="4236" spans="6:12">
      <c r="F4236" s="373"/>
      <c r="G4236" s="373"/>
      <c r="H4236" s="373"/>
      <c r="J4236" s="373"/>
      <c r="K4236" s="373"/>
      <c r="L4236" s="373"/>
    </row>
    <row r="4237" spans="6:12">
      <c r="F4237" s="373"/>
      <c r="G4237" s="373"/>
      <c r="H4237" s="373"/>
      <c r="J4237" s="373"/>
      <c r="K4237" s="373"/>
      <c r="L4237" s="373"/>
    </row>
    <row r="4238" spans="6:12">
      <c r="F4238" s="373"/>
      <c r="G4238" s="373"/>
      <c r="H4238" s="373"/>
      <c r="J4238" s="373"/>
      <c r="K4238" s="373"/>
      <c r="L4238" s="373"/>
    </row>
    <row r="4239" spans="6:12">
      <c r="F4239" s="373"/>
      <c r="G4239" s="373"/>
      <c r="H4239" s="373"/>
      <c r="J4239" s="373"/>
      <c r="K4239" s="373"/>
      <c r="L4239" s="373"/>
    </row>
    <row r="4240" spans="6:12">
      <c r="F4240" s="373"/>
      <c r="G4240" s="373"/>
      <c r="H4240" s="373"/>
      <c r="J4240" s="373"/>
      <c r="K4240" s="373"/>
      <c r="L4240" s="373"/>
    </row>
    <row r="4241" spans="6:12">
      <c r="F4241" s="373"/>
      <c r="G4241" s="373"/>
      <c r="H4241" s="373"/>
      <c r="J4241" s="373"/>
      <c r="K4241" s="373"/>
      <c r="L4241" s="373"/>
    </row>
    <row r="4242" spans="6:12">
      <c r="F4242" s="373"/>
      <c r="G4242" s="373"/>
      <c r="H4242" s="373"/>
      <c r="J4242" s="373"/>
      <c r="K4242" s="373"/>
      <c r="L4242" s="373"/>
    </row>
    <row r="4243" spans="6:12">
      <c r="F4243" s="373"/>
      <c r="G4243" s="373"/>
      <c r="H4243" s="373"/>
      <c r="J4243" s="373"/>
      <c r="K4243" s="373"/>
      <c r="L4243" s="373"/>
    </row>
    <row r="4244" spans="6:12">
      <c r="F4244" s="373"/>
      <c r="G4244" s="373"/>
      <c r="H4244" s="373"/>
      <c r="J4244" s="373"/>
      <c r="K4244" s="373"/>
      <c r="L4244" s="373"/>
    </row>
    <row r="4245" spans="6:12">
      <c r="F4245" s="373"/>
      <c r="G4245" s="373"/>
      <c r="H4245" s="373"/>
      <c r="J4245" s="373"/>
      <c r="K4245" s="373"/>
      <c r="L4245" s="373"/>
    </row>
    <row r="4246" spans="6:12">
      <c r="F4246" s="373"/>
      <c r="G4246" s="373"/>
      <c r="H4246" s="373"/>
      <c r="J4246" s="373"/>
      <c r="K4246" s="373"/>
      <c r="L4246" s="373"/>
    </row>
    <row r="4247" spans="6:12">
      <c r="F4247" s="373"/>
      <c r="G4247" s="373"/>
      <c r="H4247" s="373"/>
      <c r="J4247" s="373"/>
      <c r="K4247" s="373"/>
      <c r="L4247" s="373"/>
    </row>
    <row r="4248" spans="6:12">
      <c r="F4248" s="373"/>
      <c r="G4248" s="373"/>
      <c r="H4248" s="373"/>
      <c r="J4248" s="373"/>
      <c r="K4248" s="373"/>
      <c r="L4248" s="373"/>
    </row>
    <row r="4249" spans="6:12">
      <c r="F4249" s="373"/>
      <c r="G4249" s="373"/>
      <c r="H4249" s="373"/>
      <c r="J4249" s="373"/>
      <c r="K4249" s="373"/>
      <c r="L4249" s="373"/>
    </row>
    <row r="4250" spans="6:12">
      <c r="F4250" s="373"/>
      <c r="G4250" s="373"/>
      <c r="H4250" s="373"/>
      <c r="J4250" s="373"/>
      <c r="K4250" s="373"/>
      <c r="L4250" s="373"/>
    </row>
    <row r="4251" spans="6:12">
      <c r="F4251" s="373"/>
      <c r="G4251" s="373"/>
      <c r="H4251" s="373"/>
      <c r="J4251" s="373"/>
      <c r="K4251" s="373"/>
      <c r="L4251" s="373"/>
    </row>
    <row r="4252" spans="6:12">
      <c r="F4252" s="373"/>
      <c r="G4252" s="373"/>
      <c r="H4252" s="373"/>
      <c r="J4252" s="373"/>
      <c r="K4252" s="373"/>
      <c r="L4252" s="373"/>
    </row>
    <row r="4253" spans="6:12">
      <c r="F4253" s="373"/>
      <c r="G4253" s="373"/>
      <c r="H4253" s="373"/>
      <c r="J4253" s="373"/>
      <c r="K4253" s="373"/>
      <c r="L4253" s="373"/>
    </row>
    <row r="4254" spans="6:12">
      <c r="F4254" s="373"/>
      <c r="G4254" s="373"/>
      <c r="H4254" s="373"/>
      <c r="J4254" s="373"/>
      <c r="K4254" s="373"/>
      <c r="L4254" s="373"/>
    </row>
    <row r="4255" spans="6:12">
      <c r="F4255" s="373"/>
      <c r="G4255" s="373"/>
      <c r="H4255" s="373"/>
      <c r="J4255" s="373"/>
      <c r="K4255" s="373"/>
      <c r="L4255" s="373"/>
    </row>
    <row r="4256" spans="6:12">
      <c r="F4256" s="373"/>
      <c r="G4256" s="373"/>
      <c r="H4256" s="373"/>
      <c r="J4256" s="373"/>
      <c r="K4256" s="373"/>
      <c r="L4256" s="373"/>
    </row>
    <row r="4257" spans="6:12">
      <c r="F4257" s="373"/>
      <c r="G4257" s="373"/>
      <c r="H4257" s="373"/>
      <c r="J4257" s="373"/>
      <c r="K4257" s="373"/>
      <c r="L4257" s="373"/>
    </row>
    <row r="4258" spans="6:12">
      <c r="F4258" s="373"/>
      <c r="G4258" s="373"/>
      <c r="H4258" s="373"/>
      <c r="J4258" s="373"/>
      <c r="K4258" s="373"/>
      <c r="L4258" s="373"/>
    </row>
    <row r="4259" spans="6:12">
      <c r="F4259" s="373"/>
      <c r="G4259" s="373"/>
      <c r="H4259" s="373"/>
      <c r="J4259" s="373"/>
      <c r="K4259" s="373"/>
      <c r="L4259" s="373"/>
    </row>
    <row r="4260" spans="6:12">
      <c r="F4260" s="373"/>
      <c r="G4260" s="373"/>
      <c r="H4260" s="373"/>
      <c r="J4260" s="373"/>
      <c r="K4260" s="373"/>
      <c r="L4260" s="373"/>
    </row>
    <row r="4261" spans="6:12">
      <c r="F4261" s="373"/>
      <c r="G4261" s="373"/>
      <c r="H4261" s="373"/>
      <c r="J4261" s="373"/>
      <c r="K4261" s="373"/>
      <c r="L4261" s="373"/>
    </row>
    <row r="4262" spans="6:12">
      <c r="F4262" s="373"/>
      <c r="G4262" s="373"/>
      <c r="H4262" s="373"/>
      <c r="J4262" s="373"/>
      <c r="K4262" s="373"/>
      <c r="L4262" s="373"/>
    </row>
    <row r="4263" spans="6:12">
      <c r="F4263" s="373"/>
      <c r="G4263" s="373"/>
      <c r="H4263" s="373"/>
      <c r="J4263" s="373"/>
      <c r="K4263" s="373"/>
      <c r="L4263" s="373"/>
    </row>
    <row r="4264" spans="6:12">
      <c r="F4264" s="373"/>
      <c r="G4264" s="373"/>
      <c r="H4264" s="373"/>
      <c r="J4264" s="373"/>
      <c r="K4264" s="373"/>
      <c r="L4264" s="373"/>
    </row>
    <row r="4265" spans="6:12">
      <c r="F4265" s="373"/>
      <c r="G4265" s="373"/>
      <c r="H4265" s="373"/>
      <c r="J4265" s="373"/>
      <c r="K4265" s="373"/>
      <c r="L4265" s="373"/>
    </row>
    <row r="4266" spans="6:12">
      <c r="F4266" s="373"/>
      <c r="G4266" s="373"/>
      <c r="H4266" s="373"/>
      <c r="J4266" s="373"/>
      <c r="K4266" s="373"/>
      <c r="L4266" s="373"/>
    </row>
    <row r="4267" spans="6:12">
      <c r="F4267" s="373"/>
      <c r="G4267" s="373"/>
      <c r="H4267" s="373"/>
      <c r="J4267" s="373"/>
      <c r="K4267" s="373"/>
      <c r="L4267" s="373"/>
    </row>
    <row r="4268" spans="6:12">
      <c r="F4268" s="373"/>
      <c r="G4268" s="373"/>
      <c r="H4268" s="373"/>
      <c r="J4268" s="373"/>
      <c r="K4268" s="373"/>
      <c r="L4268" s="373"/>
    </row>
    <row r="4269" spans="6:12">
      <c r="F4269" s="373"/>
      <c r="G4269" s="373"/>
      <c r="H4269" s="373"/>
      <c r="J4269" s="373"/>
      <c r="K4269" s="373"/>
      <c r="L4269" s="373"/>
    </row>
    <row r="4270" spans="6:12">
      <c r="F4270" s="373"/>
      <c r="G4270" s="373"/>
      <c r="H4270" s="373"/>
      <c r="J4270" s="373"/>
      <c r="K4270" s="373"/>
      <c r="L4270" s="373"/>
    </row>
    <row r="4271" spans="6:12">
      <c r="F4271" s="373"/>
      <c r="G4271" s="373"/>
      <c r="H4271" s="373"/>
      <c r="J4271" s="373"/>
      <c r="K4271" s="373"/>
      <c r="L4271" s="373"/>
    </row>
    <row r="4272" spans="6:12">
      <c r="F4272" s="373"/>
      <c r="G4272" s="373"/>
      <c r="H4272" s="373"/>
      <c r="J4272" s="373"/>
      <c r="K4272" s="373"/>
      <c r="L4272" s="373"/>
    </row>
    <row r="4273" spans="6:12">
      <c r="F4273" s="373"/>
      <c r="G4273" s="373"/>
      <c r="H4273" s="373"/>
      <c r="J4273" s="373"/>
      <c r="K4273" s="373"/>
      <c r="L4273" s="373"/>
    </row>
    <row r="4274" spans="6:12">
      <c r="F4274" s="373"/>
      <c r="G4274" s="373"/>
      <c r="H4274" s="373"/>
      <c r="J4274" s="373"/>
      <c r="K4274" s="373"/>
      <c r="L4274" s="373"/>
    </row>
    <row r="4275" spans="6:12">
      <c r="F4275" s="373"/>
      <c r="G4275" s="373"/>
      <c r="H4275" s="373"/>
      <c r="J4275" s="373"/>
      <c r="K4275" s="373"/>
      <c r="L4275" s="373"/>
    </row>
    <row r="4276" spans="6:12">
      <c r="F4276" s="373"/>
      <c r="G4276" s="373"/>
      <c r="H4276" s="373"/>
      <c r="J4276" s="373"/>
      <c r="K4276" s="373"/>
      <c r="L4276" s="373"/>
    </row>
    <row r="4277" spans="6:12">
      <c r="F4277" s="373"/>
      <c r="G4277" s="373"/>
      <c r="H4277" s="373"/>
      <c r="J4277" s="373"/>
      <c r="K4277" s="373"/>
      <c r="L4277" s="373"/>
    </row>
    <row r="4278" spans="6:12">
      <c r="F4278" s="373"/>
      <c r="G4278" s="373"/>
      <c r="H4278" s="373"/>
      <c r="J4278" s="373"/>
      <c r="K4278" s="373"/>
      <c r="L4278" s="373"/>
    </row>
    <row r="4279" spans="6:12">
      <c r="F4279" s="373"/>
      <c r="G4279" s="373"/>
      <c r="H4279" s="373"/>
      <c r="J4279" s="373"/>
      <c r="K4279" s="373"/>
      <c r="L4279" s="373"/>
    </row>
    <row r="4280" spans="6:12">
      <c r="F4280" s="373"/>
      <c r="G4280" s="373"/>
      <c r="H4280" s="373"/>
      <c r="J4280" s="373"/>
      <c r="K4280" s="373"/>
      <c r="L4280" s="373"/>
    </row>
    <row r="4281" spans="6:12">
      <c r="F4281" s="373"/>
      <c r="G4281" s="373"/>
      <c r="H4281" s="373"/>
      <c r="J4281" s="373"/>
      <c r="K4281" s="373"/>
      <c r="L4281" s="373"/>
    </row>
    <row r="4282" spans="6:12">
      <c r="F4282" s="373"/>
      <c r="G4282" s="373"/>
      <c r="H4282" s="373"/>
      <c r="J4282" s="373"/>
      <c r="K4282" s="373"/>
      <c r="L4282" s="373"/>
    </row>
    <row r="4283" spans="6:12">
      <c r="F4283" s="373"/>
      <c r="G4283" s="373"/>
      <c r="H4283" s="373"/>
      <c r="J4283" s="373"/>
      <c r="K4283" s="373"/>
      <c r="L4283" s="373"/>
    </row>
    <row r="4284" spans="6:12">
      <c r="F4284" s="373"/>
      <c r="G4284" s="373"/>
      <c r="H4284" s="373"/>
      <c r="J4284" s="373"/>
      <c r="K4284" s="373"/>
      <c r="L4284" s="373"/>
    </row>
    <row r="4285" spans="6:12">
      <c r="F4285" s="373"/>
      <c r="G4285" s="373"/>
      <c r="H4285" s="373"/>
      <c r="J4285" s="373"/>
      <c r="K4285" s="373"/>
      <c r="L4285" s="373"/>
    </row>
    <row r="4286" spans="6:12">
      <c r="F4286" s="373"/>
      <c r="G4286" s="373"/>
      <c r="H4286" s="373"/>
      <c r="J4286" s="373"/>
      <c r="K4286" s="373"/>
      <c r="L4286" s="373"/>
    </row>
    <row r="4287" spans="6:12">
      <c r="F4287" s="373"/>
      <c r="G4287" s="373"/>
      <c r="H4287" s="373"/>
      <c r="J4287" s="373"/>
      <c r="K4287" s="373"/>
      <c r="L4287" s="373"/>
    </row>
    <row r="4288" spans="6:12">
      <c r="F4288" s="373"/>
      <c r="G4288" s="373"/>
      <c r="H4288" s="373"/>
      <c r="J4288" s="373"/>
      <c r="K4288" s="373"/>
      <c r="L4288" s="373"/>
    </row>
    <row r="4289" spans="6:12">
      <c r="F4289" s="373"/>
      <c r="G4289" s="373"/>
      <c r="H4289" s="373"/>
      <c r="J4289" s="373"/>
      <c r="K4289" s="373"/>
      <c r="L4289" s="373"/>
    </row>
    <row r="4290" spans="6:12">
      <c r="F4290" s="373"/>
      <c r="G4290" s="373"/>
      <c r="H4290" s="373"/>
      <c r="J4290" s="373"/>
      <c r="K4290" s="373"/>
      <c r="L4290" s="373"/>
    </row>
    <row r="4291" spans="6:12">
      <c r="F4291" s="373"/>
      <c r="G4291" s="373"/>
      <c r="H4291" s="373"/>
      <c r="J4291" s="373"/>
      <c r="K4291" s="373"/>
      <c r="L4291" s="373"/>
    </row>
    <row r="4292" spans="6:12">
      <c r="F4292" s="373"/>
      <c r="G4292" s="373"/>
      <c r="H4292" s="373"/>
      <c r="J4292" s="373"/>
      <c r="K4292" s="373"/>
      <c r="L4292" s="373"/>
    </row>
    <row r="4293" spans="6:12">
      <c r="F4293" s="373"/>
      <c r="G4293" s="373"/>
      <c r="H4293" s="373"/>
      <c r="J4293" s="373"/>
      <c r="K4293" s="373"/>
      <c r="L4293" s="373"/>
    </row>
    <row r="4294" spans="6:12">
      <c r="F4294" s="373"/>
      <c r="G4294" s="373"/>
      <c r="H4294" s="373"/>
      <c r="J4294" s="373"/>
      <c r="K4294" s="373"/>
      <c r="L4294" s="373"/>
    </row>
    <row r="4295" spans="6:12">
      <c r="F4295" s="373"/>
      <c r="G4295" s="373"/>
      <c r="H4295" s="373"/>
      <c r="J4295" s="373"/>
      <c r="K4295" s="373"/>
      <c r="L4295" s="373"/>
    </row>
    <row r="4296" spans="6:12">
      <c r="F4296" s="373"/>
      <c r="G4296" s="373"/>
      <c r="H4296" s="373"/>
      <c r="J4296" s="373"/>
      <c r="K4296" s="373"/>
      <c r="L4296" s="373"/>
    </row>
    <row r="4297" spans="6:12">
      <c r="F4297" s="373"/>
      <c r="G4297" s="373"/>
      <c r="H4297" s="373"/>
      <c r="J4297" s="373"/>
      <c r="K4297" s="373"/>
      <c r="L4297" s="373"/>
    </row>
    <row r="4298" spans="6:12">
      <c r="F4298" s="373"/>
      <c r="G4298" s="373"/>
      <c r="H4298" s="373"/>
      <c r="J4298" s="373"/>
      <c r="K4298" s="373"/>
      <c r="L4298" s="373"/>
    </row>
    <row r="4299" spans="6:12">
      <c r="F4299" s="373"/>
      <c r="G4299" s="373"/>
      <c r="H4299" s="373"/>
      <c r="J4299" s="373"/>
      <c r="K4299" s="373"/>
      <c r="L4299" s="373"/>
    </row>
    <row r="4300" spans="6:12">
      <c r="F4300" s="373"/>
      <c r="G4300" s="373"/>
      <c r="H4300" s="373"/>
      <c r="J4300" s="373"/>
      <c r="K4300" s="373"/>
      <c r="L4300" s="373"/>
    </row>
    <row r="4301" spans="6:12">
      <c r="F4301" s="373"/>
      <c r="G4301" s="373"/>
      <c r="H4301" s="373"/>
      <c r="J4301" s="373"/>
      <c r="K4301" s="373"/>
      <c r="L4301" s="373"/>
    </row>
    <row r="4302" spans="6:12">
      <c r="F4302" s="373"/>
      <c r="G4302" s="373"/>
      <c r="H4302" s="373"/>
      <c r="J4302" s="373"/>
      <c r="K4302" s="373"/>
      <c r="L4302" s="373"/>
    </row>
    <row r="4303" spans="6:12">
      <c r="F4303" s="373"/>
      <c r="G4303" s="373"/>
      <c r="H4303" s="373"/>
      <c r="J4303" s="373"/>
      <c r="K4303" s="373"/>
      <c r="L4303" s="373"/>
    </row>
    <row r="4304" spans="6:12">
      <c r="F4304" s="373"/>
      <c r="G4304" s="373"/>
      <c r="H4304" s="373"/>
      <c r="J4304" s="373"/>
      <c r="K4304" s="373"/>
      <c r="L4304" s="373"/>
    </row>
    <row r="4305" spans="6:12">
      <c r="F4305" s="373"/>
      <c r="G4305" s="373"/>
      <c r="H4305" s="373"/>
      <c r="J4305" s="373"/>
      <c r="K4305" s="373"/>
      <c r="L4305" s="373"/>
    </row>
    <row r="4306" spans="6:12">
      <c r="F4306" s="373"/>
      <c r="G4306" s="373"/>
      <c r="H4306" s="373"/>
      <c r="J4306" s="373"/>
      <c r="K4306" s="373"/>
      <c r="L4306" s="373"/>
    </row>
    <row r="4307" spans="6:12">
      <c r="F4307" s="373"/>
      <c r="G4307" s="373"/>
      <c r="H4307" s="373"/>
      <c r="J4307" s="373"/>
      <c r="K4307" s="373"/>
      <c r="L4307" s="373"/>
    </row>
    <row r="4308" spans="6:12">
      <c r="F4308" s="373"/>
      <c r="G4308" s="373"/>
      <c r="H4308" s="373"/>
      <c r="J4308" s="373"/>
      <c r="K4308" s="373"/>
      <c r="L4308" s="373"/>
    </row>
    <row r="4309" spans="6:12">
      <c r="F4309" s="373"/>
      <c r="G4309" s="373"/>
      <c r="H4309" s="373"/>
      <c r="J4309" s="373"/>
      <c r="K4309" s="373"/>
      <c r="L4309" s="373"/>
    </row>
    <row r="4310" spans="6:12">
      <c r="F4310" s="373"/>
      <c r="G4310" s="373"/>
      <c r="H4310" s="373"/>
      <c r="J4310" s="373"/>
      <c r="K4310" s="373"/>
      <c r="L4310" s="373"/>
    </row>
    <row r="4311" spans="6:12">
      <c r="F4311" s="373"/>
      <c r="G4311" s="373"/>
      <c r="H4311" s="373"/>
      <c r="J4311" s="373"/>
      <c r="K4311" s="373"/>
      <c r="L4311" s="373"/>
    </row>
    <row r="4312" spans="6:12">
      <c r="F4312" s="373"/>
      <c r="G4312" s="373"/>
      <c r="H4312" s="373"/>
      <c r="J4312" s="373"/>
      <c r="K4312" s="373"/>
      <c r="L4312" s="373"/>
    </row>
    <row r="4313" spans="6:12">
      <c r="F4313" s="373"/>
      <c r="G4313" s="373"/>
      <c r="H4313" s="373"/>
      <c r="J4313" s="373"/>
      <c r="K4313" s="373"/>
      <c r="L4313" s="373"/>
    </row>
    <row r="4314" spans="6:12">
      <c r="F4314" s="373"/>
      <c r="G4314" s="373"/>
      <c r="H4314" s="373"/>
      <c r="J4314" s="373"/>
      <c r="K4314" s="373"/>
      <c r="L4314" s="373"/>
    </row>
    <row r="4315" spans="6:12">
      <c r="F4315" s="373"/>
      <c r="G4315" s="373"/>
      <c r="H4315" s="373"/>
      <c r="J4315" s="373"/>
      <c r="K4315" s="373"/>
      <c r="L4315" s="373"/>
    </row>
    <row r="4316" spans="6:12">
      <c r="F4316" s="373"/>
      <c r="G4316" s="373"/>
      <c r="H4316" s="373"/>
      <c r="J4316" s="373"/>
      <c r="K4316" s="373"/>
      <c r="L4316" s="373"/>
    </row>
    <row r="4317" spans="6:12">
      <c r="F4317" s="373"/>
      <c r="G4317" s="373"/>
      <c r="H4317" s="373"/>
      <c r="J4317" s="373"/>
      <c r="K4317" s="373"/>
      <c r="L4317" s="373"/>
    </row>
    <row r="4318" spans="6:12">
      <c r="F4318" s="373"/>
      <c r="G4318" s="373"/>
      <c r="H4318" s="373"/>
      <c r="J4318" s="373"/>
      <c r="K4318" s="373"/>
      <c r="L4318" s="373"/>
    </row>
    <row r="4319" spans="6:12">
      <c r="F4319" s="373"/>
      <c r="G4319" s="373"/>
      <c r="H4319" s="373"/>
      <c r="J4319" s="373"/>
      <c r="K4319" s="373"/>
      <c r="L4319" s="373"/>
    </row>
    <row r="4320" spans="6:12">
      <c r="F4320" s="373"/>
      <c r="G4320" s="373"/>
      <c r="H4320" s="373"/>
      <c r="J4320" s="373"/>
      <c r="K4320" s="373"/>
      <c r="L4320" s="373"/>
    </row>
    <row r="4321" spans="6:12">
      <c r="F4321" s="373"/>
      <c r="G4321" s="373"/>
      <c r="H4321" s="373"/>
      <c r="J4321" s="373"/>
      <c r="K4321" s="373"/>
      <c r="L4321" s="373"/>
    </row>
    <row r="4322" spans="6:12">
      <c r="F4322" s="373"/>
      <c r="G4322" s="373"/>
      <c r="H4322" s="373"/>
      <c r="J4322" s="373"/>
      <c r="K4322" s="373"/>
      <c r="L4322" s="373"/>
    </row>
    <row r="4323" spans="6:12">
      <c r="F4323" s="373"/>
      <c r="G4323" s="373"/>
      <c r="H4323" s="373"/>
      <c r="J4323" s="373"/>
      <c r="K4323" s="373"/>
      <c r="L4323" s="373"/>
    </row>
    <row r="4324" spans="6:12">
      <c r="F4324" s="373"/>
      <c r="G4324" s="373"/>
      <c r="H4324" s="373"/>
      <c r="J4324" s="373"/>
      <c r="K4324" s="373"/>
      <c r="L4324" s="373"/>
    </row>
    <row r="4325" spans="6:12">
      <c r="F4325" s="373"/>
      <c r="G4325" s="373"/>
      <c r="H4325" s="373"/>
      <c r="J4325" s="373"/>
      <c r="K4325" s="373"/>
      <c r="L4325" s="373"/>
    </row>
    <row r="4326" spans="6:12">
      <c r="F4326" s="373"/>
      <c r="G4326" s="373"/>
      <c r="H4326" s="373"/>
      <c r="J4326" s="373"/>
      <c r="K4326" s="373"/>
      <c r="L4326" s="373"/>
    </row>
    <row r="4327" spans="6:12">
      <c r="F4327" s="373"/>
      <c r="G4327" s="373"/>
      <c r="H4327" s="373"/>
      <c r="J4327" s="373"/>
      <c r="K4327" s="373"/>
      <c r="L4327" s="373"/>
    </row>
    <row r="4328" spans="6:12">
      <c r="F4328" s="373"/>
      <c r="G4328" s="373"/>
      <c r="H4328" s="373"/>
      <c r="J4328" s="373"/>
      <c r="K4328" s="373"/>
      <c r="L4328" s="373"/>
    </row>
    <row r="4329" spans="6:12">
      <c r="F4329" s="373"/>
      <c r="G4329" s="373"/>
      <c r="H4329" s="373"/>
      <c r="J4329" s="373"/>
      <c r="K4329" s="373"/>
      <c r="L4329" s="373"/>
    </row>
    <row r="4330" spans="6:12">
      <c r="F4330" s="373"/>
      <c r="G4330" s="373"/>
      <c r="H4330" s="373"/>
      <c r="J4330" s="373"/>
      <c r="K4330" s="373"/>
      <c r="L4330" s="373"/>
    </row>
    <row r="4331" spans="6:12">
      <c r="F4331" s="373"/>
      <c r="G4331" s="373"/>
      <c r="H4331" s="373"/>
      <c r="J4331" s="373"/>
      <c r="K4331" s="373"/>
      <c r="L4331" s="373"/>
    </row>
    <row r="4332" spans="6:12">
      <c r="F4332" s="373"/>
      <c r="G4332" s="373"/>
      <c r="H4332" s="373"/>
      <c r="J4332" s="373"/>
      <c r="K4332" s="373"/>
      <c r="L4332" s="373"/>
    </row>
    <row r="4333" spans="6:12">
      <c r="F4333" s="373"/>
      <c r="G4333" s="373"/>
      <c r="H4333" s="373"/>
      <c r="J4333" s="373"/>
      <c r="K4333" s="373"/>
      <c r="L4333" s="373"/>
    </row>
    <row r="4334" spans="6:12">
      <c r="F4334" s="373"/>
      <c r="G4334" s="373"/>
      <c r="H4334" s="373"/>
      <c r="J4334" s="373"/>
      <c r="K4334" s="373"/>
      <c r="L4334" s="373"/>
    </row>
    <row r="4335" spans="6:12">
      <c r="F4335" s="373"/>
      <c r="G4335" s="373"/>
      <c r="H4335" s="373"/>
      <c r="J4335" s="373"/>
      <c r="K4335" s="373"/>
      <c r="L4335" s="373"/>
    </row>
    <row r="4336" spans="6:12">
      <c r="F4336" s="373"/>
      <c r="G4336" s="373"/>
      <c r="H4336" s="373"/>
      <c r="J4336" s="373"/>
      <c r="K4336" s="373"/>
      <c r="L4336" s="373"/>
    </row>
    <row r="4337" spans="6:12">
      <c r="F4337" s="373"/>
      <c r="G4337" s="373"/>
      <c r="H4337" s="373"/>
      <c r="J4337" s="373"/>
      <c r="K4337" s="373"/>
      <c r="L4337" s="373"/>
    </row>
    <row r="4338" spans="6:12">
      <c r="F4338" s="373"/>
      <c r="G4338" s="373"/>
      <c r="H4338" s="373"/>
      <c r="J4338" s="373"/>
      <c r="K4338" s="373"/>
      <c r="L4338" s="373"/>
    </row>
    <row r="4339" spans="6:12">
      <c r="F4339" s="373"/>
      <c r="G4339" s="373"/>
      <c r="H4339" s="373"/>
      <c r="J4339" s="373"/>
      <c r="K4339" s="373"/>
      <c r="L4339" s="373"/>
    </row>
    <row r="4340" spans="6:12">
      <c r="F4340" s="373"/>
      <c r="G4340" s="373"/>
      <c r="H4340" s="373"/>
      <c r="J4340" s="373"/>
      <c r="K4340" s="373"/>
      <c r="L4340" s="373"/>
    </row>
    <row r="4341" spans="6:12">
      <c r="F4341" s="373"/>
      <c r="G4341" s="373"/>
      <c r="H4341" s="373"/>
      <c r="J4341" s="373"/>
      <c r="K4341" s="373"/>
      <c r="L4341" s="373"/>
    </row>
    <row r="4342" spans="6:12">
      <c r="F4342" s="373"/>
      <c r="G4342" s="373"/>
      <c r="H4342" s="373"/>
      <c r="J4342" s="373"/>
      <c r="K4342" s="373"/>
      <c r="L4342" s="373"/>
    </row>
    <row r="4343" spans="6:12">
      <c r="F4343" s="373"/>
      <c r="G4343" s="373"/>
      <c r="H4343" s="373"/>
      <c r="J4343" s="373"/>
      <c r="K4343" s="373"/>
      <c r="L4343" s="373"/>
    </row>
    <row r="4344" spans="6:12">
      <c r="F4344" s="373"/>
      <c r="G4344" s="373"/>
      <c r="H4344" s="373"/>
      <c r="J4344" s="373"/>
      <c r="K4344" s="373"/>
      <c r="L4344" s="373"/>
    </row>
    <row r="4345" spans="6:12">
      <c r="F4345" s="373"/>
      <c r="G4345" s="373"/>
      <c r="H4345" s="373"/>
      <c r="J4345" s="373"/>
      <c r="K4345" s="373"/>
      <c r="L4345" s="373"/>
    </row>
    <row r="4346" spans="6:12">
      <c r="F4346" s="373"/>
      <c r="G4346" s="373"/>
      <c r="H4346" s="373"/>
      <c r="J4346" s="373"/>
      <c r="K4346" s="373"/>
      <c r="L4346" s="373"/>
    </row>
    <row r="4347" spans="6:12">
      <c r="F4347" s="373"/>
      <c r="G4347" s="373"/>
      <c r="H4347" s="373"/>
      <c r="J4347" s="373"/>
      <c r="K4347" s="373"/>
      <c r="L4347" s="373"/>
    </row>
    <row r="4348" spans="6:12">
      <c r="F4348" s="373"/>
      <c r="G4348" s="373"/>
      <c r="H4348" s="373"/>
      <c r="J4348" s="373"/>
      <c r="K4348" s="373"/>
      <c r="L4348" s="373"/>
    </row>
    <row r="4349" spans="6:12">
      <c r="F4349" s="373"/>
      <c r="G4349" s="373"/>
      <c r="H4349" s="373"/>
      <c r="J4349" s="373"/>
      <c r="K4349" s="373"/>
      <c r="L4349" s="373"/>
    </row>
    <row r="4350" spans="6:12">
      <c r="F4350" s="373"/>
      <c r="G4350" s="373"/>
      <c r="H4350" s="373"/>
      <c r="J4350" s="373"/>
      <c r="K4350" s="373"/>
      <c r="L4350" s="373"/>
    </row>
    <row r="4351" spans="6:12">
      <c r="F4351" s="373"/>
      <c r="G4351" s="373"/>
      <c r="H4351" s="373"/>
      <c r="J4351" s="373"/>
      <c r="K4351" s="373"/>
      <c r="L4351" s="373"/>
    </row>
    <row r="4352" spans="6:12">
      <c r="F4352" s="373"/>
      <c r="G4352" s="373"/>
      <c r="H4352" s="373"/>
      <c r="J4352" s="373"/>
      <c r="K4352" s="373"/>
      <c r="L4352" s="373"/>
    </row>
    <row r="4353" spans="6:12">
      <c r="F4353" s="373"/>
      <c r="G4353" s="373"/>
      <c r="H4353" s="373"/>
      <c r="J4353" s="373"/>
      <c r="K4353" s="373"/>
      <c r="L4353" s="373"/>
    </row>
    <row r="4354" spans="6:12">
      <c r="F4354" s="373"/>
      <c r="G4354" s="373"/>
      <c r="H4354" s="373"/>
      <c r="J4354" s="373"/>
      <c r="K4354" s="373"/>
      <c r="L4354" s="373"/>
    </row>
    <row r="4355" spans="6:12">
      <c r="F4355" s="373"/>
      <c r="G4355" s="373"/>
      <c r="H4355" s="373"/>
      <c r="J4355" s="373"/>
      <c r="K4355" s="373"/>
      <c r="L4355" s="373"/>
    </row>
    <row r="4356" spans="6:12">
      <c r="F4356" s="373"/>
      <c r="G4356" s="373"/>
      <c r="H4356" s="373"/>
      <c r="J4356" s="373"/>
      <c r="K4356" s="373"/>
      <c r="L4356" s="373"/>
    </row>
    <row r="4357" spans="6:12">
      <c r="F4357" s="373"/>
      <c r="G4357" s="373"/>
      <c r="H4357" s="373"/>
      <c r="J4357" s="373"/>
      <c r="K4357" s="373"/>
      <c r="L4357" s="373"/>
    </row>
    <row r="4358" spans="6:12">
      <c r="F4358" s="373"/>
      <c r="G4358" s="373"/>
      <c r="H4358" s="373"/>
      <c r="J4358" s="373"/>
      <c r="K4358" s="373"/>
      <c r="L4358" s="373"/>
    </row>
    <row r="4359" spans="6:12">
      <c r="F4359" s="373"/>
      <c r="G4359" s="373"/>
      <c r="H4359" s="373"/>
      <c r="J4359" s="373"/>
      <c r="K4359" s="373"/>
      <c r="L4359" s="373"/>
    </row>
    <row r="4360" spans="6:12">
      <c r="F4360" s="373"/>
      <c r="G4360" s="373"/>
      <c r="H4360" s="373"/>
      <c r="J4360" s="373"/>
      <c r="K4360" s="373"/>
      <c r="L4360" s="373"/>
    </row>
    <row r="4361" spans="6:12">
      <c r="F4361" s="373"/>
      <c r="G4361" s="373"/>
      <c r="H4361" s="373"/>
      <c r="J4361" s="373"/>
      <c r="K4361" s="373"/>
      <c r="L4361" s="373"/>
    </row>
    <row r="4362" spans="6:12">
      <c r="F4362" s="373"/>
      <c r="G4362" s="373"/>
      <c r="H4362" s="373"/>
      <c r="J4362" s="373"/>
      <c r="K4362" s="373"/>
      <c r="L4362" s="373"/>
    </row>
    <row r="4363" spans="6:12">
      <c r="F4363" s="373"/>
      <c r="G4363" s="373"/>
      <c r="H4363" s="373"/>
      <c r="J4363" s="373"/>
      <c r="K4363" s="373"/>
      <c r="L4363" s="373"/>
    </row>
    <row r="4364" spans="6:12">
      <c r="F4364" s="373"/>
      <c r="G4364" s="373"/>
      <c r="H4364" s="373"/>
      <c r="J4364" s="373"/>
      <c r="K4364" s="373"/>
      <c r="L4364" s="373"/>
    </row>
    <row r="4365" spans="6:12">
      <c r="F4365" s="373"/>
      <c r="G4365" s="373"/>
      <c r="H4365" s="373"/>
      <c r="J4365" s="373"/>
      <c r="K4365" s="373"/>
      <c r="L4365" s="373"/>
    </row>
    <row r="4366" spans="6:12">
      <c r="F4366" s="373"/>
      <c r="G4366" s="373"/>
      <c r="H4366" s="373"/>
      <c r="J4366" s="373"/>
      <c r="K4366" s="373"/>
      <c r="L4366" s="373"/>
    </row>
    <row r="4367" spans="6:12">
      <c r="F4367" s="373"/>
      <c r="G4367" s="373"/>
      <c r="H4367" s="373"/>
      <c r="J4367" s="373"/>
      <c r="K4367" s="373"/>
      <c r="L4367" s="373"/>
    </row>
    <row r="4368" spans="6:12">
      <c r="F4368" s="373"/>
      <c r="G4368" s="373"/>
      <c r="H4368" s="373"/>
      <c r="J4368" s="373"/>
      <c r="K4368" s="373"/>
      <c r="L4368" s="373"/>
    </row>
    <row r="4369" spans="6:12">
      <c r="F4369" s="373"/>
      <c r="G4369" s="373"/>
      <c r="H4369" s="373"/>
      <c r="J4369" s="373"/>
      <c r="K4369" s="373"/>
      <c r="L4369" s="373"/>
    </row>
    <row r="4370" spans="6:12">
      <c r="F4370" s="373"/>
      <c r="G4370" s="373"/>
      <c r="H4370" s="373"/>
      <c r="J4370" s="373"/>
      <c r="K4370" s="373"/>
      <c r="L4370" s="373"/>
    </row>
    <row r="4371" spans="6:12">
      <c r="F4371" s="373"/>
      <c r="G4371" s="373"/>
      <c r="H4371" s="373"/>
      <c r="J4371" s="373"/>
      <c r="K4371" s="373"/>
      <c r="L4371" s="373"/>
    </row>
    <row r="4372" spans="6:12">
      <c r="F4372" s="373"/>
      <c r="G4372" s="373"/>
      <c r="H4372" s="373"/>
      <c r="J4372" s="373"/>
      <c r="K4372" s="373"/>
      <c r="L4372" s="373"/>
    </row>
    <row r="4373" spans="6:12">
      <c r="F4373" s="373"/>
      <c r="G4373" s="373"/>
      <c r="H4373" s="373"/>
      <c r="J4373" s="373"/>
      <c r="K4373" s="373"/>
      <c r="L4373" s="373"/>
    </row>
    <row r="4374" spans="6:12">
      <c r="F4374" s="373"/>
      <c r="G4374" s="373"/>
      <c r="H4374" s="373"/>
      <c r="J4374" s="373"/>
      <c r="K4374" s="373"/>
      <c r="L4374" s="373"/>
    </row>
  </sheetData>
  <mergeCells count="38">
    <mergeCell ref="A1:D1"/>
    <mergeCell ref="A3:M3"/>
    <mergeCell ref="D4:M4"/>
    <mergeCell ref="A5:E7"/>
    <mergeCell ref="F5:I5"/>
    <mergeCell ref="J5:M5"/>
    <mergeCell ref="F6:F7"/>
    <mergeCell ref="I6:I7"/>
    <mergeCell ref="J6:J7"/>
    <mergeCell ref="M6:M7"/>
    <mergeCell ref="A8:D8"/>
    <mergeCell ref="B10:D10"/>
    <mergeCell ref="C11:D11"/>
    <mergeCell ref="C12:D12"/>
    <mergeCell ref="C13:D13"/>
    <mergeCell ref="C14:D14"/>
    <mergeCell ref="C15:D15"/>
    <mergeCell ref="C16:D16"/>
    <mergeCell ref="C17:D17"/>
    <mergeCell ref="C18:D18"/>
    <mergeCell ref="C19:D19"/>
    <mergeCell ref="C20:D20"/>
    <mergeCell ref="C21:D21"/>
    <mergeCell ref="C22:D22"/>
    <mergeCell ref="C23:D23"/>
    <mergeCell ref="C24:D24"/>
    <mergeCell ref="C25:D25"/>
    <mergeCell ref="C26:D26"/>
    <mergeCell ref="B34:D34"/>
    <mergeCell ref="C35:D35"/>
    <mergeCell ref="C54:D54"/>
    <mergeCell ref="C55:D55"/>
    <mergeCell ref="C27:D27"/>
    <mergeCell ref="C28:D28"/>
    <mergeCell ref="C29:D29"/>
    <mergeCell ref="C30:D30"/>
    <mergeCell ref="C31:D31"/>
    <mergeCell ref="C32:D32"/>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2C79B-38EE-4FF8-90D0-B4DF09E940D6}">
  <sheetPr>
    <pageSetUpPr fitToPage="1"/>
  </sheetPr>
  <dimension ref="A1:Q80"/>
  <sheetViews>
    <sheetView view="pageBreakPreview" zoomScaleNormal="100" zoomScaleSheetLayoutView="100" workbookViewId="0">
      <selection activeCell="M56" sqref="M56"/>
    </sheetView>
  </sheetViews>
  <sheetFormatPr defaultRowHeight="13.5"/>
  <cols>
    <col min="1" max="2" width="0.875" style="96" customWidth="1"/>
    <col min="3" max="3" width="1.625" style="96" customWidth="1"/>
    <col min="4" max="4" width="2.625" style="96" customWidth="1"/>
    <col min="5" max="5" width="10.625" style="96" customWidth="1"/>
    <col min="6" max="6" width="0.875" style="96" customWidth="1"/>
    <col min="7" max="7" width="11.125" style="96" customWidth="1"/>
    <col min="8" max="9" width="8.625" style="96" customWidth="1"/>
    <col min="10" max="10" width="7.625" style="96" customWidth="1"/>
    <col min="11" max="11" width="11.125" style="96" customWidth="1"/>
    <col min="12" max="13" width="8.625" style="96" customWidth="1"/>
    <col min="14" max="14" width="7.625" style="96" customWidth="1"/>
    <col min="15" max="16384" width="9" style="96"/>
  </cols>
  <sheetData>
    <row r="1" spans="1:14" ht="15" customHeight="1">
      <c r="A1" s="1282" t="s">
        <v>1345</v>
      </c>
      <c r="B1" s="1282"/>
      <c r="C1" s="1282"/>
      <c r="D1" s="1282"/>
      <c r="E1" s="1282"/>
      <c r="F1" s="1282"/>
      <c r="G1" s="1282"/>
      <c r="H1" s="1282"/>
      <c r="I1" s="1282"/>
      <c r="J1" s="1282"/>
      <c r="K1" s="1282"/>
      <c r="L1" s="1282"/>
      <c r="M1" s="1282"/>
      <c r="N1" s="1282"/>
    </row>
    <row r="2" spans="1:14" ht="15" customHeight="1">
      <c r="A2" s="167"/>
      <c r="B2" s="167"/>
      <c r="C2" s="167"/>
      <c r="D2" s="167"/>
      <c r="E2" s="167"/>
      <c r="F2" s="167"/>
      <c r="G2" s="167"/>
      <c r="H2" s="167"/>
      <c r="I2" s="167"/>
      <c r="J2" s="167"/>
      <c r="K2" s="167"/>
      <c r="L2" s="167"/>
      <c r="M2" s="167"/>
      <c r="N2" s="167"/>
    </row>
    <row r="3" spans="1:14" s="95" customFormat="1" ht="24.95" customHeight="1">
      <c r="A3" s="1301" t="s">
        <v>1344</v>
      </c>
      <c r="B3" s="1301"/>
      <c r="C3" s="1301"/>
      <c r="D3" s="1301"/>
      <c r="E3" s="1301"/>
      <c r="F3" s="1301"/>
      <c r="G3" s="1301"/>
      <c r="H3" s="1301"/>
      <c r="I3" s="1301"/>
      <c r="J3" s="1301"/>
      <c r="K3" s="1301"/>
      <c r="L3" s="1301"/>
      <c r="M3" s="1301"/>
      <c r="N3" s="1327"/>
    </row>
    <row r="4" spans="1:14" ht="15" customHeight="1" thickBot="1">
      <c r="A4" s="114"/>
      <c r="B4" s="114"/>
      <c r="C4" s="114"/>
      <c r="D4" s="114"/>
      <c r="E4" s="1309" t="s">
        <v>1343</v>
      </c>
      <c r="F4" s="1309"/>
      <c r="G4" s="1309"/>
      <c r="H4" s="1309"/>
      <c r="I4" s="1309"/>
      <c r="J4" s="1309"/>
      <c r="K4" s="1309"/>
      <c r="L4" s="1309"/>
      <c r="M4" s="1309"/>
      <c r="N4" s="1529"/>
    </row>
    <row r="5" spans="1:14" ht="15" customHeight="1" thickTop="1">
      <c r="A5" s="1308" t="s">
        <v>1296</v>
      </c>
      <c r="B5" s="1338"/>
      <c r="C5" s="1338"/>
      <c r="D5" s="1338"/>
      <c r="E5" s="1536"/>
      <c r="F5" s="1536"/>
      <c r="G5" s="1306" t="s">
        <v>1295</v>
      </c>
      <c r="H5" s="1307"/>
      <c r="I5" s="1307"/>
      <c r="J5" s="1308"/>
      <c r="K5" s="1306" t="s">
        <v>1294</v>
      </c>
      <c r="L5" s="1307"/>
      <c r="M5" s="1307"/>
      <c r="N5" s="1533"/>
    </row>
    <row r="6" spans="1:14" ht="15" customHeight="1">
      <c r="A6" s="1366"/>
      <c r="B6" s="1333"/>
      <c r="C6" s="1333"/>
      <c r="D6" s="1333"/>
      <c r="E6" s="1532"/>
      <c r="F6" s="1532"/>
      <c r="G6" s="1383" t="s">
        <v>639</v>
      </c>
      <c r="H6" s="322"/>
      <c r="I6" s="322"/>
      <c r="J6" s="1534" t="s">
        <v>1293</v>
      </c>
      <c r="K6" s="1383" t="s">
        <v>639</v>
      </c>
      <c r="L6" s="322"/>
      <c r="M6" s="322"/>
      <c r="N6" s="1535" t="s">
        <v>1293</v>
      </c>
    </row>
    <row r="7" spans="1:14" ht="15" customHeight="1">
      <c r="A7" s="1300"/>
      <c r="B7" s="1510"/>
      <c r="C7" s="1510"/>
      <c r="D7" s="1510"/>
      <c r="E7" s="1510"/>
      <c r="F7" s="1510"/>
      <c r="G7" s="1382"/>
      <c r="H7" s="333" t="s">
        <v>1292</v>
      </c>
      <c r="I7" s="595" t="s">
        <v>1291</v>
      </c>
      <c r="J7" s="1334"/>
      <c r="K7" s="1382"/>
      <c r="L7" s="333" t="s">
        <v>1292</v>
      </c>
      <c r="M7" s="595" t="s">
        <v>1291</v>
      </c>
      <c r="N7" s="1298"/>
    </row>
    <row r="8" spans="1:14" ht="15" customHeight="1">
      <c r="A8" s="114"/>
      <c r="B8" s="114"/>
      <c r="C8" s="1523" t="s">
        <v>1342</v>
      </c>
      <c r="D8" s="1397"/>
      <c r="E8" s="1397"/>
      <c r="F8" s="640"/>
      <c r="G8" s="665">
        <v>4603</v>
      </c>
      <c r="H8" s="152">
        <v>4249</v>
      </c>
      <c r="I8" s="664">
        <v>354</v>
      </c>
      <c r="J8" s="666">
        <f>G8/'11(1)'!F$8*100</f>
        <v>7.0339242053789732</v>
      </c>
      <c r="K8" s="665">
        <v>2596</v>
      </c>
      <c r="L8" s="152">
        <v>2405</v>
      </c>
      <c r="M8" s="664">
        <v>191</v>
      </c>
      <c r="N8" s="635">
        <f>K8/'11(1)'!J$8*100</f>
        <v>11.209465002806684</v>
      </c>
    </row>
    <row r="9" spans="1:14" ht="15" customHeight="1">
      <c r="A9" s="114"/>
      <c r="B9" s="114"/>
      <c r="C9" s="422"/>
      <c r="D9" s="1525" t="s">
        <v>687</v>
      </c>
      <c r="E9" s="1526"/>
      <c r="F9" s="640"/>
      <c r="G9" s="153">
        <v>843</v>
      </c>
      <c r="H9" s="152">
        <v>730</v>
      </c>
      <c r="I9" s="660">
        <v>113</v>
      </c>
      <c r="J9" s="639">
        <f>G9/'11(1)'!F$8*100</f>
        <v>1.28820293398533</v>
      </c>
      <c r="K9" s="153">
        <v>253</v>
      </c>
      <c r="L9" s="152">
        <v>235</v>
      </c>
      <c r="M9" s="660">
        <v>18</v>
      </c>
      <c r="N9" s="635">
        <f>K9/'11(1)'!J$8*100</f>
        <v>1.0924478604430243</v>
      </c>
    </row>
    <row r="10" spans="1:14" ht="15" customHeight="1">
      <c r="A10" s="114"/>
      <c r="B10" s="134"/>
      <c r="C10" s="134"/>
      <c r="D10" s="1525" t="s">
        <v>1341</v>
      </c>
      <c r="E10" s="1526"/>
      <c r="F10" s="493"/>
      <c r="G10" s="153">
        <v>55</v>
      </c>
      <c r="H10" s="152">
        <v>46</v>
      </c>
      <c r="I10" s="660">
        <v>9</v>
      </c>
      <c r="J10" s="639">
        <f>G10/'11(1)'!F$8*100</f>
        <v>8.4046454767726153E-2</v>
      </c>
      <c r="K10" s="153">
        <v>18</v>
      </c>
      <c r="L10" s="152">
        <v>17</v>
      </c>
      <c r="M10" s="660">
        <v>1</v>
      </c>
      <c r="N10" s="635">
        <f>K10/'11(1)'!J$8*100</f>
        <v>7.772356319357486E-2</v>
      </c>
    </row>
    <row r="11" spans="1:14" ht="15" customHeight="1">
      <c r="A11" s="114"/>
      <c r="B11" s="134"/>
      <c r="C11" s="134"/>
      <c r="D11" s="1525" t="s">
        <v>1340</v>
      </c>
      <c r="E11" s="1526"/>
      <c r="F11" s="493"/>
      <c r="G11" s="153">
        <v>209</v>
      </c>
      <c r="H11" s="152">
        <v>205</v>
      </c>
      <c r="I11" s="660">
        <v>4</v>
      </c>
      <c r="J11" s="639">
        <f>G11/'11(1)'!F$8*100</f>
        <v>0.31937652811735945</v>
      </c>
      <c r="K11" s="153">
        <v>147</v>
      </c>
      <c r="L11" s="152">
        <v>136</v>
      </c>
      <c r="M11" s="660">
        <v>11</v>
      </c>
      <c r="N11" s="635">
        <f>K11/'11(1)'!J$8*100</f>
        <v>0.63474243274752795</v>
      </c>
    </row>
    <row r="12" spans="1:14" ht="15" customHeight="1">
      <c r="A12" s="114"/>
      <c r="B12" s="485"/>
      <c r="C12" s="134"/>
      <c r="D12" s="1525" t="s">
        <v>1339</v>
      </c>
      <c r="E12" s="1526"/>
      <c r="F12" s="493"/>
      <c r="G12" s="153">
        <v>34</v>
      </c>
      <c r="H12" s="152">
        <v>28</v>
      </c>
      <c r="I12" s="660">
        <v>6</v>
      </c>
      <c r="J12" s="639">
        <f>G12/'11(1)'!F$8*100</f>
        <v>5.1955990220048896E-2</v>
      </c>
      <c r="K12" s="153">
        <v>18</v>
      </c>
      <c r="L12" s="152">
        <v>18</v>
      </c>
      <c r="M12" s="662" t="s">
        <v>361</v>
      </c>
      <c r="N12" s="635">
        <f>K12/'11(1)'!J$8*100</f>
        <v>7.772356319357486E-2</v>
      </c>
    </row>
    <row r="13" spans="1:14" ht="15" customHeight="1">
      <c r="A13" s="114"/>
      <c r="B13" s="485"/>
      <c r="C13" s="134"/>
      <c r="D13" s="1525" t="s">
        <v>1338</v>
      </c>
      <c r="E13" s="1526"/>
      <c r="F13" s="493"/>
      <c r="G13" s="153">
        <v>23</v>
      </c>
      <c r="H13" s="152">
        <v>19</v>
      </c>
      <c r="I13" s="660">
        <v>4</v>
      </c>
      <c r="J13" s="639">
        <f>G13/'11(1)'!F$8*100</f>
        <v>3.514669926650367E-2</v>
      </c>
      <c r="K13" s="153">
        <v>18</v>
      </c>
      <c r="L13" s="152">
        <v>16</v>
      </c>
      <c r="M13" s="660">
        <v>2</v>
      </c>
      <c r="N13" s="635">
        <f>K13/'11(1)'!J$8*100</f>
        <v>7.772356319357486E-2</v>
      </c>
    </row>
    <row r="14" spans="1:14" ht="15" customHeight="1">
      <c r="A14" s="114"/>
      <c r="B14" s="485"/>
      <c r="C14" s="134"/>
      <c r="D14" s="1525" t="s">
        <v>1337</v>
      </c>
      <c r="E14" s="1526"/>
      <c r="F14" s="493"/>
      <c r="G14" s="153">
        <v>213</v>
      </c>
      <c r="H14" s="152">
        <v>178</v>
      </c>
      <c r="I14" s="660">
        <v>35</v>
      </c>
      <c r="J14" s="639">
        <f>G14/'11(1)'!F$8*100</f>
        <v>0.32548899755501226</v>
      </c>
      <c r="K14" s="153">
        <v>231</v>
      </c>
      <c r="L14" s="152">
        <v>213</v>
      </c>
      <c r="M14" s="660">
        <v>18</v>
      </c>
      <c r="N14" s="635">
        <f>K14/'11(1)'!J$8*100</f>
        <v>0.99745239431754396</v>
      </c>
    </row>
    <row r="15" spans="1:14" ht="15" customHeight="1">
      <c r="A15" s="114"/>
      <c r="B15" s="485"/>
      <c r="C15" s="134"/>
      <c r="D15" s="1525" t="s">
        <v>1336</v>
      </c>
      <c r="E15" s="1526"/>
      <c r="F15" s="493"/>
      <c r="G15" s="153">
        <v>13</v>
      </c>
      <c r="H15" s="152">
        <v>12</v>
      </c>
      <c r="I15" s="660">
        <v>1</v>
      </c>
      <c r="J15" s="639">
        <f>G15/'11(1)'!F$8*100</f>
        <v>1.9865525672371636E-2</v>
      </c>
      <c r="K15" s="153">
        <v>7</v>
      </c>
      <c r="L15" s="152">
        <v>6</v>
      </c>
      <c r="M15" s="660">
        <v>1</v>
      </c>
      <c r="N15" s="635">
        <f>K15/'11(1)'!J$8*100</f>
        <v>3.0225830130834668E-2</v>
      </c>
    </row>
    <row r="16" spans="1:14" ht="15" customHeight="1">
      <c r="A16" s="114"/>
      <c r="B16" s="485"/>
      <c r="C16" s="134"/>
      <c r="D16" s="1525" t="s">
        <v>1335</v>
      </c>
      <c r="E16" s="1526"/>
      <c r="F16" s="493"/>
      <c r="G16" s="153">
        <v>22</v>
      </c>
      <c r="H16" s="152">
        <v>18</v>
      </c>
      <c r="I16" s="660">
        <v>4</v>
      </c>
      <c r="J16" s="639">
        <f>G16/'11(1)'!F$8*100</f>
        <v>3.3618581907090467E-2</v>
      </c>
      <c r="K16" s="153">
        <v>12</v>
      </c>
      <c r="L16" s="152">
        <v>11</v>
      </c>
      <c r="M16" s="660">
        <v>1</v>
      </c>
      <c r="N16" s="635">
        <f>K16/'11(1)'!J$8*100</f>
        <v>5.1815708795716564E-2</v>
      </c>
    </row>
    <row r="17" spans="1:17" ht="15" customHeight="1">
      <c r="A17" s="114"/>
      <c r="B17" s="485"/>
      <c r="C17" s="134"/>
      <c r="D17" s="1525" t="s">
        <v>1334</v>
      </c>
      <c r="E17" s="1526"/>
      <c r="F17" s="493"/>
      <c r="G17" s="153">
        <v>266</v>
      </c>
      <c r="H17" s="152">
        <v>245</v>
      </c>
      <c r="I17" s="660">
        <v>21</v>
      </c>
      <c r="J17" s="639">
        <f>G17/'11(1)'!F$8*100</f>
        <v>0.40647921760391204</v>
      </c>
      <c r="K17" s="153">
        <v>145</v>
      </c>
      <c r="L17" s="152">
        <v>127</v>
      </c>
      <c r="M17" s="660">
        <v>18</v>
      </c>
      <c r="N17" s="635">
        <f>K17/'11(1)'!J$8*100</f>
        <v>0.6261064812815752</v>
      </c>
    </row>
    <row r="18" spans="1:17" ht="15" customHeight="1">
      <c r="A18" s="114"/>
      <c r="B18" s="485"/>
      <c r="C18" s="134"/>
      <c r="D18" s="1525" t="s">
        <v>1333</v>
      </c>
      <c r="E18" s="1526"/>
      <c r="F18" s="493"/>
      <c r="G18" s="153">
        <v>554</v>
      </c>
      <c r="H18" s="152">
        <v>507</v>
      </c>
      <c r="I18" s="660">
        <v>47</v>
      </c>
      <c r="J18" s="639">
        <f>G18/'11(1)'!F$8*100</f>
        <v>0.8465770171149144</v>
      </c>
      <c r="K18" s="153">
        <v>328</v>
      </c>
      <c r="L18" s="152">
        <v>304</v>
      </c>
      <c r="M18" s="660">
        <v>24</v>
      </c>
      <c r="N18" s="635">
        <f>K18/'11(1)'!J$8*100</f>
        <v>1.4162960404162528</v>
      </c>
    </row>
    <row r="19" spans="1:17" ht="15" customHeight="1">
      <c r="A19" s="114"/>
      <c r="B19" s="485"/>
      <c r="C19" s="134"/>
      <c r="D19" s="1525" t="s">
        <v>1332</v>
      </c>
      <c r="E19" s="1526"/>
      <c r="F19" s="493"/>
      <c r="G19" s="153">
        <v>58</v>
      </c>
      <c r="H19" s="152">
        <v>57</v>
      </c>
      <c r="I19" s="660">
        <v>1</v>
      </c>
      <c r="J19" s="639">
        <f>G19/'11(1)'!F$8*100</f>
        <v>8.8630806845965762E-2</v>
      </c>
      <c r="K19" s="153">
        <v>18</v>
      </c>
      <c r="L19" s="152">
        <v>17</v>
      </c>
      <c r="M19" s="660">
        <v>1</v>
      </c>
      <c r="N19" s="635">
        <f>K19/'11(1)'!J$8*100</f>
        <v>7.772356319357486E-2</v>
      </c>
    </row>
    <row r="20" spans="1:17" ht="15" customHeight="1">
      <c r="A20" s="114"/>
      <c r="B20" s="485"/>
      <c r="C20" s="134"/>
      <c r="D20" s="1525" t="s">
        <v>1331</v>
      </c>
      <c r="E20" s="1526"/>
      <c r="F20" s="640"/>
      <c r="G20" s="153">
        <v>25</v>
      </c>
      <c r="H20" s="152">
        <v>25</v>
      </c>
      <c r="I20" s="662" t="s">
        <v>361</v>
      </c>
      <c r="J20" s="639">
        <f>G20/'11(1)'!F$8*100</f>
        <v>3.8202933985330076E-2</v>
      </c>
      <c r="K20" s="153">
        <v>4</v>
      </c>
      <c r="L20" s="152">
        <v>4</v>
      </c>
      <c r="M20" s="662" t="s">
        <v>361</v>
      </c>
      <c r="N20" s="635">
        <f>K20/'11(1)'!J$8*100</f>
        <v>1.7271902931905524E-2</v>
      </c>
    </row>
    <row r="21" spans="1:17" ht="15" customHeight="1">
      <c r="A21" s="114"/>
      <c r="B21" s="485"/>
      <c r="C21" s="134"/>
      <c r="D21" s="1523" t="s">
        <v>1330</v>
      </c>
      <c r="E21" s="1397"/>
      <c r="F21" s="640"/>
      <c r="G21" s="153">
        <v>59</v>
      </c>
      <c r="H21" s="152">
        <v>35</v>
      </c>
      <c r="I21" s="660">
        <v>24</v>
      </c>
      <c r="J21" s="639">
        <f>G21/'11(1)'!F$8*100</f>
        <v>9.0158924205378965E-2</v>
      </c>
      <c r="K21" s="153">
        <v>19</v>
      </c>
      <c r="L21" s="152">
        <v>18</v>
      </c>
      <c r="M21" s="660">
        <v>1</v>
      </c>
      <c r="N21" s="635">
        <f>K21/'11(1)'!J$8*100</f>
        <v>8.2041538926551236E-2</v>
      </c>
    </row>
    <row r="22" spans="1:17" ht="15" customHeight="1">
      <c r="A22" s="114"/>
      <c r="B22" s="485"/>
      <c r="C22" s="134"/>
      <c r="D22" s="1523" t="s">
        <v>1329</v>
      </c>
      <c r="E22" s="1397"/>
      <c r="F22" s="640"/>
      <c r="G22" s="153">
        <v>37</v>
      </c>
      <c r="H22" s="152">
        <v>36</v>
      </c>
      <c r="I22" s="660">
        <v>1</v>
      </c>
      <c r="J22" s="639">
        <f>G22/'11(1)'!F$8*100</f>
        <v>5.6540342298288505E-2</v>
      </c>
      <c r="K22" s="153">
        <v>39</v>
      </c>
      <c r="L22" s="152">
        <v>35</v>
      </c>
      <c r="M22" s="660">
        <v>4</v>
      </c>
      <c r="N22" s="635">
        <f>K22/'11(1)'!J$8*100</f>
        <v>0.16840105358607885</v>
      </c>
    </row>
    <row r="23" spans="1:17" ht="15" customHeight="1">
      <c r="A23" s="114"/>
      <c r="B23" s="485"/>
      <c r="C23" s="134"/>
      <c r="D23" s="1523" t="s">
        <v>1328</v>
      </c>
      <c r="E23" s="1397"/>
      <c r="F23" s="640"/>
      <c r="G23" s="153">
        <v>422</v>
      </c>
      <c r="H23" s="152">
        <v>421</v>
      </c>
      <c r="I23" s="660">
        <v>1</v>
      </c>
      <c r="J23" s="639">
        <f>G23/'11(1)'!F$8*100</f>
        <v>0.64486552567237165</v>
      </c>
      <c r="K23" s="153">
        <v>169</v>
      </c>
      <c r="L23" s="152">
        <v>153</v>
      </c>
      <c r="M23" s="660">
        <v>16</v>
      </c>
      <c r="N23" s="635">
        <f>K23/'11(1)'!J$8*100</f>
        <v>0.72973789887300833</v>
      </c>
    </row>
    <row r="24" spans="1:17" ht="15" customHeight="1">
      <c r="A24" s="114"/>
      <c r="B24" s="485"/>
      <c r="C24" s="134"/>
      <c r="D24" s="1523" t="s">
        <v>1327</v>
      </c>
      <c r="E24" s="1397"/>
      <c r="F24" s="640"/>
      <c r="G24" s="153">
        <v>1171</v>
      </c>
      <c r="H24" s="152">
        <v>1159</v>
      </c>
      <c r="I24" s="660">
        <v>12</v>
      </c>
      <c r="J24" s="639">
        <f>G24/'11(1)'!F$8*100</f>
        <v>1.7894254278728607</v>
      </c>
      <c r="K24" s="153">
        <v>639</v>
      </c>
      <c r="L24" s="152">
        <v>604</v>
      </c>
      <c r="M24" s="660">
        <v>35</v>
      </c>
      <c r="N24" s="635">
        <f>K24/'11(1)'!J$8*100</f>
        <v>2.759186493371907</v>
      </c>
    </row>
    <row r="25" spans="1:17" ht="15" customHeight="1">
      <c r="A25" s="114"/>
      <c r="B25" s="485"/>
      <c r="C25" s="134"/>
      <c r="D25" s="1523" t="s">
        <v>1326</v>
      </c>
      <c r="E25" s="1397"/>
      <c r="F25" s="640"/>
      <c r="G25" s="153">
        <v>30</v>
      </c>
      <c r="H25" s="152">
        <v>28</v>
      </c>
      <c r="I25" s="660">
        <v>2</v>
      </c>
      <c r="J25" s="639">
        <f>G25/'11(1)'!F$8*100</f>
        <v>4.5843520782396091E-2</v>
      </c>
      <c r="K25" s="153">
        <v>21</v>
      </c>
      <c r="L25" s="152">
        <v>18</v>
      </c>
      <c r="M25" s="660">
        <v>3</v>
      </c>
      <c r="N25" s="635">
        <f>K25/'11(1)'!J$8*100</f>
        <v>9.0677490392503987E-2</v>
      </c>
    </row>
    <row r="26" spans="1:17" ht="15" customHeight="1">
      <c r="A26" s="114"/>
      <c r="B26" s="485"/>
      <c r="C26" s="134"/>
      <c r="D26" s="1523" t="s">
        <v>1325</v>
      </c>
      <c r="E26" s="1397"/>
      <c r="F26" s="640"/>
      <c r="G26" s="153">
        <v>240</v>
      </c>
      <c r="H26" s="152">
        <v>237</v>
      </c>
      <c r="I26" s="660">
        <v>3</v>
      </c>
      <c r="J26" s="639">
        <f>G26/'11(1)'!F$8*100</f>
        <v>0.36674816625916873</v>
      </c>
      <c r="K26" s="153">
        <v>273</v>
      </c>
      <c r="L26" s="152">
        <v>263</v>
      </c>
      <c r="M26" s="660">
        <v>10</v>
      </c>
      <c r="N26" s="635">
        <f>K26/'11(1)'!J$8*100</f>
        <v>1.1788073751025518</v>
      </c>
    </row>
    <row r="27" spans="1:17" ht="15" customHeight="1">
      <c r="A27" s="114"/>
      <c r="B27" s="485"/>
      <c r="C27" s="134"/>
      <c r="D27" s="1523" t="s">
        <v>1324</v>
      </c>
      <c r="E27" s="1397"/>
      <c r="F27" s="640"/>
      <c r="G27" s="153">
        <v>11</v>
      </c>
      <c r="H27" s="152">
        <v>5</v>
      </c>
      <c r="I27" s="660">
        <v>6</v>
      </c>
      <c r="J27" s="639">
        <f>G27/'11(1)'!F$8*100</f>
        <v>1.6809290953545233E-2</v>
      </c>
      <c r="K27" s="153">
        <v>22</v>
      </c>
      <c r="L27" s="152">
        <v>20</v>
      </c>
      <c r="M27" s="660">
        <v>2</v>
      </c>
      <c r="N27" s="635">
        <f>K27/'11(1)'!J$8*100</f>
        <v>9.4995466125480377E-2</v>
      </c>
    </row>
    <row r="28" spans="1:17" ht="15" customHeight="1">
      <c r="A28" s="114"/>
      <c r="B28" s="485"/>
      <c r="C28" s="134"/>
      <c r="D28" s="1523" t="s">
        <v>1323</v>
      </c>
      <c r="E28" s="1397"/>
      <c r="F28" s="640"/>
      <c r="G28" s="153">
        <v>19</v>
      </c>
      <c r="H28" s="152">
        <v>16</v>
      </c>
      <c r="I28" s="660">
        <v>3</v>
      </c>
      <c r="J28" s="639">
        <f>G28/'11(1)'!F$8*100</f>
        <v>2.9034229828850854E-2</v>
      </c>
      <c r="K28" s="153">
        <v>18</v>
      </c>
      <c r="L28" s="152">
        <v>16</v>
      </c>
      <c r="M28" s="660">
        <v>2</v>
      </c>
      <c r="N28" s="635">
        <f>K28/'11(1)'!J$8*100</f>
        <v>7.772356319357486E-2</v>
      </c>
    </row>
    <row r="29" spans="1:17" ht="15" customHeight="1">
      <c r="A29" s="114"/>
      <c r="B29" s="485"/>
      <c r="C29" s="134"/>
      <c r="D29" s="1525" t="s">
        <v>1322</v>
      </c>
      <c r="E29" s="1526"/>
      <c r="F29" s="640"/>
      <c r="G29" s="153">
        <v>33</v>
      </c>
      <c r="H29" s="152">
        <v>33</v>
      </c>
      <c r="I29" s="662" t="s">
        <v>361</v>
      </c>
      <c r="J29" s="639">
        <f>G29/'11(1)'!F$8*100</f>
        <v>5.0427872860635693E-2</v>
      </c>
      <c r="K29" s="153">
        <v>90</v>
      </c>
      <c r="L29" s="152">
        <v>84</v>
      </c>
      <c r="M29" s="660">
        <v>6</v>
      </c>
      <c r="N29" s="635">
        <f>K29/'11(1)'!J$8*100</f>
        <v>0.38861781596787426</v>
      </c>
    </row>
    <row r="30" spans="1:17" ht="15" customHeight="1">
      <c r="A30" s="114"/>
      <c r="B30" s="485"/>
      <c r="C30" s="134"/>
      <c r="D30" s="1523" t="s">
        <v>667</v>
      </c>
      <c r="E30" s="1397"/>
      <c r="F30" s="640"/>
      <c r="G30" s="153">
        <v>266</v>
      </c>
      <c r="H30" s="152">
        <v>209</v>
      </c>
      <c r="I30" s="660">
        <v>57</v>
      </c>
      <c r="J30" s="639">
        <f>G30/'11(1)'!F$8*100</f>
        <v>0.40647921760391204</v>
      </c>
      <c r="K30" s="153">
        <v>107</v>
      </c>
      <c r="L30" s="152">
        <v>90</v>
      </c>
      <c r="M30" s="660">
        <v>17</v>
      </c>
      <c r="N30" s="635">
        <f>K30/'11(1)'!J$8*100</f>
        <v>0.4620234034284727</v>
      </c>
    </row>
    <row r="31" spans="1:17" ht="15" customHeight="1">
      <c r="A31" s="114"/>
      <c r="B31" s="114"/>
      <c r="C31" s="1523" t="s">
        <v>1321</v>
      </c>
      <c r="D31" s="1397"/>
      <c r="E31" s="1397"/>
      <c r="F31" s="640"/>
      <c r="G31" s="153">
        <v>31736</v>
      </c>
      <c r="H31" s="152">
        <v>30255</v>
      </c>
      <c r="I31" s="660">
        <v>1481</v>
      </c>
      <c r="J31" s="639">
        <f>G31/'11(1)'!F$8*100</f>
        <v>48.496332518337411</v>
      </c>
      <c r="K31" s="153">
        <v>1350</v>
      </c>
      <c r="L31" s="152">
        <v>1194</v>
      </c>
      <c r="M31" s="660">
        <v>156</v>
      </c>
      <c r="N31" s="635">
        <f>K31/'11(1)'!J$8*100</f>
        <v>5.8292672395181144</v>
      </c>
      <c r="Q31" s="663"/>
    </row>
    <row r="32" spans="1:17" ht="15" customHeight="1">
      <c r="A32" s="114"/>
      <c r="B32" s="485"/>
      <c r="C32" s="134"/>
      <c r="D32" s="1523" t="s">
        <v>1320</v>
      </c>
      <c r="E32" s="1397"/>
      <c r="F32" s="640"/>
      <c r="G32" s="153">
        <v>31062</v>
      </c>
      <c r="H32" s="152">
        <v>29735</v>
      </c>
      <c r="I32" s="660">
        <v>1327</v>
      </c>
      <c r="J32" s="639">
        <f>G32/'11(1)'!F$8*100</f>
        <v>47.466381418092915</v>
      </c>
      <c r="K32" s="153">
        <v>1223</v>
      </c>
      <c r="L32" s="152">
        <v>1079</v>
      </c>
      <c r="M32" s="660">
        <v>144</v>
      </c>
      <c r="N32" s="635">
        <f>K32/'11(1)'!J$8*100</f>
        <v>5.2808843214301131</v>
      </c>
    </row>
    <row r="33" spans="1:14" ht="15" customHeight="1">
      <c r="A33" s="114"/>
      <c r="B33" s="485"/>
      <c r="C33" s="134"/>
      <c r="D33" s="134"/>
      <c r="E33" s="641" t="s">
        <v>1319</v>
      </c>
      <c r="F33" s="640"/>
      <c r="G33" s="153">
        <v>6585</v>
      </c>
      <c r="H33" s="152">
        <v>6405</v>
      </c>
      <c r="I33" s="660">
        <v>180</v>
      </c>
      <c r="J33" s="639">
        <f>G33/'11(1)'!F$8*100</f>
        <v>10.062652811735941</v>
      </c>
      <c r="K33" s="153">
        <v>5</v>
      </c>
      <c r="L33" s="152">
        <v>5</v>
      </c>
      <c r="M33" s="662" t="s">
        <v>361</v>
      </c>
      <c r="N33" s="635">
        <f>K33/'11(1)'!J$8*100</f>
        <v>2.1589878664881903E-2</v>
      </c>
    </row>
    <row r="34" spans="1:14" ht="15" customHeight="1">
      <c r="A34" s="114"/>
      <c r="B34" s="485"/>
      <c r="C34" s="134"/>
      <c r="D34" s="134"/>
      <c r="E34" s="641" t="s">
        <v>1318</v>
      </c>
      <c r="F34" s="640"/>
      <c r="G34" s="153">
        <v>3819</v>
      </c>
      <c r="H34" s="152">
        <v>3805</v>
      </c>
      <c r="I34" s="660">
        <v>14</v>
      </c>
      <c r="J34" s="639">
        <f>G34/'11(1)'!F$8*100</f>
        <v>5.8358801955990218</v>
      </c>
      <c r="K34" s="153">
        <v>17</v>
      </c>
      <c r="L34" s="152">
        <v>17</v>
      </c>
      <c r="M34" s="662" t="s">
        <v>361</v>
      </c>
      <c r="N34" s="635">
        <f>K34/'11(1)'!J$8*100</f>
        <v>7.340558746059847E-2</v>
      </c>
    </row>
    <row r="35" spans="1:14" ht="15" customHeight="1">
      <c r="A35" s="114"/>
      <c r="B35" s="485"/>
      <c r="C35" s="134"/>
      <c r="D35" s="134"/>
      <c r="E35" s="641" t="s">
        <v>1317</v>
      </c>
      <c r="F35" s="640"/>
      <c r="G35" s="153">
        <v>4162</v>
      </c>
      <c r="H35" s="152">
        <v>4110</v>
      </c>
      <c r="I35" s="660">
        <v>52</v>
      </c>
      <c r="J35" s="639">
        <f>G35/'11(1)'!F$8*100</f>
        <v>6.3600244498777503</v>
      </c>
      <c r="K35" s="153">
        <v>15</v>
      </c>
      <c r="L35" s="152">
        <v>14</v>
      </c>
      <c r="M35" s="660">
        <v>1</v>
      </c>
      <c r="N35" s="635">
        <f>K35/'11(1)'!J$8*100</f>
        <v>6.4769635994645705E-2</v>
      </c>
    </row>
    <row r="36" spans="1:14" ht="15" customHeight="1">
      <c r="A36" s="114"/>
      <c r="B36" s="485"/>
      <c r="C36" s="134"/>
      <c r="D36" s="134"/>
      <c r="E36" s="641" t="s">
        <v>1316</v>
      </c>
      <c r="F36" s="640"/>
      <c r="G36" s="153">
        <v>2221</v>
      </c>
      <c r="H36" s="152">
        <v>2058</v>
      </c>
      <c r="I36" s="660">
        <v>163</v>
      </c>
      <c r="J36" s="639">
        <f>G36/'11(1)'!F$8*100</f>
        <v>3.393948655256724</v>
      </c>
      <c r="K36" s="153">
        <v>21</v>
      </c>
      <c r="L36" s="152">
        <v>20</v>
      </c>
      <c r="M36" s="660">
        <v>1</v>
      </c>
      <c r="N36" s="635">
        <f>K36/'11(1)'!J$8*100</f>
        <v>9.0677490392503987E-2</v>
      </c>
    </row>
    <row r="37" spans="1:14" ht="15" customHeight="1">
      <c r="A37" s="114"/>
      <c r="B37" s="485"/>
      <c r="C37" s="134"/>
      <c r="D37" s="134"/>
      <c r="E37" s="641" t="s">
        <v>1315</v>
      </c>
      <c r="F37" s="640"/>
      <c r="G37" s="153">
        <v>1310</v>
      </c>
      <c r="H37" s="152">
        <v>1108</v>
      </c>
      <c r="I37" s="660">
        <v>202</v>
      </c>
      <c r="J37" s="639">
        <f>G37/'11(1)'!F$8*100</f>
        <v>2.0018337408312958</v>
      </c>
      <c r="K37" s="153">
        <v>32</v>
      </c>
      <c r="L37" s="152">
        <v>30</v>
      </c>
      <c r="M37" s="660">
        <v>2</v>
      </c>
      <c r="N37" s="635">
        <f>K37/'11(1)'!J$8*100</f>
        <v>0.13817522345524419</v>
      </c>
    </row>
    <row r="38" spans="1:14" ht="15" customHeight="1">
      <c r="A38" s="114"/>
      <c r="B38" s="485"/>
      <c r="C38" s="134"/>
      <c r="D38" s="134"/>
      <c r="E38" s="641" t="s">
        <v>1314</v>
      </c>
      <c r="F38" s="640"/>
      <c r="G38" s="153">
        <v>1993</v>
      </c>
      <c r="H38" s="152">
        <v>1956</v>
      </c>
      <c r="I38" s="660">
        <v>37</v>
      </c>
      <c r="J38" s="639">
        <f>G38/'11(1)'!F$8*100</f>
        <v>3.0455378973105134</v>
      </c>
      <c r="K38" s="153">
        <v>55</v>
      </c>
      <c r="L38" s="152">
        <v>51</v>
      </c>
      <c r="M38" s="660">
        <v>4</v>
      </c>
      <c r="N38" s="635">
        <f>K38/'11(1)'!J$8*100</f>
        <v>0.23748866531370094</v>
      </c>
    </row>
    <row r="39" spans="1:14" ht="15" customHeight="1">
      <c r="A39" s="114"/>
      <c r="B39" s="485"/>
      <c r="C39" s="134"/>
      <c r="D39" s="134"/>
      <c r="E39" s="641" t="s">
        <v>1313</v>
      </c>
      <c r="F39" s="640"/>
      <c r="G39" s="153">
        <v>806</v>
      </c>
      <c r="H39" s="152">
        <v>791</v>
      </c>
      <c r="I39" s="660">
        <v>15</v>
      </c>
      <c r="J39" s="639">
        <f>G39/'11(1)'!F$8*100</f>
        <v>1.2316625916870416</v>
      </c>
      <c r="K39" s="153">
        <v>47</v>
      </c>
      <c r="L39" s="152">
        <v>39</v>
      </c>
      <c r="M39" s="660">
        <v>8</v>
      </c>
      <c r="N39" s="635">
        <f>K39/'11(1)'!J$8*100</f>
        <v>0.20294485944988991</v>
      </c>
    </row>
    <row r="40" spans="1:14" ht="15" customHeight="1">
      <c r="A40" s="114"/>
      <c r="B40" s="485"/>
      <c r="C40" s="134"/>
      <c r="D40" s="134"/>
      <c r="E40" s="641" t="s">
        <v>715</v>
      </c>
      <c r="F40" s="640"/>
      <c r="G40" s="153">
        <v>1780</v>
      </c>
      <c r="H40" s="152">
        <v>1756</v>
      </c>
      <c r="I40" s="660">
        <v>24</v>
      </c>
      <c r="J40" s="639">
        <f>G40/'11(1)'!F$8*100</f>
        <v>2.7200488997555015</v>
      </c>
      <c r="K40" s="153">
        <v>69</v>
      </c>
      <c r="L40" s="152">
        <v>61</v>
      </c>
      <c r="M40" s="660">
        <v>8</v>
      </c>
      <c r="N40" s="635">
        <f>K40/'11(1)'!J$8*100</f>
        <v>0.29794032557537026</v>
      </c>
    </row>
    <row r="41" spans="1:14" ht="15" customHeight="1">
      <c r="A41" s="114"/>
      <c r="B41" s="485"/>
      <c r="C41" s="134"/>
      <c r="D41" s="134"/>
      <c r="E41" s="641" t="s">
        <v>1312</v>
      </c>
      <c r="F41" s="640"/>
      <c r="G41" s="153">
        <v>1274</v>
      </c>
      <c r="H41" s="152">
        <v>1242</v>
      </c>
      <c r="I41" s="660">
        <v>32</v>
      </c>
      <c r="J41" s="639">
        <f>G41/'11(1)'!F$8*100</f>
        <v>1.9468215158924205</v>
      </c>
      <c r="K41" s="153">
        <v>21</v>
      </c>
      <c r="L41" s="152">
        <v>18</v>
      </c>
      <c r="M41" s="660">
        <v>3</v>
      </c>
      <c r="N41" s="635">
        <f>K41/'11(1)'!J$8*100</f>
        <v>9.0677490392503987E-2</v>
      </c>
    </row>
    <row r="42" spans="1:14" ht="15" customHeight="1">
      <c r="A42" s="114"/>
      <c r="B42" s="485"/>
      <c r="C42" s="134"/>
      <c r="D42" s="134"/>
      <c r="E42" s="641" t="s">
        <v>1311</v>
      </c>
      <c r="F42" s="640"/>
      <c r="G42" s="153">
        <v>229</v>
      </c>
      <c r="H42" s="152">
        <v>193</v>
      </c>
      <c r="I42" s="660">
        <v>36</v>
      </c>
      <c r="J42" s="639">
        <f>G42/'11(1)'!F$8*100</f>
        <v>0.34993887530562345</v>
      </c>
      <c r="K42" s="153">
        <v>15</v>
      </c>
      <c r="L42" s="152">
        <v>13</v>
      </c>
      <c r="M42" s="660">
        <v>2</v>
      </c>
      <c r="N42" s="635">
        <f>K42/'11(1)'!J$8*100</f>
        <v>6.4769635994645705E-2</v>
      </c>
    </row>
    <row r="43" spans="1:14" ht="15" customHeight="1">
      <c r="A43" s="114"/>
      <c r="B43" s="485"/>
      <c r="C43" s="134"/>
      <c r="D43" s="134"/>
      <c r="E43" s="641" t="s">
        <v>1310</v>
      </c>
      <c r="F43" s="640"/>
      <c r="G43" s="153">
        <v>422</v>
      </c>
      <c r="H43" s="152">
        <v>402</v>
      </c>
      <c r="I43" s="660">
        <v>20</v>
      </c>
      <c r="J43" s="639">
        <f>G43/'11(1)'!F$8*100</f>
        <v>0.64486552567237165</v>
      </c>
      <c r="K43" s="153">
        <v>20</v>
      </c>
      <c r="L43" s="152">
        <v>15</v>
      </c>
      <c r="M43" s="660">
        <v>5</v>
      </c>
      <c r="N43" s="635">
        <f>K43/'11(1)'!J$8*100</f>
        <v>8.6359514659527611E-2</v>
      </c>
    </row>
    <row r="44" spans="1:14" ht="15" customHeight="1">
      <c r="A44" s="114"/>
      <c r="B44" s="485"/>
      <c r="C44" s="134"/>
      <c r="D44" s="134"/>
      <c r="E44" s="641" t="s">
        <v>1309</v>
      </c>
      <c r="F44" s="640"/>
      <c r="G44" s="153">
        <v>301</v>
      </c>
      <c r="H44" s="152">
        <v>209</v>
      </c>
      <c r="I44" s="660">
        <v>92</v>
      </c>
      <c r="J44" s="639">
        <f>G44/'11(1)'!F$8*100</f>
        <v>0.45996332518337413</v>
      </c>
      <c r="K44" s="153">
        <v>34</v>
      </c>
      <c r="L44" s="152">
        <v>31</v>
      </c>
      <c r="M44" s="660">
        <v>3</v>
      </c>
      <c r="N44" s="635">
        <f>K44/'11(1)'!J$8*100</f>
        <v>0.14681117492119694</v>
      </c>
    </row>
    <row r="45" spans="1:14" ht="15" customHeight="1">
      <c r="A45" s="114"/>
      <c r="B45" s="134"/>
      <c r="C45" s="134"/>
      <c r="D45" s="134"/>
      <c r="E45" s="641" t="s">
        <v>1308</v>
      </c>
      <c r="F45" s="640"/>
      <c r="G45" s="153">
        <v>1167</v>
      </c>
      <c r="H45" s="152">
        <v>1089</v>
      </c>
      <c r="I45" s="660">
        <v>78</v>
      </c>
      <c r="J45" s="639">
        <f>G45/'11(1)'!F$8*100</f>
        <v>1.7833129584352077</v>
      </c>
      <c r="K45" s="153">
        <v>15</v>
      </c>
      <c r="L45" s="152">
        <v>15</v>
      </c>
      <c r="M45" s="662" t="s">
        <v>361</v>
      </c>
      <c r="N45" s="635">
        <f>K45/'11(1)'!J$8*100</f>
        <v>6.4769635994645705E-2</v>
      </c>
    </row>
    <row r="46" spans="1:14" ht="15" customHeight="1">
      <c r="A46" s="175"/>
      <c r="B46" s="175"/>
      <c r="C46" s="134"/>
      <c r="D46" s="134"/>
      <c r="E46" s="661" t="s">
        <v>1307</v>
      </c>
      <c r="F46" s="640"/>
      <c r="G46" s="153">
        <v>233</v>
      </c>
      <c r="H46" s="152">
        <v>204</v>
      </c>
      <c r="I46" s="660">
        <v>29</v>
      </c>
      <c r="J46" s="639">
        <f>G46/'11(1)'!F$8*100</f>
        <v>0.35605134474327627</v>
      </c>
      <c r="K46" s="153">
        <v>10</v>
      </c>
      <c r="L46" s="152">
        <v>8</v>
      </c>
      <c r="M46" s="660">
        <v>2</v>
      </c>
      <c r="N46" s="635">
        <f>K46/'11(1)'!J$8*100</f>
        <v>4.3179757329763806E-2</v>
      </c>
    </row>
    <row r="47" spans="1:14" ht="15" customHeight="1">
      <c r="A47" s="175"/>
      <c r="B47" s="175"/>
      <c r="C47" s="134"/>
      <c r="D47" s="134"/>
      <c r="E47" s="661" t="s">
        <v>1306</v>
      </c>
      <c r="F47" s="640"/>
      <c r="G47" s="153">
        <v>142</v>
      </c>
      <c r="H47" s="152">
        <v>120</v>
      </c>
      <c r="I47" s="660">
        <v>22</v>
      </c>
      <c r="J47" s="639">
        <f>G47/'11(1)'!F$8*100</f>
        <v>0.21699266503667483</v>
      </c>
      <c r="K47" s="153">
        <v>26</v>
      </c>
      <c r="L47" s="152">
        <v>22</v>
      </c>
      <c r="M47" s="660">
        <v>4</v>
      </c>
      <c r="N47" s="635">
        <f>K47/'11(1)'!J$8*100</f>
        <v>0.11226736905738589</v>
      </c>
    </row>
    <row r="48" spans="1:14" ht="15" customHeight="1">
      <c r="A48" s="175"/>
      <c r="B48" s="175"/>
      <c r="C48" s="134"/>
      <c r="D48" s="134"/>
      <c r="E48" s="661" t="s">
        <v>1305</v>
      </c>
      <c r="F48" s="640"/>
      <c r="G48" s="153">
        <v>720</v>
      </c>
      <c r="H48" s="152">
        <v>614</v>
      </c>
      <c r="I48" s="660">
        <v>106</v>
      </c>
      <c r="J48" s="639">
        <f>G48/'11(1)'!F$8*100</f>
        <v>1.1002444987775062</v>
      </c>
      <c r="K48" s="153">
        <v>20</v>
      </c>
      <c r="L48" s="152">
        <v>19</v>
      </c>
      <c r="M48" s="660">
        <v>1</v>
      </c>
      <c r="N48" s="635">
        <f>K48/'11(1)'!J$8*100</f>
        <v>8.6359514659527611E-2</v>
      </c>
    </row>
    <row r="49" spans="1:14" ht="15" customHeight="1">
      <c r="A49" s="175"/>
      <c r="B49" s="175"/>
      <c r="C49" s="134"/>
      <c r="D49" s="134"/>
      <c r="E49" s="661" t="s">
        <v>1304</v>
      </c>
      <c r="F49" s="640"/>
      <c r="G49" s="153">
        <v>351</v>
      </c>
      <c r="H49" s="152">
        <v>330</v>
      </c>
      <c r="I49" s="660">
        <v>21</v>
      </c>
      <c r="J49" s="639">
        <f>G49/'11(1)'!F$8*100</f>
        <v>0.53636919315403431</v>
      </c>
      <c r="K49" s="153">
        <v>36</v>
      </c>
      <c r="L49" s="152">
        <v>34</v>
      </c>
      <c r="M49" s="660">
        <v>2</v>
      </c>
      <c r="N49" s="635">
        <f>K49/'11(1)'!J$8*100</f>
        <v>0.15544712638714972</v>
      </c>
    </row>
    <row r="50" spans="1:14" ht="15" customHeight="1">
      <c r="A50" s="175"/>
      <c r="B50" s="175"/>
      <c r="C50" s="134"/>
      <c r="D50" s="134"/>
      <c r="E50" s="661" t="s">
        <v>1303</v>
      </c>
      <c r="F50" s="640"/>
      <c r="G50" s="153">
        <v>529</v>
      </c>
      <c r="H50" s="152">
        <v>500</v>
      </c>
      <c r="I50" s="660">
        <v>29</v>
      </c>
      <c r="J50" s="639">
        <f>G50/'11(1)'!F$8*100</f>
        <v>0.80837408312958436</v>
      </c>
      <c r="K50" s="153">
        <v>73</v>
      </c>
      <c r="L50" s="152">
        <v>66</v>
      </c>
      <c r="M50" s="660">
        <v>7</v>
      </c>
      <c r="N50" s="635">
        <f>K50/'11(1)'!J$8*100</f>
        <v>0.31521222850727576</v>
      </c>
    </row>
    <row r="51" spans="1:14" ht="15" customHeight="1">
      <c r="A51" s="175"/>
      <c r="B51" s="175"/>
      <c r="C51" s="134"/>
      <c r="D51" s="134"/>
      <c r="E51" s="661" t="s">
        <v>1302</v>
      </c>
      <c r="F51" s="640"/>
      <c r="G51" s="153">
        <v>215</v>
      </c>
      <c r="H51" s="152">
        <v>181</v>
      </c>
      <c r="I51" s="660">
        <v>34</v>
      </c>
      <c r="J51" s="639">
        <f>G51/'11(1)'!F$8*100</f>
        <v>0.32854523227383864</v>
      </c>
      <c r="K51" s="153">
        <v>41</v>
      </c>
      <c r="L51" s="152">
        <v>37</v>
      </c>
      <c r="M51" s="660">
        <v>4</v>
      </c>
      <c r="N51" s="635">
        <f>K51/'11(1)'!J$8*100</f>
        <v>0.1770370050520316</v>
      </c>
    </row>
    <row r="52" spans="1:14" ht="15" customHeight="1">
      <c r="A52" s="175"/>
      <c r="B52" s="175"/>
      <c r="C52" s="134"/>
      <c r="D52" s="134"/>
      <c r="E52" s="661" t="s">
        <v>1301</v>
      </c>
      <c r="F52" s="640"/>
      <c r="G52" s="153">
        <v>132</v>
      </c>
      <c r="H52" s="152">
        <v>113</v>
      </c>
      <c r="I52" s="660">
        <v>19</v>
      </c>
      <c r="J52" s="639">
        <f>G52/'11(1)'!F$8*100</f>
        <v>0.20171149144254277</v>
      </c>
      <c r="K52" s="153">
        <v>37</v>
      </c>
      <c r="L52" s="152">
        <v>29</v>
      </c>
      <c r="M52" s="660">
        <v>8</v>
      </c>
      <c r="N52" s="635">
        <f>K52/'11(1)'!J$8*100</f>
        <v>0.1597651021201261</v>
      </c>
    </row>
    <row r="53" spans="1:14" ht="15" customHeight="1">
      <c r="A53" s="175"/>
      <c r="B53" s="175"/>
      <c r="C53" s="134"/>
      <c r="D53" s="134"/>
      <c r="E53" s="661" t="s">
        <v>689</v>
      </c>
      <c r="F53" s="640"/>
      <c r="G53" s="153">
        <v>1407</v>
      </c>
      <c r="H53" s="152">
        <v>1337</v>
      </c>
      <c r="I53" s="660">
        <v>70</v>
      </c>
      <c r="J53" s="639">
        <f>G53/'11(1)'!F$8*100</f>
        <v>2.1500611246943766</v>
      </c>
      <c r="K53" s="153">
        <v>285</v>
      </c>
      <c r="L53" s="152">
        <v>254</v>
      </c>
      <c r="M53" s="660">
        <v>31</v>
      </c>
      <c r="N53" s="635">
        <f>K53/'11(1)'!J$8*100</f>
        <v>1.2306230838982686</v>
      </c>
    </row>
    <row r="54" spans="1:14" ht="15" customHeight="1">
      <c r="A54" s="175"/>
      <c r="B54" s="175"/>
      <c r="C54" s="134"/>
      <c r="D54" s="134"/>
      <c r="E54" s="661" t="s">
        <v>713</v>
      </c>
      <c r="F54" s="640"/>
      <c r="G54" s="153">
        <v>822</v>
      </c>
      <c r="H54" s="152">
        <v>798</v>
      </c>
      <c r="I54" s="660">
        <v>24</v>
      </c>
      <c r="J54" s="639">
        <f>G54/'11(1)'!F$8*100</f>
        <v>1.2561124694376529</v>
      </c>
      <c r="K54" s="153">
        <v>207</v>
      </c>
      <c r="L54" s="152">
        <v>183</v>
      </c>
      <c r="M54" s="660">
        <v>24</v>
      </c>
      <c r="N54" s="635">
        <f>K54/'11(1)'!J$8*100</f>
        <v>0.89382097672611083</v>
      </c>
    </row>
    <row r="55" spans="1:14" ht="15" customHeight="1">
      <c r="A55" s="175"/>
      <c r="B55" s="175"/>
      <c r="C55" s="134"/>
      <c r="D55" s="134"/>
      <c r="E55" s="661" t="s">
        <v>1300</v>
      </c>
      <c r="F55" s="640"/>
      <c r="G55" s="153">
        <v>442</v>
      </c>
      <c r="H55" s="152">
        <v>414</v>
      </c>
      <c r="I55" s="660">
        <v>28</v>
      </c>
      <c r="J55" s="639">
        <f>G55/'11(1)'!F$8*100</f>
        <v>0.67542787286063577</v>
      </c>
      <c r="K55" s="153">
        <v>122</v>
      </c>
      <c r="L55" s="152">
        <v>98</v>
      </c>
      <c r="M55" s="660">
        <v>24</v>
      </c>
      <c r="N55" s="635">
        <f>K55/'11(1)'!J$8*100</f>
        <v>0.5267930394231185</v>
      </c>
    </row>
    <row r="56" spans="1:14">
      <c r="B56" s="278"/>
      <c r="C56" s="278"/>
    </row>
    <row r="57" spans="1:14">
      <c r="B57" s="278"/>
      <c r="C57" s="278"/>
    </row>
    <row r="58" spans="1:14">
      <c r="B58" s="278"/>
      <c r="C58" s="278"/>
    </row>
    <row r="59" spans="1:14">
      <c r="B59" s="278"/>
      <c r="C59" s="278"/>
    </row>
    <row r="60" spans="1:14">
      <c r="B60" s="278"/>
      <c r="C60" s="278"/>
    </row>
    <row r="61" spans="1:14">
      <c r="B61" s="278"/>
      <c r="C61" s="278"/>
    </row>
    <row r="62" spans="1:14">
      <c r="B62" s="278"/>
      <c r="C62" s="278"/>
    </row>
    <row r="63" spans="1:14">
      <c r="B63" s="278"/>
      <c r="C63" s="278"/>
    </row>
    <row r="64" spans="1:14">
      <c r="B64" s="278"/>
      <c r="C64" s="278"/>
    </row>
    <row r="65" spans="2:3">
      <c r="B65" s="278"/>
      <c r="C65" s="278"/>
    </row>
    <row r="66" spans="2:3">
      <c r="B66" s="278"/>
      <c r="C66" s="278"/>
    </row>
    <row r="67" spans="2:3">
      <c r="B67" s="278"/>
      <c r="C67" s="278"/>
    </row>
    <row r="68" spans="2:3">
      <c r="B68" s="278"/>
      <c r="C68" s="278"/>
    </row>
    <row r="69" spans="2:3">
      <c r="B69" s="278"/>
      <c r="C69" s="278"/>
    </row>
    <row r="70" spans="2:3">
      <c r="B70" s="278"/>
      <c r="C70" s="278"/>
    </row>
    <row r="71" spans="2:3">
      <c r="B71" s="278"/>
      <c r="C71" s="278"/>
    </row>
    <row r="72" spans="2:3">
      <c r="B72" s="278"/>
      <c r="C72" s="278"/>
    </row>
    <row r="73" spans="2:3">
      <c r="B73" s="278"/>
      <c r="C73" s="278"/>
    </row>
    <row r="74" spans="2:3">
      <c r="B74" s="278"/>
      <c r="C74" s="278"/>
    </row>
    <row r="75" spans="2:3">
      <c r="B75" s="278"/>
      <c r="C75" s="278"/>
    </row>
    <row r="76" spans="2:3">
      <c r="B76" s="278"/>
      <c r="C76" s="278"/>
    </row>
    <row r="77" spans="2:3">
      <c r="B77" s="278"/>
      <c r="C77" s="278"/>
    </row>
    <row r="78" spans="2:3">
      <c r="B78" s="278"/>
      <c r="C78" s="278"/>
    </row>
    <row r="79" spans="2:3">
      <c r="B79" s="278"/>
      <c r="C79" s="278"/>
    </row>
    <row r="80" spans="2:3">
      <c r="B80" s="278"/>
      <c r="C80" s="278"/>
    </row>
  </sheetData>
  <mergeCells count="35">
    <mergeCell ref="A1:N1"/>
    <mergeCell ref="A3:N3"/>
    <mergeCell ref="E4:N4"/>
    <mergeCell ref="A5:F7"/>
    <mergeCell ref="G5:J5"/>
    <mergeCell ref="K5:N5"/>
    <mergeCell ref="G6:G7"/>
    <mergeCell ref="J6:J7"/>
    <mergeCell ref="K6:K7"/>
    <mergeCell ref="N6:N7"/>
    <mergeCell ref="C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D32:E32"/>
    <mergeCell ref="D26:E26"/>
    <mergeCell ref="D27:E27"/>
    <mergeCell ref="D28:E28"/>
    <mergeCell ref="D29:E29"/>
    <mergeCell ref="D30:E30"/>
    <mergeCell ref="C31:E31"/>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B9813-6E5A-4392-A015-E0EB4BE9A699}">
  <sheetPr>
    <pageSetUpPr fitToPage="1"/>
  </sheetPr>
  <dimension ref="A1:O85"/>
  <sheetViews>
    <sheetView view="pageBreakPreview" topLeftCell="A19" zoomScaleNormal="100" zoomScaleSheetLayoutView="100" workbookViewId="0">
      <selection activeCell="M56" sqref="M56"/>
    </sheetView>
  </sheetViews>
  <sheetFormatPr defaultRowHeight="13.5"/>
  <cols>
    <col min="1" max="2" width="0.875" style="96" customWidth="1"/>
    <col min="3" max="4" width="1.625" style="96" customWidth="1"/>
    <col min="5" max="5" width="10.625" style="667" customWidth="1"/>
    <col min="6" max="6" width="0.875" style="96" customWidth="1"/>
    <col min="7" max="7" width="10.625" style="96" customWidth="1"/>
    <col min="8" max="9" width="8.625" style="96" customWidth="1"/>
    <col min="10" max="10" width="7.625" style="96" customWidth="1"/>
    <col min="11" max="11" width="10.625" style="96" customWidth="1"/>
    <col min="12" max="13" width="8.625" style="96" customWidth="1"/>
    <col min="14" max="14" width="7.625" style="407" customWidth="1"/>
    <col min="15" max="16384" width="9" style="96"/>
  </cols>
  <sheetData>
    <row r="1" spans="1:15" ht="15.95" customHeight="1">
      <c r="A1" s="1304" t="s">
        <v>1367</v>
      </c>
      <c r="B1" s="1304"/>
      <c r="C1" s="1304"/>
      <c r="D1" s="1304"/>
      <c r="E1" s="1304"/>
      <c r="F1" s="1304"/>
    </row>
    <row r="2" spans="1:15" ht="15" customHeight="1">
      <c r="E2" s="96"/>
    </row>
    <row r="3" spans="1:15" s="95" customFormat="1" ht="24.95" customHeight="1">
      <c r="A3" s="1301" t="s">
        <v>1344</v>
      </c>
      <c r="B3" s="1327"/>
      <c r="C3" s="1327"/>
      <c r="D3" s="1327"/>
      <c r="E3" s="1327"/>
      <c r="F3" s="1327"/>
      <c r="G3" s="1327"/>
      <c r="H3" s="1327"/>
      <c r="I3" s="1327"/>
      <c r="J3" s="1327"/>
      <c r="K3" s="1327"/>
      <c r="L3" s="1327"/>
      <c r="M3" s="1327"/>
      <c r="N3" s="1327"/>
      <c r="O3" s="324"/>
    </row>
    <row r="4" spans="1:15" s="97" customFormat="1" ht="15" customHeight="1" thickBot="1">
      <c r="A4" s="1313" t="s">
        <v>1245</v>
      </c>
      <c r="B4" s="1397"/>
      <c r="C4" s="1397"/>
      <c r="D4" s="1397"/>
      <c r="E4" s="1397"/>
      <c r="F4" s="1397"/>
      <c r="G4" s="1397"/>
      <c r="H4" s="1397"/>
      <c r="I4" s="1397"/>
      <c r="J4" s="1397"/>
      <c r="K4" s="1397"/>
      <c r="L4" s="1397"/>
      <c r="M4" s="1397"/>
      <c r="N4" s="1524"/>
      <c r="O4" s="113"/>
    </row>
    <row r="5" spans="1:15" s="97" customFormat="1" ht="15" customHeight="1" thickTop="1">
      <c r="A5" s="1465" t="s">
        <v>1366</v>
      </c>
      <c r="B5" s="1503"/>
      <c r="C5" s="1503"/>
      <c r="D5" s="1503"/>
      <c r="E5" s="1503"/>
      <c r="F5" s="1503"/>
      <c r="G5" s="1544" t="s">
        <v>1295</v>
      </c>
      <c r="H5" s="1545"/>
      <c r="I5" s="1545"/>
      <c r="J5" s="1546"/>
      <c r="K5" s="1547" t="s">
        <v>1294</v>
      </c>
      <c r="L5" s="1548"/>
      <c r="M5" s="1548"/>
      <c r="N5" s="1549"/>
    </row>
    <row r="6" spans="1:15" s="97" customFormat="1" ht="15" customHeight="1">
      <c r="A6" s="1379"/>
      <c r="B6" s="1397"/>
      <c r="C6" s="1397"/>
      <c r="D6" s="1397"/>
      <c r="E6" s="1397"/>
      <c r="F6" s="1397"/>
      <c r="G6" s="1550" t="s">
        <v>639</v>
      </c>
      <c r="H6" s="681"/>
      <c r="I6" s="681"/>
      <c r="J6" s="1552" t="s">
        <v>1293</v>
      </c>
      <c r="K6" s="1550" t="s">
        <v>639</v>
      </c>
      <c r="L6" s="680"/>
      <c r="M6" s="679"/>
      <c r="N6" s="1554" t="s">
        <v>1293</v>
      </c>
    </row>
    <row r="7" spans="1:15" s="97" customFormat="1" ht="15" customHeight="1">
      <c r="A7" s="1505"/>
      <c r="B7" s="1505"/>
      <c r="C7" s="1505"/>
      <c r="D7" s="1505"/>
      <c r="E7" s="1505"/>
      <c r="F7" s="1505"/>
      <c r="G7" s="1551"/>
      <c r="H7" s="677" t="s">
        <v>1292</v>
      </c>
      <c r="I7" s="678" t="s">
        <v>1291</v>
      </c>
      <c r="J7" s="1553"/>
      <c r="K7" s="1551"/>
      <c r="L7" s="677" t="s">
        <v>1292</v>
      </c>
      <c r="M7" s="676" t="s">
        <v>1291</v>
      </c>
      <c r="N7" s="1555"/>
    </row>
    <row r="8" spans="1:15" ht="15" customHeight="1">
      <c r="A8" s="169"/>
      <c r="B8" s="169"/>
      <c r="C8" s="136"/>
      <c r="D8" s="1542" t="s">
        <v>1365</v>
      </c>
      <c r="E8" s="1543"/>
      <c r="F8" s="675"/>
      <c r="G8" s="673">
        <v>90</v>
      </c>
      <c r="H8" s="152">
        <v>45</v>
      </c>
      <c r="I8" s="672">
        <v>45</v>
      </c>
      <c r="J8" s="674">
        <f>G8/'11(1)'!F$8*100</f>
        <v>0.13753056234718827</v>
      </c>
      <c r="K8" s="673">
        <v>8</v>
      </c>
      <c r="L8" s="152">
        <v>7</v>
      </c>
      <c r="M8" s="672">
        <v>1</v>
      </c>
      <c r="N8" s="635">
        <f>K8/'11(1)'!J$8*100</f>
        <v>3.4543805863811047E-2</v>
      </c>
    </row>
    <row r="9" spans="1:15" ht="15" customHeight="1">
      <c r="A9" s="175"/>
      <c r="B9" s="175"/>
      <c r="C9" s="134"/>
      <c r="D9" s="1525" t="s">
        <v>1364</v>
      </c>
      <c r="E9" s="1526"/>
      <c r="F9" s="640"/>
      <c r="G9" s="153">
        <v>49</v>
      </c>
      <c r="H9" s="152">
        <v>48</v>
      </c>
      <c r="I9" s="660">
        <v>1</v>
      </c>
      <c r="J9" s="639">
        <f>G9/'11(1)'!F$8*100</f>
        <v>7.4877750611246949E-2</v>
      </c>
      <c r="K9" s="153">
        <v>7</v>
      </c>
      <c r="L9" s="152">
        <v>7</v>
      </c>
      <c r="M9" s="662" t="s">
        <v>361</v>
      </c>
      <c r="N9" s="635">
        <f>K9/'11(1)'!J$8*100</f>
        <v>3.0225830130834668E-2</v>
      </c>
    </row>
    <row r="10" spans="1:15" ht="15" customHeight="1">
      <c r="A10" s="175"/>
      <c r="B10" s="175"/>
      <c r="C10" s="134"/>
      <c r="D10" s="1525" t="s">
        <v>1363</v>
      </c>
      <c r="E10" s="1526"/>
      <c r="F10" s="640"/>
      <c r="G10" s="153">
        <v>74</v>
      </c>
      <c r="H10" s="152">
        <v>59</v>
      </c>
      <c r="I10" s="660">
        <v>15</v>
      </c>
      <c r="J10" s="639">
        <f>G10/'11(1)'!F$8*100</f>
        <v>0.11308068459657701</v>
      </c>
      <c r="K10" s="153">
        <v>5</v>
      </c>
      <c r="L10" s="152">
        <v>4</v>
      </c>
      <c r="M10" s="660">
        <v>1</v>
      </c>
      <c r="N10" s="635">
        <f>K10/'11(1)'!J$8*100</f>
        <v>2.1589878664881903E-2</v>
      </c>
    </row>
    <row r="11" spans="1:15" ht="15" customHeight="1">
      <c r="A11" s="175"/>
      <c r="B11" s="175"/>
      <c r="C11" s="134"/>
      <c r="D11" s="1525" t="s">
        <v>1362</v>
      </c>
      <c r="E11" s="1526"/>
      <c r="F11" s="640"/>
      <c r="G11" s="153">
        <v>50</v>
      </c>
      <c r="H11" s="152">
        <v>45</v>
      </c>
      <c r="I11" s="660">
        <v>5</v>
      </c>
      <c r="J11" s="639">
        <f>G11/'11(1)'!F$8*100</f>
        <v>7.6405867970660152E-2</v>
      </c>
      <c r="K11" s="153">
        <v>6</v>
      </c>
      <c r="L11" s="152">
        <v>6</v>
      </c>
      <c r="M11" s="662" t="s">
        <v>361</v>
      </c>
      <c r="N11" s="635">
        <f>K11/'11(1)'!J$8*100</f>
        <v>2.5907854397858282E-2</v>
      </c>
    </row>
    <row r="12" spans="1:15" ht="15" customHeight="1">
      <c r="A12" s="175"/>
      <c r="B12" s="175"/>
      <c r="C12" s="134"/>
      <c r="D12" s="1525" t="s">
        <v>1361</v>
      </c>
      <c r="E12" s="1526"/>
      <c r="F12" s="640"/>
      <c r="G12" s="153">
        <v>54</v>
      </c>
      <c r="H12" s="152">
        <v>52</v>
      </c>
      <c r="I12" s="660">
        <v>2</v>
      </c>
      <c r="J12" s="639">
        <f>G12/'11(1)'!F$8*100</f>
        <v>8.251833740831295E-2</v>
      </c>
      <c r="K12" s="153">
        <v>15</v>
      </c>
      <c r="L12" s="152">
        <v>13</v>
      </c>
      <c r="M12" s="660">
        <v>2</v>
      </c>
      <c r="N12" s="635">
        <f>K12/'11(1)'!J$8*100</f>
        <v>6.4769635994645705E-2</v>
      </c>
    </row>
    <row r="13" spans="1:15" ht="15" customHeight="1">
      <c r="A13" s="175"/>
      <c r="B13" s="175"/>
      <c r="C13" s="134"/>
      <c r="D13" s="1525" t="s">
        <v>1360</v>
      </c>
      <c r="E13" s="1526"/>
      <c r="F13" s="640"/>
      <c r="G13" s="153">
        <v>22</v>
      </c>
      <c r="H13" s="152">
        <v>22</v>
      </c>
      <c r="I13" s="662" t="s">
        <v>361</v>
      </c>
      <c r="J13" s="639">
        <f>G13/'11(1)'!F$8*100</f>
        <v>3.3618581907090467E-2</v>
      </c>
      <c r="K13" s="153">
        <v>1</v>
      </c>
      <c r="L13" s="152">
        <v>1</v>
      </c>
      <c r="M13" s="662" t="s">
        <v>361</v>
      </c>
      <c r="N13" s="635">
        <f>K13/'11(1)'!J$8*100</f>
        <v>4.3179757329763809E-3</v>
      </c>
    </row>
    <row r="14" spans="1:15" ht="15" customHeight="1">
      <c r="A14" s="175"/>
      <c r="B14" s="175"/>
      <c r="C14" s="134"/>
      <c r="D14" s="1525" t="s">
        <v>1359</v>
      </c>
      <c r="E14" s="1526"/>
      <c r="F14" s="640"/>
      <c r="G14" s="153">
        <v>31</v>
      </c>
      <c r="H14" s="152">
        <v>27</v>
      </c>
      <c r="I14" s="660">
        <v>4</v>
      </c>
      <c r="J14" s="639">
        <f>G14/'11(1)'!F$8*100</f>
        <v>4.7371638141809294E-2</v>
      </c>
      <c r="K14" s="153">
        <v>12</v>
      </c>
      <c r="L14" s="152">
        <v>11</v>
      </c>
      <c r="M14" s="660">
        <v>1</v>
      </c>
      <c r="N14" s="635">
        <f>K14/'11(1)'!J$8*100</f>
        <v>5.1815708795716564E-2</v>
      </c>
    </row>
    <row r="15" spans="1:15" ht="15" customHeight="1">
      <c r="A15" s="175"/>
      <c r="B15" s="175"/>
      <c r="C15" s="134"/>
      <c r="D15" s="1525" t="s">
        <v>1358</v>
      </c>
      <c r="E15" s="1526"/>
      <c r="F15" s="640"/>
      <c r="G15" s="153">
        <v>23</v>
      </c>
      <c r="H15" s="152">
        <v>13</v>
      </c>
      <c r="I15" s="660">
        <v>10</v>
      </c>
      <c r="J15" s="639">
        <f>G15/'11(1)'!F$8*100</f>
        <v>3.514669926650367E-2</v>
      </c>
      <c r="K15" s="153">
        <v>8</v>
      </c>
      <c r="L15" s="152">
        <v>6</v>
      </c>
      <c r="M15" s="660">
        <v>2</v>
      </c>
      <c r="N15" s="635">
        <f>K15/'11(1)'!J$8*100</f>
        <v>3.4543805863811047E-2</v>
      </c>
    </row>
    <row r="16" spans="1:15" ht="15" customHeight="1">
      <c r="A16" s="175"/>
      <c r="B16" s="175"/>
      <c r="C16" s="134"/>
      <c r="D16" s="1525" t="s">
        <v>1357</v>
      </c>
      <c r="E16" s="1526"/>
      <c r="F16" s="640"/>
      <c r="G16" s="153">
        <v>28</v>
      </c>
      <c r="H16" s="152">
        <v>16</v>
      </c>
      <c r="I16" s="660">
        <v>12</v>
      </c>
      <c r="J16" s="639">
        <f>G16/'11(1)'!F$8*100</f>
        <v>4.2787286063569678E-2</v>
      </c>
      <c r="K16" s="153">
        <v>4</v>
      </c>
      <c r="L16" s="152">
        <v>4</v>
      </c>
      <c r="M16" s="662" t="s">
        <v>361</v>
      </c>
      <c r="N16" s="635">
        <f>K16/'11(1)'!J$8*100</f>
        <v>1.7271902931905524E-2</v>
      </c>
    </row>
    <row r="17" spans="1:14" ht="15" customHeight="1">
      <c r="A17" s="175"/>
      <c r="B17" s="175"/>
      <c r="C17" s="134"/>
      <c r="D17" s="1525" t="s">
        <v>1356</v>
      </c>
      <c r="E17" s="1526"/>
      <c r="F17" s="640"/>
      <c r="G17" s="153">
        <v>43</v>
      </c>
      <c r="H17" s="152">
        <v>25</v>
      </c>
      <c r="I17" s="660">
        <v>18</v>
      </c>
      <c r="J17" s="639">
        <f>G17/'11(1)'!F$8*100</f>
        <v>6.5709046454767731E-2</v>
      </c>
      <c r="K17" s="153">
        <v>6</v>
      </c>
      <c r="L17" s="152">
        <v>5</v>
      </c>
      <c r="M17" s="660">
        <v>1</v>
      </c>
      <c r="N17" s="635">
        <f>K17/'11(1)'!J$8*100</f>
        <v>2.5907854397858282E-2</v>
      </c>
    </row>
    <row r="18" spans="1:14" ht="15" customHeight="1">
      <c r="A18" s="175"/>
      <c r="B18" s="175"/>
      <c r="C18" s="134"/>
      <c r="D18" s="1525" t="s">
        <v>1355</v>
      </c>
      <c r="E18" s="1526"/>
      <c r="F18" s="640"/>
      <c r="G18" s="153">
        <v>22</v>
      </c>
      <c r="H18" s="152">
        <v>20</v>
      </c>
      <c r="I18" s="660">
        <v>2</v>
      </c>
      <c r="J18" s="639">
        <f>G18/'11(1)'!F$8*100</f>
        <v>3.3618581907090467E-2</v>
      </c>
      <c r="K18" s="153">
        <v>1</v>
      </c>
      <c r="L18" s="152">
        <v>1</v>
      </c>
      <c r="M18" s="662" t="s">
        <v>361</v>
      </c>
      <c r="N18" s="635">
        <f>K18/'11(1)'!J$8*100</f>
        <v>4.3179757329763809E-3</v>
      </c>
    </row>
    <row r="19" spans="1:14" ht="15" customHeight="1">
      <c r="A19" s="175"/>
      <c r="B19" s="175"/>
      <c r="C19" s="134"/>
      <c r="D19" s="1525" t="s">
        <v>1354</v>
      </c>
      <c r="E19" s="1526"/>
      <c r="F19" s="640"/>
      <c r="G19" s="153">
        <v>32</v>
      </c>
      <c r="H19" s="152">
        <v>22</v>
      </c>
      <c r="I19" s="660">
        <v>10</v>
      </c>
      <c r="J19" s="639">
        <f>G19/'11(1)'!F$8*100</f>
        <v>4.889975550122249E-2</v>
      </c>
      <c r="K19" s="153">
        <v>9</v>
      </c>
      <c r="L19" s="152">
        <v>9</v>
      </c>
      <c r="M19" s="662" t="s">
        <v>361</v>
      </c>
      <c r="N19" s="635">
        <f>K19/'11(1)'!J$8*100</f>
        <v>3.886178159678743E-2</v>
      </c>
    </row>
    <row r="20" spans="1:14" ht="15" customHeight="1">
      <c r="A20" s="175"/>
      <c r="B20" s="175"/>
      <c r="C20" s="134"/>
      <c r="D20" s="1525" t="s">
        <v>1353</v>
      </c>
      <c r="E20" s="1526"/>
      <c r="F20" s="640"/>
      <c r="G20" s="153">
        <v>22</v>
      </c>
      <c r="H20" s="152">
        <v>15</v>
      </c>
      <c r="I20" s="660">
        <v>7</v>
      </c>
      <c r="J20" s="639">
        <f>G20/'11(1)'!F$8*100</f>
        <v>3.3618581907090467E-2</v>
      </c>
      <c r="K20" s="153">
        <v>3</v>
      </c>
      <c r="L20" s="152">
        <v>3</v>
      </c>
      <c r="M20" s="662" t="s">
        <v>361</v>
      </c>
      <c r="N20" s="635">
        <f>K20/'11(1)'!J$8*100</f>
        <v>1.2953927198929141E-2</v>
      </c>
    </row>
    <row r="21" spans="1:14" ht="15" customHeight="1">
      <c r="A21" s="175"/>
      <c r="B21" s="175"/>
      <c r="C21" s="134"/>
      <c r="D21" s="1525" t="s">
        <v>1352</v>
      </c>
      <c r="E21" s="1526"/>
      <c r="F21" s="640"/>
      <c r="G21" s="153">
        <v>22</v>
      </c>
      <c r="H21" s="152">
        <v>9</v>
      </c>
      <c r="I21" s="660">
        <v>13</v>
      </c>
      <c r="J21" s="639">
        <f>G21/'11(1)'!F$8*100</f>
        <v>3.3618581907090467E-2</v>
      </c>
      <c r="K21" s="153">
        <v>7</v>
      </c>
      <c r="L21" s="152">
        <v>7</v>
      </c>
      <c r="M21" s="662" t="s">
        <v>361</v>
      </c>
      <c r="N21" s="635">
        <f>K21/'11(1)'!J$8*100</f>
        <v>3.0225830130834668E-2</v>
      </c>
    </row>
    <row r="22" spans="1:14" ht="15" customHeight="1">
      <c r="A22" s="175"/>
      <c r="B22" s="175"/>
      <c r="C22" s="134"/>
      <c r="D22" s="1525" t="s">
        <v>1351</v>
      </c>
      <c r="E22" s="1526"/>
      <c r="F22" s="640"/>
      <c r="G22" s="153">
        <v>27</v>
      </c>
      <c r="H22" s="152">
        <v>21</v>
      </c>
      <c r="I22" s="660">
        <v>6</v>
      </c>
      <c r="J22" s="639">
        <f>G22/'11(1)'!F$8*100</f>
        <v>4.1259168704156475E-2</v>
      </c>
      <c r="K22" s="153">
        <v>3</v>
      </c>
      <c r="L22" s="152">
        <v>3</v>
      </c>
      <c r="M22" s="662" t="s">
        <v>361</v>
      </c>
      <c r="N22" s="635">
        <f>K22/'11(1)'!J$8*100</f>
        <v>1.2953927198929141E-2</v>
      </c>
    </row>
    <row r="23" spans="1:14" ht="15" customHeight="1">
      <c r="A23" s="175"/>
      <c r="B23" s="175"/>
      <c r="C23" s="134"/>
      <c r="D23" s="1525" t="s">
        <v>1350</v>
      </c>
      <c r="E23" s="1526"/>
      <c r="F23" s="640"/>
      <c r="G23" s="153">
        <v>12</v>
      </c>
      <c r="H23" s="152">
        <v>12</v>
      </c>
      <c r="I23" s="662" t="s">
        <v>361</v>
      </c>
      <c r="J23" s="639">
        <f>G23/'11(1)'!F$8*100</f>
        <v>1.8337408312958436E-2</v>
      </c>
      <c r="K23" s="153">
        <v>8</v>
      </c>
      <c r="L23" s="152">
        <v>8</v>
      </c>
      <c r="M23" s="662" t="s">
        <v>361</v>
      </c>
      <c r="N23" s="635">
        <f>K23/'11(1)'!J$8*100</f>
        <v>3.4543805863811047E-2</v>
      </c>
    </row>
    <row r="24" spans="1:14" ht="15" customHeight="1">
      <c r="A24" s="175"/>
      <c r="B24" s="175"/>
      <c r="C24" s="134"/>
      <c r="D24" s="1525" t="s">
        <v>1349</v>
      </c>
      <c r="E24" s="1526"/>
      <c r="F24" s="640"/>
      <c r="G24" s="153">
        <v>29</v>
      </c>
      <c r="H24" s="152">
        <v>27</v>
      </c>
      <c r="I24" s="660">
        <v>2</v>
      </c>
      <c r="J24" s="639">
        <f>G24/'11(1)'!F$8*100</f>
        <v>4.4315403422982881E-2</v>
      </c>
      <c r="K24" s="153">
        <v>8</v>
      </c>
      <c r="L24" s="152">
        <v>5</v>
      </c>
      <c r="M24" s="660">
        <v>3</v>
      </c>
      <c r="N24" s="635">
        <f>K24/'11(1)'!J$8*100</f>
        <v>3.4543805863811047E-2</v>
      </c>
    </row>
    <row r="25" spans="1:14" ht="15" customHeight="1">
      <c r="A25" s="175"/>
      <c r="B25" s="175"/>
      <c r="C25" s="134"/>
      <c r="D25" s="1525" t="s">
        <v>374</v>
      </c>
      <c r="E25" s="1526"/>
      <c r="F25" s="640"/>
      <c r="G25" s="153">
        <v>44</v>
      </c>
      <c r="H25" s="152">
        <v>42</v>
      </c>
      <c r="I25" s="660">
        <v>2</v>
      </c>
      <c r="J25" s="639">
        <f>G25/'11(1)'!F$8*100</f>
        <v>6.7237163814180934E-2</v>
      </c>
      <c r="K25" s="153">
        <v>16</v>
      </c>
      <c r="L25" s="152">
        <v>15</v>
      </c>
      <c r="M25" s="660">
        <v>1</v>
      </c>
      <c r="N25" s="635">
        <f>K25/'11(1)'!J$8*100</f>
        <v>6.9087611727622095E-2</v>
      </c>
    </row>
    <row r="26" spans="1:14" ht="15" customHeight="1">
      <c r="A26" s="175"/>
      <c r="B26" s="175"/>
      <c r="C26" s="1525" t="s">
        <v>1348</v>
      </c>
      <c r="D26" s="1526"/>
      <c r="E26" s="1526"/>
      <c r="F26" s="640"/>
      <c r="G26" s="153">
        <v>829</v>
      </c>
      <c r="H26" s="152">
        <v>760</v>
      </c>
      <c r="I26" s="660">
        <v>69</v>
      </c>
      <c r="J26" s="639">
        <f>G26/'11(1)'!F$8*100</f>
        <v>1.2668092909535453</v>
      </c>
      <c r="K26" s="153">
        <v>171</v>
      </c>
      <c r="L26" s="152">
        <v>146</v>
      </c>
      <c r="M26" s="660">
        <v>25</v>
      </c>
      <c r="N26" s="635">
        <f>K26/'11(1)'!J$8*100</f>
        <v>0.73837385033896108</v>
      </c>
    </row>
    <row r="27" spans="1:14" ht="15" customHeight="1">
      <c r="A27" s="175"/>
      <c r="B27" s="175"/>
      <c r="C27" s="134"/>
      <c r="D27" s="1525" t="s">
        <v>693</v>
      </c>
      <c r="E27" s="1526"/>
      <c r="F27" s="640"/>
      <c r="G27" s="153">
        <v>371</v>
      </c>
      <c r="H27" s="152">
        <v>339</v>
      </c>
      <c r="I27" s="660">
        <v>32</v>
      </c>
      <c r="J27" s="639">
        <f>G27/'11(1)'!F$8*100</f>
        <v>0.56693154034229831</v>
      </c>
      <c r="K27" s="153">
        <v>84</v>
      </c>
      <c r="L27" s="152">
        <v>73</v>
      </c>
      <c r="M27" s="660">
        <v>11</v>
      </c>
      <c r="N27" s="635">
        <f>K27/'11(1)'!J$8*100</f>
        <v>0.36270996157001595</v>
      </c>
    </row>
    <row r="28" spans="1:14" ht="15" customHeight="1">
      <c r="A28" s="175"/>
      <c r="B28" s="175"/>
      <c r="C28" s="134"/>
      <c r="D28" s="1525" t="s">
        <v>1347</v>
      </c>
      <c r="E28" s="1526"/>
      <c r="F28" s="640"/>
      <c r="G28" s="153">
        <v>355</v>
      </c>
      <c r="H28" s="152">
        <v>341</v>
      </c>
      <c r="I28" s="660">
        <v>14</v>
      </c>
      <c r="J28" s="639">
        <f>G28/'11(1)'!F$8*100</f>
        <v>0.54248166259168706</v>
      </c>
      <c r="K28" s="153">
        <v>35</v>
      </c>
      <c r="L28" s="152">
        <v>34</v>
      </c>
      <c r="M28" s="660">
        <v>1</v>
      </c>
      <c r="N28" s="635">
        <f>K28/'11(1)'!J$8*100</f>
        <v>0.15112915065417332</v>
      </c>
    </row>
    <row r="29" spans="1:14" ht="15" customHeight="1">
      <c r="A29" s="175"/>
      <c r="B29" s="175"/>
      <c r="C29" s="134"/>
      <c r="D29" s="1525" t="s">
        <v>667</v>
      </c>
      <c r="E29" s="1526"/>
      <c r="F29" s="640"/>
      <c r="G29" s="153">
        <v>103</v>
      </c>
      <c r="H29" s="152">
        <v>80</v>
      </c>
      <c r="I29" s="660">
        <v>23</v>
      </c>
      <c r="J29" s="639">
        <f>G29/'11(1)'!F$8*100</f>
        <v>0.1573960880195599</v>
      </c>
      <c r="K29" s="153">
        <v>52</v>
      </c>
      <c r="L29" s="152">
        <v>39</v>
      </c>
      <c r="M29" s="660">
        <v>13</v>
      </c>
      <c r="N29" s="635">
        <f>K29/'11(1)'!J$8*100</f>
        <v>0.22453473811477179</v>
      </c>
    </row>
    <row r="30" spans="1:14" ht="15" customHeight="1">
      <c r="A30" s="488"/>
      <c r="B30" s="488"/>
      <c r="C30" s="1540" t="s">
        <v>1346</v>
      </c>
      <c r="D30" s="1541"/>
      <c r="E30" s="1541"/>
      <c r="F30" s="671"/>
      <c r="G30" s="574">
        <v>157</v>
      </c>
      <c r="H30" s="188">
        <v>152</v>
      </c>
      <c r="I30" s="669">
        <v>5</v>
      </c>
      <c r="J30" s="670">
        <f>G30/'11(1)'!F$8*100</f>
        <v>0.23991442542787283</v>
      </c>
      <c r="K30" s="574">
        <v>53</v>
      </c>
      <c r="L30" s="188">
        <v>39</v>
      </c>
      <c r="M30" s="669">
        <v>14</v>
      </c>
      <c r="N30" s="668">
        <f>K30/'11(1)'!J$8*100</f>
        <v>0.22885271384774819</v>
      </c>
    </row>
    <row r="31" spans="1:14" s="97" customFormat="1" ht="12">
      <c r="B31" s="1397"/>
      <c r="C31" s="1397"/>
      <c r="D31" s="1397"/>
      <c r="E31" s="1397"/>
      <c r="F31" s="1397"/>
      <c r="G31" s="1397"/>
      <c r="H31" s="1397"/>
      <c r="I31" s="1397"/>
      <c r="J31" s="1397"/>
      <c r="K31" s="1397"/>
      <c r="L31" s="1537"/>
      <c r="M31" s="1537"/>
      <c r="N31" s="1538"/>
    </row>
    <row r="32" spans="1:14" s="97" customFormat="1" ht="12">
      <c r="B32" s="1539"/>
      <c r="C32" s="1539"/>
      <c r="D32" s="1539"/>
      <c r="E32" s="1539"/>
      <c r="F32" s="1539"/>
      <c r="G32" s="1539"/>
      <c r="H32" s="1539"/>
      <c r="I32" s="1539"/>
      <c r="J32" s="1539"/>
      <c r="K32" s="1539"/>
      <c r="L32" s="1539"/>
      <c r="M32" s="1539"/>
      <c r="N32" s="1539"/>
    </row>
    <row r="33" spans="3:5">
      <c r="C33" s="278"/>
      <c r="D33" s="278"/>
      <c r="E33" s="631"/>
    </row>
    <row r="34" spans="3:5" ht="13.5" customHeight="1">
      <c r="C34" s="278"/>
      <c r="D34" s="278"/>
      <c r="E34" s="631"/>
    </row>
    <row r="35" spans="3:5">
      <c r="C35" s="278"/>
      <c r="D35" s="278"/>
      <c r="E35" s="631"/>
    </row>
    <row r="36" spans="3:5">
      <c r="C36" s="278"/>
      <c r="D36" s="278"/>
      <c r="E36" s="631"/>
    </row>
    <row r="37" spans="3:5">
      <c r="C37" s="278"/>
      <c r="D37" s="278"/>
      <c r="E37" s="631"/>
    </row>
    <row r="38" spans="3:5">
      <c r="C38" s="278"/>
      <c r="D38" s="278"/>
      <c r="E38" s="631"/>
    </row>
    <row r="39" spans="3:5" ht="13.5" customHeight="1">
      <c r="C39" s="278"/>
      <c r="D39" s="278"/>
      <c r="E39" s="631"/>
    </row>
    <row r="40" spans="3:5">
      <c r="C40" s="278"/>
      <c r="D40" s="278"/>
      <c r="E40" s="631"/>
    </row>
    <row r="41" spans="3:5">
      <c r="C41" s="278"/>
      <c r="D41" s="278"/>
      <c r="E41" s="631"/>
    </row>
    <row r="42" spans="3:5">
      <c r="C42" s="278"/>
      <c r="D42" s="278"/>
      <c r="E42" s="631"/>
    </row>
    <row r="43" spans="3:5">
      <c r="C43" s="278"/>
      <c r="D43" s="278"/>
      <c r="E43" s="631"/>
    </row>
    <row r="44" spans="3:5">
      <c r="C44" s="278"/>
      <c r="D44" s="278"/>
      <c r="E44" s="631"/>
    </row>
    <row r="45" spans="3:5">
      <c r="C45" s="278"/>
      <c r="D45" s="278"/>
      <c r="E45" s="631"/>
    </row>
    <row r="46" spans="3:5">
      <c r="C46" s="278"/>
      <c r="D46" s="278"/>
      <c r="E46" s="631"/>
    </row>
    <row r="47" spans="3:5">
      <c r="C47" s="278"/>
      <c r="D47" s="278"/>
      <c r="E47" s="631"/>
    </row>
    <row r="48" spans="3:5">
      <c r="C48" s="278"/>
      <c r="D48" s="278"/>
      <c r="E48" s="631"/>
    </row>
    <row r="49" spans="3:5">
      <c r="C49" s="278"/>
      <c r="D49" s="278"/>
      <c r="E49" s="631"/>
    </row>
    <row r="50" spans="3:5">
      <c r="C50" s="278"/>
      <c r="D50" s="278"/>
      <c r="E50" s="631"/>
    </row>
    <row r="51" spans="3:5">
      <c r="C51" s="278"/>
      <c r="D51" s="278"/>
      <c r="E51" s="631"/>
    </row>
    <row r="52" spans="3:5">
      <c r="C52" s="278"/>
      <c r="D52" s="278"/>
      <c r="E52" s="631"/>
    </row>
    <row r="53" spans="3:5">
      <c r="C53" s="278"/>
      <c r="D53" s="278"/>
      <c r="E53" s="631"/>
    </row>
    <row r="54" spans="3:5">
      <c r="C54" s="278"/>
      <c r="D54" s="278"/>
      <c r="E54" s="631"/>
    </row>
    <row r="55" spans="3:5">
      <c r="C55" s="278"/>
      <c r="D55" s="278"/>
      <c r="E55" s="631"/>
    </row>
    <row r="56" spans="3:5">
      <c r="C56" s="278"/>
      <c r="D56" s="278"/>
      <c r="E56" s="631"/>
    </row>
    <row r="57" spans="3:5">
      <c r="C57" s="278"/>
      <c r="D57" s="278"/>
      <c r="E57" s="631"/>
    </row>
    <row r="58" spans="3:5">
      <c r="C58" s="278"/>
      <c r="D58" s="278"/>
      <c r="E58" s="631"/>
    </row>
    <row r="59" spans="3:5">
      <c r="C59" s="278"/>
      <c r="D59" s="278"/>
      <c r="E59" s="631"/>
    </row>
    <row r="60" spans="3:5">
      <c r="C60" s="278"/>
      <c r="D60" s="278"/>
      <c r="E60" s="631"/>
    </row>
    <row r="61" spans="3:5">
      <c r="C61" s="278"/>
      <c r="D61" s="278"/>
      <c r="E61" s="631"/>
    </row>
    <row r="62" spans="3:5">
      <c r="C62" s="278"/>
      <c r="D62" s="278"/>
      <c r="E62" s="631"/>
    </row>
    <row r="63" spans="3:5">
      <c r="C63" s="278"/>
      <c r="D63" s="278"/>
      <c r="E63" s="631"/>
    </row>
    <row r="64" spans="3:5">
      <c r="C64" s="278"/>
      <c r="D64" s="278"/>
      <c r="E64" s="631"/>
    </row>
    <row r="65" spans="3:5">
      <c r="C65" s="278"/>
      <c r="D65" s="278"/>
      <c r="E65" s="631"/>
    </row>
    <row r="66" spans="3:5">
      <c r="C66" s="278"/>
      <c r="D66" s="278"/>
      <c r="E66" s="631"/>
    </row>
    <row r="67" spans="3:5">
      <c r="C67" s="278"/>
      <c r="D67" s="278"/>
      <c r="E67" s="631"/>
    </row>
    <row r="68" spans="3:5">
      <c r="C68" s="278"/>
      <c r="D68" s="278"/>
      <c r="E68" s="631"/>
    </row>
    <row r="69" spans="3:5">
      <c r="C69" s="278"/>
      <c r="D69" s="278"/>
      <c r="E69" s="631"/>
    </row>
    <row r="70" spans="3:5">
      <c r="C70" s="278"/>
      <c r="D70" s="278"/>
      <c r="E70" s="631"/>
    </row>
    <row r="71" spans="3:5">
      <c r="C71" s="278"/>
      <c r="D71" s="278"/>
      <c r="E71" s="631"/>
    </row>
    <row r="72" spans="3:5">
      <c r="C72" s="278"/>
      <c r="D72" s="278"/>
      <c r="E72" s="631"/>
    </row>
    <row r="73" spans="3:5">
      <c r="C73" s="278"/>
      <c r="D73" s="278"/>
      <c r="E73" s="631"/>
    </row>
    <row r="74" spans="3:5">
      <c r="C74" s="278"/>
      <c r="D74" s="278"/>
      <c r="E74" s="631"/>
    </row>
    <row r="75" spans="3:5">
      <c r="C75" s="278"/>
      <c r="D75" s="278"/>
      <c r="E75" s="631"/>
    </row>
    <row r="76" spans="3:5">
      <c r="C76" s="278"/>
      <c r="D76" s="278"/>
      <c r="E76" s="631"/>
    </row>
    <row r="77" spans="3:5">
      <c r="C77" s="278"/>
      <c r="D77" s="278"/>
      <c r="E77" s="631"/>
    </row>
    <row r="78" spans="3:5">
      <c r="C78" s="278"/>
      <c r="D78" s="278"/>
      <c r="E78" s="631"/>
    </row>
    <row r="79" spans="3:5">
      <c r="C79" s="278"/>
      <c r="D79" s="278"/>
      <c r="E79" s="631"/>
    </row>
    <row r="80" spans="3:5">
      <c r="C80" s="278"/>
      <c r="D80" s="278"/>
      <c r="E80" s="631"/>
    </row>
    <row r="81" spans="3:5">
      <c r="C81" s="278"/>
      <c r="D81" s="278"/>
      <c r="E81" s="631"/>
    </row>
    <row r="82" spans="3:5">
      <c r="C82" s="278"/>
      <c r="D82" s="278"/>
      <c r="E82" s="631"/>
    </row>
    <row r="83" spans="3:5">
      <c r="C83" s="278"/>
      <c r="D83" s="278"/>
      <c r="E83" s="631"/>
    </row>
    <row r="84" spans="3:5">
      <c r="C84" s="278"/>
      <c r="D84" s="278"/>
      <c r="E84" s="631"/>
    </row>
    <row r="85" spans="3:5">
      <c r="C85" s="278"/>
      <c r="D85" s="278"/>
      <c r="E85" s="631"/>
    </row>
  </sheetData>
  <mergeCells count="36">
    <mergeCell ref="A1:F1"/>
    <mergeCell ref="A3:N3"/>
    <mergeCell ref="A4:N4"/>
    <mergeCell ref="A5:F7"/>
    <mergeCell ref="G5:J5"/>
    <mergeCell ref="K5:N5"/>
    <mergeCell ref="G6:G7"/>
    <mergeCell ref="J6:J7"/>
    <mergeCell ref="K6:K7"/>
    <mergeCell ref="N6:N7"/>
    <mergeCell ref="D8:E8"/>
    <mergeCell ref="D9:E9"/>
    <mergeCell ref="D10:E10"/>
    <mergeCell ref="D11:E11"/>
    <mergeCell ref="D12:E12"/>
    <mergeCell ref="D13:E13"/>
    <mergeCell ref="D14:E14"/>
    <mergeCell ref="D15:E15"/>
    <mergeCell ref="D16:E16"/>
    <mergeCell ref="D17:E17"/>
    <mergeCell ref="D18:E18"/>
    <mergeCell ref="D19:E19"/>
    <mergeCell ref="D20:E20"/>
    <mergeCell ref="D21:E21"/>
    <mergeCell ref="D22:E22"/>
    <mergeCell ref="D23:E23"/>
    <mergeCell ref="D24:E24"/>
    <mergeCell ref="D25:E25"/>
    <mergeCell ref="L31:N31"/>
    <mergeCell ref="B32:N32"/>
    <mergeCell ref="C26:E26"/>
    <mergeCell ref="D27:E27"/>
    <mergeCell ref="D28:E28"/>
    <mergeCell ref="D29:E29"/>
    <mergeCell ref="C30:E30"/>
    <mergeCell ref="B31:K3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DA3F3-0EB3-43BE-BC43-BBBBC1958713}">
  <sheetPr>
    <pageSetUpPr fitToPage="1"/>
  </sheetPr>
  <dimension ref="A1:M37"/>
  <sheetViews>
    <sheetView view="pageBreakPreview" topLeftCell="A22" zoomScaleNormal="100" zoomScaleSheetLayoutView="100" workbookViewId="0">
      <selection activeCell="M56" sqref="M56"/>
    </sheetView>
  </sheetViews>
  <sheetFormatPr defaultRowHeight="13.5"/>
  <cols>
    <col min="1" max="3" width="1.625" style="96" customWidth="1"/>
    <col min="4" max="4" width="17.125" style="96" customWidth="1"/>
    <col min="5" max="10" width="9.625" style="96" customWidth="1"/>
    <col min="11" max="11" width="9.875" style="96" customWidth="1"/>
    <col min="12" max="16384" width="9" style="96"/>
  </cols>
  <sheetData>
    <row r="1" spans="1:11" ht="15.95" customHeight="1">
      <c r="A1" s="1282" t="s">
        <v>1399</v>
      </c>
      <c r="B1" s="1282"/>
      <c r="C1" s="1282"/>
      <c r="D1" s="1282"/>
      <c r="E1" s="1282"/>
      <c r="F1" s="1282"/>
      <c r="G1" s="1282"/>
      <c r="H1" s="1282"/>
      <c r="I1" s="1282"/>
      <c r="J1" s="1282"/>
      <c r="K1" s="1282"/>
    </row>
    <row r="2" spans="1:11" ht="24.95" customHeight="1">
      <c r="A2" s="167"/>
      <c r="B2" s="167"/>
      <c r="C2" s="167"/>
      <c r="D2" s="167"/>
      <c r="E2" s="167"/>
      <c r="F2" s="167"/>
      <c r="G2" s="167"/>
      <c r="H2" s="167"/>
      <c r="I2" s="167"/>
      <c r="J2" s="167"/>
    </row>
    <row r="3" spans="1:11" s="95" customFormat="1" ht="24.95" customHeight="1">
      <c r="A3" s="1565" t="s">
        <v>1398</v>
      </c>
      <c r="B3" s="1565"/>
      <c r="C3" s="1565"/>
      <c r="D3" s="1565"/>
      <c r="E3" s="1565"/>
      <c r="F3" s="1565"/>
      <c r="G3" s="1565"/>
      <c r="H3" s="1565"/>
      <c r="I3" s="1565"/>
      <c r="J3" s="1316"/>
    </row>
    <row r="4" spans="1:11" s="95" customFormat="1" ht="24.95" customHeight="1">
      <c r="A4" s="1566" t="s">
        <v>1397</v>
      </c>
      <c r="B4" s="1566"/>
      <c r="C4" s="1566"/>
      <c r="D4" s="1566"/>
      <c r="E4" s="1566"/>
      <c r="F4" s="1566"/>
      <c r="G4" s="1566"/>
      <c r="H4" s="1566"/>
      <c r="I4" s="1566"/>
      <c r="J4" s="1327"/>
    </row>
    <row r="5" spans="1:11" s="97" customFormat="1" ht="15" customHeight="1" thickBot="1">
      <c r="A5" s="1309" t="s">
        <v>1040</v>
      </c>
      <c r="B5" s="1309"/>
      <c r="C5" s="1309"/>
      <c r="D5" s="1309"/>
      <c r="E5" s="1309"/>
      <c r="F5" s="1309"/>
      <c r="G5" s="1309"/>
      <c r="H5" s="1309"/>
      <c r="I5" s="1309"/>
      <c r="J5" s="1309"/>
    </row>
    <row r="6" spans="1:11" ht="15" customHeight="1" thickTop="1">
      <c r="A6" s="1567" t="s">
        <v>1396</v>
      </c>
      <c r="B6" s="1567"/>
      <c r="C6" s="1567"/>
      <c r="D6" s="1568"/>
      <c r="E6" s="1561" t="s">
        <v>1395</v>
      </c>
      <c r="F6" s="1364"/>
      <c r="G6" s="1561" t="s">
        <v>1394</v>
      </c>
      <c r="H6" s="1364"/>
      <c r="I6" s="1423" t="s">
        <v>1393</v>
      </c>
      <c r="J6" s="1465"/>
      <c r="K6" s="168"/>
    </row>
    <row r="7" spans="1:11" ht="15" customHeight="1">
      <c r="A7" s="1540"/>
      <c r="B7" s="1540"/>
      <c r="C7" s="1540"/>
      <c r="D7" s="1569"/>
      <c r="E7" s="1382"/>
      <c r="F7" s="1366"/>
      <c r="G7" s="1382"/>
      <c r="H7" s="1366"/>
      <c r="I7" s="1382"/>
      <c r="J7" s="1380"/>
      <c r="K7" s="168"/>
    </row>
    <row r="8" spans="1:11" ht="15" customHeight="1">
      <c r="A8" s="1562" t="s">
        <v>1392</v>
      </c>
      <c r="B8" s="1562"/>
      <c r="C8" s="1562"/>
      <c r="D8" s="1563"/>
      <c r="E8" s="594"/>
      <c r="F8" s="185">
        <v>83001</v>
      </c>
      <c r="G8" s="185"/>
      <c r="H8" s="185">
        <v>196623</v>
      </c>
      <c r="I8" s="426"/>
      <c r="J8" s="426">
        <v>2.3689232659847472</v>
      </c>
    </row>
    <row r="9" spans="1:11" ht="15" customHeight="1">
      <c r="A9" s="175"/>
      <c r="B9" s="1523" t="s">
        <v>1391</v>
      </c>
      <c r="C9" s="1523"/>
      <c r="D9" s="1564"/>
      <c r="E9" s="179"/>
      <c r="F9" s="179">
        <v>82405</v>
      </c>
      <c r="G9" s="179"/>
      <c r="H9" s="179">
        <v>195755</v>
      </c>
      <c r="I9" s="682"/>
      <c r="J9" s="682">
        <v>2.3755233298950307</v>
      </c>
    </row>
    <row r="10" spans="1:11" ht="15" customHeight="1">
      <c r="A10" s="175"/>
      <c r="B10" s="175"/>
      <c r="C10" s="1523" t="s">
        <v>1390</v>
      </c>
      <c r="D10" s="1564"/>
      <c r="E10" s="179"/>
      <c r="F10" s="179">
        <v>81399</v>
      </c>
      <c r="G10" s="179"/>
      <c r="H10" s="179">
        <v>193983</v>
      </c>
      <c r="I10" s="682"/>
      <c r="J10" s="682">
        <v>2.3831128146537428</v>
      </c>
    </row>
    <row r="11" spans="1:11" ht="15" customHeight="1">
      <c r="A11" s="175"/>
      <c r="B11" s="175"/>
      <c r="C11" s="175"/>
      <c r="D11" s="644" t="s">
        <v>1389</v>
      </c>
      <c r="E11" s="179"/>
      <c r="F11" s="179">
        <v>55496</v>
      </c>
      <c r="G11" s="179"/>
      <c r="H11" s="179">
        <v>147961</v>
      </c>
      <c r="I11" s="682"/>
      <c r="J11" s="682">
        <v>2.6661561193599539</v>
      </c>
    </row>
    <row r="12" spans="1:11" ht="15" customHeight="1">
      <c r="A12" s="175"/>
      <c r="B12" s="175"/>
      <c r="C12" s="175"/>
      <c r="D12" s="683" t="s">
        <v>1388</v>
      </c>
      <c r="E12" s="179"/>
      <c r="F12" s="179">
        <v>637</v>
      </c>
      <c r="G12" s="179"/>
      <c r="H12" s="179">
        <v>1194</v>
      </c>
      <c r="I12" s="682"/>
      <c r="J12" s="682">
        <v>1.8744113029827316</v>
      </c>
    </row>
    <row r="13" spans="1:11" ht="15" customHeight="1">
      <c r="A13" s="175"/>
      <c r="B13" s="175"/>
      <c r="C13" s="175"/>
      <c r="D13" s="644" t="s">
        <v>1387</v>
      </c>
      <c r="E13" s="179"/>
      <c r="F13" s="179">
        <v>23339</v>
      </c>
      <c r="G13" s="179"/>
      <c r="H13" s="179">
        <v>40876</v>
      </c>
      <c r="I13" s="682"/>
      <c r="J13" s="682">
        <v>1.7514032306439864</v>
      </c>
    </row>
    <row r="14" spans="1:11" ht="15" customHeight="1">
      <c r="A14" s="175"/>
      <c r="B14" s="175"/>
      <c r="C14" s="175"/>
      <c r="D14" s="644" t="s">
        <v>1386</v>
      </c>
      <c r="E14" s="179"/>
      <c r="F14" s="179">
        <v>1927</v>
      </c>
      <c r="G14" s="179"/>
      <c r="H14" s="179">
        <v>3952</v>
      </c>
      <c r="I14" s="682"/>
      <c r="J14" s="682">
        <v>2.0508562532433836</v>
      </c>
    </row>
    <row r="15" spans="1:11" ht="15" customHeight="1">
      <c r="A15" s="175"/>
      <c r="B15" s="175"/>
      <c r="C15" s="1523" t="s">
        <v>1385</v>
      </c>
      <c r="D15" s="1564"/>
      <c r="E15" s="179"/>
      <c r="F15" s="179">
        <v>1006</v>
      </c>
      <c r="G15" s="179"/>
      <c r="H15" s="179">
        <v>1772</v>
      </c>
      <c r="I15" s="682"/>
      <c r="J15" s="682">
        <v>1.7614314115308152</v>
      </c>
    </row>
    <row r="16" spans="1:11" ht="15" customHeight="1">
      <c r="A16" s="175"/>
      <c r="B16" s="1523" t="s">
        <v>1384</v>
      </c>
      <c r="C16" s="1523"/>
      <c r="D16" s="1564"/>
      <c r="E16" s="155"/>
      <c r="F16" s="155">
        <v>595</v>
      </c>
      <c r="G16" s="155"/>
      <c r="H16" s="155">
        <v>865</v>
      </c>
      <c r="I16" s="281"/>
      <c r="J16" s="281">
        <v>1.453781512605042</v>
      </c>
    </row>
    <row r="17" spans="1:13" s="97" customFormat="1" ht="15" customHeight="1">
      <c r="A17" s="488"/>
      <c r="B17" s="1425" t="s">
        <v>1165</v>
      </c>
      <c r="C17" s="1425"/>
      <c r="D17" s="1426"/>
      <c r="E17" s="471"/>
      <c r="F17" s="189">
        <v>1</v>
      </c>
      <c r="G17" s="189"/>
      <c r="H17" s="189">
        <v>3</v>
      </c>
      <c r="I17" s="414"/>
      <c r="J17" s="414">
        <v>3</v>
      </c>
      <c r="M17" s="96"/>
    </row>
    <row r="18" spans="1:13" s="97" customFormat="1" ht="15" customHeight="1">
      <c r="A18" s="274"/>
      <c r="B18" s="274"/>
      <c r="C18" s="274"/>
      <c r="D18" s="274"/>
      <c r="E18" s="274"/>
      <c r="F18" s="274"/>
      <c r="G18" s="274"/>
      <c r="H18" s="274"/>
      <c r="I18" s="132"/>
      <c r="J18" s="132"/>
    </row>
    <row r="19" spans="1:13" ht="15" customHeight="1"/>
    <row r="20" spans="1:13" s="324" customFormat="1" ht="24.95" customHeight="1">
      <c r="A20" s="1316" t="s">
        <v>1383</v>
      </c>
      <c r="B20" s="1316"/>
      <c r="C20" s="1316"/>
      <c r="D20" s="1316"/>
      <c r="E20" s="1316"/>
      <c r="F20" s="1316"/>
      <c r="G20" s="1316"/>
      <c r="H20" s="1316"/>
      <c r="I20" s="1316"/>
      <c r="J20" s="1316"/>
    </row>
    <row r="21" spans="1:13" s="324" customFormat="1" ht="24.95" customHeight="1">
      <c r="A21" s="1316" t="s">
        <v>1382</v>
      </c>
      <c r="B21" s="1316"/>
      <c r="C21" s="1316"/>
      <c r="D21" s="1316"/>
      <c r="E21" s="1316"/>
      <c r="F21" s="1316"/>
      <c r="G21" s="1316"/>
      <c r="H21" s="1316"/>
      <c r="I21" s="1316"/>
      <c r="J21" s="1316"/>
    </row>
    <row r="22" spans="1:13" s="97" customFormat="1" ht="15.95" customHeight="1" thickBot="1">
      <c r="A22" s="1309" t="s">
        <v>1381</v>
      </c>
      <c r="B22" s="1309"/>
      <c r="C22" s="1309"/>
      <c r="D22" s="1309"/>
      <c r="E22" s="1309"/>
      <c r="F22" s="1309"/>
      <c r="G22" s="1309"/>
      <c r="H22" s="1309"/>
      <c r="I22" s="1309"/>
      <c r="J22" s="1309"/>
    </row>
    <row r="23" spans="1:13" ht="15.95" customHeight="1" thickTop="1">
      <c r="A23" s="1559" t="s">
        <v>1380</v>
      </c>
      <c r="B23" s="1559"/>
      <c r="C23" s="1559"/>
      <c r="D23" s="1560"/>
      <c r="E23" s="1561" t="s">
        <v>1379</v>
      </c>
      <c r="F23" s="1364"/>
      <c r="G23" s="1561" t="s">
        <v>1378</v>
      </c>
      <c r="H23" s="1364"/>
      <c r="I23" s="1423" t="s">
        <v>1377</v>
      </c>
      <c r="J23" s="1465"/>
    </row>
    <row r="24" spans="1:13" ht="15.95" customHeight="1">
      <c r="A24" s="1425"/>
      <c r="B24" s="1425"/>
      <c r="C24" s="1425"/>
      <c r="D24" s="1426"/>
      <c r="E24" s="1382"/>
      <c r="F24" s="1366"/>
      <c r="G24" s="1382"/>
      <c r="H24" s="1366"/>
      <c r="I24" s="1382"/>
      <c r="J24" s="1380"/>
    </row>
    <row r="25" spans="1:13" ht="15.95" customHeight="1">
      <c r="A25" s="1562" t="s">
        <v>1376</v>
      </c>
      <c r="B25" s="1562"/>
      <c r="C25" s="1562"/>
      <c r="D25" s="1563"/>
      <c r="E25" s="594"/>
      <c r="F25" s="185">
        <v>82405</v>
      </c>
      <c r="G25" s="185"/>
      <c r="H25" s="185">
        <v>195755</v>
      </c>
      <c r="I25" s="426"/>
      <c r="J25" s="426">
        <v>2.3755233298950307</v>
      </c>
    </row>
    <row r="26" spans="1:13" ht="15.95" customHeight="1">
      <c r="A26" s="114"/>
      <c r="B26" s="1523" t="s">
        <v>1375</v>
      </c>
      <c r="C26" s="1523"/>
      <c r="D26" s="1564"/>
      <c r="E26" s="591"/>
      <c r="F26" s="179">
        <v>43720</v>
      </c>
      <c r="G26" s="179"/>
      <c r="H26" s="179">
        <v>117548</v>
      </c>
      <c r="I26" s="682"/>
      <c r="J26" s="682">
        <v>2.6886550777676121</v>
      </c>
    </row>
    <row r="27" spans="1:13" ht="15.95" customHeight="1">
      <c r="A27" s="114"/>
      <c r="B27" s="1523" t="s">
        <v>1374</v>
      </c>
      <c r="C27" s="1523"/>
      <c r="D27" s="1564"/>
      <c r="E27" s="591"/>
      <c r="F27" s="179">
        <v>1278</v>
      </c>
      <c r="G27" s="179"/>
      <c r="H27" s="179">
        <v>2716</v>
      </c>
      <c r="I27" s="682"/>
      <c r="J27" s="682">
        <v>2.1251956181533647</v>
      </c>
    </row>
    <row r="28" spans="1:13" ht="15.95" customHeight="1">
      <c r="A28" s="114"/>
      <c r="B28" s="1523" t="s">
        <v>1373</v>
      </c>
      <c r="C28" s="1523"/>
      <c r="D28" s="1564"/>
      <c r="E28" s="591"/>
      <c r="F28" s="179">
        <v>37367</v>
      </c>
      <c r="G28" s="179"/>
      <c r="H28" s="179">
        <v>75390</v>
      </c>
      <c r="I28" s="682"/>
      <c r="J28" s="682">
        <v>2.0175555971846815</v>
      </c>
    </row>
    <row r="29" spans="1:13" ht="15.95" customHeight="1">
      <c r="A29" s="114"/>
      <c r="B29" s="175"/>
      <c r="C29" s="1556" t="s">
        <v>1372</v>
      </c>
      <c r="D29" s="1557"/>
      <c r="E29" s="591"/>
      <c r="F29" s="179">
        <v>11910</v>
      </c>
      <c r="G29" s="179"/>
      <c r="H29" s="179">
        <v>19069</v>
      </c>
      <c r="I29" s="682"/>
      <c r="J29" s="682">
        <v>1.6010915197313182</v>
      </c>
    </row>
    <row r="30" spans="1:13" ht="15.95" customHeight="1">
      <c r="A30" s="114"/>
      <c r="B30" s="175"/>
      <c r="C30" s="1556" t="s">
        <v>1371</v>
      </c>
      <c r="D30" s="1557"/>
      <c r="E30" s="591"/>
      <c r="F30" s="179">
        <v>11539</v>
      </c>
      <c r="G30" s="179"/>
      <c r="H30" s="179">
        <v>21308</v>
      </c>
      <c r="I30" s="682"/>
      <c r="J30" s="682">
        <v>1.8466071583326111</v>
      </c>
    </row>
    <row r="31" spans="1:13" ht="15.95" customHeight="1">
      <c r="A31" s="114"/>
      <c r="B31" s="175"/>
      <c r="C31" s="1556" t="s">
        <v>1370</v>
      </c>
      <c r="D31" s="1557"/>
      <c r="E31" s="591"/>
      <c r="F31" s="179">
        <v>8172</v>
      </c>
      <c r="G31" s="179"/>
      <c r="H31" s="179">
        <v>19226</v>
      </c>
      <c r="I31" s="682"/>
      <c r="J31" s="682">
        <v>2.3526676456191873</v>
      </c>
    </row>
    <row r="32" spans="1:13" ht="15.95" customHeight="1">
      <c r="A32" s="114"/>
      <c r="B32" s="175"/>
      <c r="C32" s="1556" t="s">
        <v>1369</v>
      </c>
      <c r="D32" s="1557"/>
      <c r="E32" s="591"/>
      <c r="F32" s="179">
        <v>4761</v>
      </c>
      <c r="G32" s="179"/>
      <c r="H32" s="179">
        <v>12921</v>
      </c>
      <c r="I32" s="682"/>
      <c r="J32" s="682">
        <v>2.7139256458727159</v>
      </c>
    </row>
    <row r="33" spans="1:10" ht="15.95" customHeight="1">
      <c r="A33" s="114"/>
      <c r="B33" s="175"/>
      <c r="C33" s="1556" t="s">
        <v>1368</v>
      </c>
      <c r="D33" s="1557"/>
      <c r="E33" s="591"/>
      <c r="F33" s="179">
        <v>985</v>
      </c>
      <c r="G33" s="179"/>
      <c r="H33" s="179">
        <v>2866</v>
      </c>
      <c r="I33" s="682"/>
      <c r="J33" s="682">
        <v>2.9096446700507612</v>
      </c>
    </row>
    <row r="34" spans="1:10" ht="15.95" customHeight="1">
      <c r="A34" s="488"/>
      <c r="B34" s="1425" t="s">
        <v>374</v>
      </c>
      <c r="C34" s="1425"/>
      <c r="D34" s="1426"/>
      <c r="E34" s="471"/>
      <c r="F34" s="189">
        <v>40</v>
      </c>
      <c r="G34" s="189"/>
      <c r="H34" s="189">
        <v>101</v>
      </c>
      <c r="I34" s="281"/>
      <c r="J34" s="281">
        <v>2.5249999999999999</v>
      </c>
    </row>
    <row r="35" spans="1:10" s="97" customFormat="1" ht="15.95" customHeight="1">
      <c r="G35" s="1558"/>
      <c r="H35" s="1558"/>
      <c r="I35" s="1558"/>
      <c r="J35" s="1558"/>
    </row>
    <row r="36" spans="1:10" ht="15.95" customHeight="1"/>
    <row r="37" spans="1:10" ht="15.95" customHeight="1"/>
  </sheetData>
  <mergeCells count="32">
    <mergeCell ref="A1:K1"/>
    <mergeCell ref="A3:J3"/>
    <mergeCell ref="A4:J4"/>
    <mergeCell ref="A5:J5"/>
    <mergeCell ref="A6:D7"/>
    <mergeCell ref="E6:F7"/>
    <mergeCell ref="G6:H7"/>
    <mergeCell ref="I6:J7"/>
    <mergeCell ref="A8:D8"/>
    <mergeCell ref="B9:D9"/>
    <mergeCell ref="C10:D10"/>
    <mergeCell ref="C15:D15"/>
    <mergeCell ref="B16:D16"/>
    <mergeCell ref="A20:J20"/>
    <mergeCell ref="B17:D17"/>
    <mergeCell ref="C30:D30"/>
    <mergeCell ref="A21:J21"/>
    <mergeCell ref="A22:J22"/>
    <mergeCell ref="A23:D24"/>
    <mergeCell ref="E23:F24"/>
    <mergeCell ref="G23:H24"/>
    <mergeCell ref="I23:J24"/>
    <mergeCell ref="A25:D25"/>
    <mergeCell ref="B26:D26"/>
    <mergeCell ref="B27:D27"/>
    <mergeCell ref="B28:D28"/>
    <mergeCell ref="C29:D29"/>
    <mergeCell ref="C31:D31"/>
    <mergeCell ref="C32:D32"/>
    <mergeCell ref="G35:J35"/>
    <mergeCell ref="C33:D33"/>
    <mergeCell ref="B34:D34"/>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F45B1-D2CC-4E21-9FDA-E192D1156782}">
  <sheetPr>
    <pageSetUpPr fitToPage="1"/>
  </sheetPr>
  <dimension ref="A1:I51"/>
  <sheetViews>
    <sheetView view="pageBreakPreview" zoomScaleNormal="100" zoomScaleSheetLayoutView="100" workbookViewId="0">
      <selection activeCell="M56" sqref="M56"/>
    </sheetView>
  </sheetViews>
  <sheetFormatPr defaultRowHeight="13.5"/>
  <cols>
    <col min="1" max="1" width="13.625" style="96" customWidth="1"/>
    <col min="2" max="2" width="19.125" style="96" customWidth="1"/>
    <col min="3" max="6" width="12.625" style="96" customWidth="1"/>
    <col min="7" max="7" width="5.625" style="96" customWidth="1"/>
    <col min="8" max="16384" width="9" style="96"/>
  </cols>
  <sheetData>
    <row r="1" spans="1:7" ht="15.95" customHeight="1">
      <c r="A1" s="1304" t="s">
        <v>1420</v>
      </c>
      <c r="B1" s="1304"/>
    </row>
    <row r="2" spans="1:7" ht="12" customHeight="1"/>
    <row r="3" spans="1:7" s="95" customFormat="1" ht="12" customHeight="1"/>
    <row r="4" spans="1:7" s="554" customFormat="1" ht="24.95" customHeight="1">
      <c r="A4" s="1315" t="s">
        <v>1419</v>
      </c>
      <c r="B4" s="1315"/>
      <c r="C4" s="1315"/>
      <c r="D4" s="1315"/>
      <c r="E4" s="1315"/>
      <c r="F4" s="1315"/>
      <c r="G4" s="699"/>
    </row>
    <row r="5" spans="1:7" ht="15" customHeight="1" thickBot="1">
      <c r="A5" s="271"/>
      <c r="B5" s="1575"/>
      <c r="C5" s="1575"/>
      <c r="D5" s="1575"/>
      <c r="E5" s="1575"/>
      <c r="F5" s="1575"/>
      <c r="G5" s="1575"/>
    </row>
    <row r="6" spans="1:7" s="97" customFormat="1" ht="15" customHeight="1" thickTop="1">
      <c r="A6" s="1560" t="s">
        <v>1418</v>
      </c>
      <c r="B6" s="1576" t="s">
        <v>1417</v>
      </c>
      <c r="C6" s="1306" t="s">
        <v>1416</v>
      </c>
      <c r="D6" s="1307"/>
      <c r="E6" s="1308"/>
      <c r="F6" s="698"/>
      <c r="G6" s="277"/>
    </row>
    <row r="7" spans="1:7" s="140" customFormat="1" ht="15" customHeight="1">
      <c r="A7" s="1426"/>
      <c r="B7" s="1574"/>
      <c r="C7" s="333" t="s">
        <v>639</v>
      </c>
      <c r="D7" s="333" t="s">
        <v>800</v>
      </c>
      <c r="E7" s="333" t="s">
        <v>799</v>
      </c>
      <c r="F7" s="333" t="s">
        <v>1415</v>
      </c>
      <c r="G7" s="692"/>
    </row>
    <row r="8" spans="1:7" ht="15" customHeight="1">
      <c r="A8" s="1570" t="s">
        <v>485</v>
      </c>
      <c r="B8" s="690" t="s">
        <v>639</v>
      </c>
      <c r="C8" s="691">
        <v>148766</v>
      </c>
      <c r="D8" s="479">
        <v>73141</v>
      </c>
      <c r="E8" s="697">
        <v>75625</v>
      </c>
      <c r="F8" s="479">
        <v>21241</v>
      </c>
      <c r="G8" s="689"/>
    </row>
    <row r="9" spans="1:7" ht="15" customHeight="1">
      <c r="A9" s="1571"/>
      <c r="B9" s="690"/>
      <c r="C9" s="539"/>
      <c r="D9" s="479"/>
      <c r="E9" s="538"/>
      <c r="F9" s="479"/>
      <c r="G9" s="689"/>
    </row>
    <row r="10" spans="1:7" ht="15" customHeight="1">
      <c r="A10" s="1571"/>
      <c r="B10" s="687" t="s">
        <v>1414</v>
      </c>
      <c r="C10" s="156">
        <v>7359</v>
      </c>
      <c r="D10" s="179">
        <v>3770</v>
      </c>
      <c r="E10" s="319">
        <v>3589</v>
      </c>
      <c r="F10" s="179">
        <v>3751</v>
      </c>
      <c r="G10" s="688"/>
    </row>
    <row r="11" spans="1:7" ht="15" customHeight="1">
      <c r="A11" s="1571"/>
      <c r="B11" s="687" t="s">
        <v>1413</v>
      </c>
      <c r="C11" s="156">
        <v>8134</v>
      </c>
      <c r="D11" s="179">
        <v>4353</v>
      </c>
      <c r="E11" s="319">
        <v>3781</v>
      </c>
      <c r="F11" s="179">
        <v>4035</v>
      </c>
      <c r="G11" s="688"/>
    </row>
    <row r="12" spans="1:7" ht="15" customHeight="1">
      <c r="A12" s="1571"/>
      <c r="B12" s="687" t="s">
        <v>1412</v>
      </c>
      <c r="C12" s="156">
        <v>8955</v>
      </c>
      <c r="D12" s="179">
        <v>4475</v>
      </c>
      <c r="E12" s="319">
        <v>4480</v>
      </c>
      <c r="F12" s="179">
        <v>2980</v>
      </c>
      <c r="G12" s="688"/>
    </row>
    <row r="13" spans="1:7" ht="15" customHeight="1">
      <c r="A13" s="1571"/>
      <c r="B13" s="687" t="s">
        <v>1411</v>
      </c>
      <c r="C13" s="156">
        <v>12456</v>
      </c>
      <c r="D13" s="179">
        <v>6239</v>
      </c>
      <c r="E13" s="319">
        <v>6217</v>
      </c>
      <c r="F13" s="179">
        <v>2357</v>
      </c>
      <c r="G13" s="688"/>
    </row>
    <row r="14" spans="1:7" ht="15" customHeight="1">
      <c r="A14" s="1571"/>
      <c r="B14" s="687" t="s">
        <v>1410</v>
      </c>
      <c r="C14" s="156">
        <v>14127</v>
      </c>
      <c r="D14" s="179">
        <v>7128</v>
      </c>
      <c r="E14" s="319">
        <v>6999</v>
      </c>
      <c r="F14" s="179">
        <v>1999</v>
      </c>
      <c r="G14" s="688"/>
    </row>
    <row r="15" spans="1:7" ht="15" customHeight="1">
      <c r="A15" s="1571"/>
      <c r="B15" s="687" t="s">
        <v>1409</v>
      </c>
      <c r="C15" s="156">
        <v>15255</v>
      </c>
      <c r="D15" s="179">
        <v>7969</v>
      </c>
      <c r="E15" s="319">
        <v>7286</v>
      </c>
      <c r="F15" s="179">
        <v>2028</v>
      </c>
      <c r="G15" s="688"/>
    </row>
    <row r="16" spans="1:7" ht="15" customHeight="1">
      <c r="A16" s="1571"/>
      <c r="B16" s="687" t="s">
        <v>1408</v>
      </c>
      <c r="C16" s="156">
        <v>11852</v>
      </c>
      <c r="D16" s="179">
        <v>6148</v>
      </c>
      <c r="E16" s="319">
        <v>5704</v>
      </c>
      <c r="F16" s="179">
        <v>1457</v>
      </c>
      <c r="G16" s="688"/>
    </row>
    <row r="17" spans="1:9" ht="15" customHeight="1">
      <c r="A17" s="1571"/>
      <c r="B17" s="687" t="s">
        <v>1407</v>
      </c>
      <c r="C17" s="156">
        <v>9803</v>
      </c>
      <c r="D17" s="179">
        <v>4908</v>
      </c>
      <c r="E17" s="319">
        <v>4895</v>
      </c>
      <c r="F17" s="179">
        <v>907</v>
      </c>
      <c r="G17" s="688"/>
      <c r="I17" s="94"/>
    </row>
    <row r="18" spans="1:9" ht="15" customHeight="1">
      <c r="A18" s="1571"/>
      <c r="B18" s="687" t="s">
        <v>1406</v>
      </c>
      <c r="C18" s="156">
        <v>8572</v>
      </c>
      <c r="D18" s="179">
        <v>4197</v>
      </c>
      <c r="E18" s="319">
        <v>4375</v>
      </c>
      <c r="F18" s="179">
        <v>582</v>
      </c>
      <c r="G18" s="688"/>
    </row>
    <row r="19" spans="1:9" ht="15" customHeight="1">
      <c r="A19" s="1571"/>
      <c r="B19" s="687" t="s">
        <v>1405</v>
      </c>
      <c r="C19" s="156">
        <v>10300</v>
      </c>
      <c r="D19" s="179">
        <v>4826</v>
      </c>
      <c r="E19" s="319">
        <v>5474</v>
      </c>
      <c r="F19" s="179">
        <v>491</v>
      </c>
      <c r="G19" s="688"/>
    </row>
    <row r="20" spans="1:9" ht="15" customHeight="1">
      <c r="A20" s="1571"/>
      <c r="B20" s="687" t="s">
        <v>1404</v>
      </c>
      <c r="C20" s="156">
        <v>12860</v>
      </c>
      <c r="D20" s="179">
        <v>6072</v>
      </c>
      <c r="E20" s="319">
        <v>6788</v>
      </c>
      <c r="F20" s="179">
        <v>396</v>
      </c>
      <c r="G20" s="688"/>
    </row>
    <row r="21" spans="1:9" ht="15" customHeight="1">
      <c r="A21" s="1571"/>
      <c r="B21" s="687" t="s">
        <v>1403</v>
      </c>
      <c r="C21" s="156">
        <v>11119</v>
      </c>
      <c r="D21" s="179">
        <v>5328</v>
      </c>
      <c r="E21" s="319">
        <v>5791</v>
      </c>
      <c r="F21" s="179">
        <v>158</v>
      </c>
      <c r="G21" s="688"/>
    </row>
    <row r="22" spans="1:9" ht="15" customHeight="1">
      <c r="A22" s="1571"/>
      <c r="B22" s="687" t="s">
        <v>1402</v>
      </c>
      <c r="C22" s="156">
        <v>7842</v>
      </c>
      <c r="D22" s="179">
        <v>3839</v>
      </c>
      <c r="E22" s="319">
        <v>4003</v>
      </c>
      <c r="F22" s="179">
        <v>67</v>
      </c>
      <c r="G22" s="688"/>
    </row>
    <row r="23" spans="1:9" ht="15" customHeight="1">
      <c r="A23" s="1571"/>
      <c r="B23" s="687" t="s">
        <v>921</v>
      </c>
      <c r="C23" s="156">
        <v>5346</v>
      </c>
      <c r="D23" s="155">
        <v>2333</v>
      </c>
      <c r="E23" s="319">
        <v>3013</v>
      </c>
      <c r="F23" s="179">
        <v>25</v>
      </c>
      <c r="G23" s="688"/>
    </row>
    <row r="24" spans="1:9" ht="15" customHeight="1">
      <c r="A24" s="1571"/>
      <c r="B24" s="687" t="s">
        <v>1401</v>
      </c>
      <c r="C24" s="156">
        <v>4786</v>
      </c>
      <c r="D24" s="155">
        <v>1556</v>
      </c>
      <c r="E24" s="319">
        <v>3230</v>
      </c>
      <c r="F24" s="155">
        <v>8</v>
      </c>
      <c r="G24" s="685"/>
    </row>
    <row r="25" spans="1:9" s="168" customFormat="1" ht="15" customHeight="1">
      <c r="A25" s="1426"/>
      <c r="B25" s="696"/>
      <c r="C25" s="695"/>
      <c r="D25" s="419"/>
      <c r="E25" s="694"/>
      <c r="F25" s="419"/>
      <c r="G25" s="295"/>
    </row>
    <row r="26" spans="1:9" ht="15" customHeight="1">
      <c r="A26" s="1563" t="s">
        <v>365</v>
      </c>
      <c r="B26" s="1573" t="s">
        <v>1417</v>
      </c>
      <c r="C26" s="1398" t="s">
        <v>1416</v>
      </c>
      <c r="D26" s="1468"/>
      <c r="E26" s="1399"/>
      <c r="F26" s="693"/>
      <c r="G26" s="277"/>
    </row>
    <row r="27" spans="1:9" s="110" customFormat="1" ht="15" customHeight="1">
      <c r="A27" s="1564"/>
      <c r="B27" s="1574"/>
      <c r="C27" s="333" t="s">
        <v>639</v>
      </c>
      <c r="D27" s="333" t="s">
        <v>800</v>
      </c>
      <c r="E27" s="333" t="s">
        <v>799</v>
      </c>
      <c r="F27" s="139" t="s">
        <v>1415</v>
      </c>
      <c r="G27" s="692"/>
    </row>
    <row r="28" spans="1:9" ht="15" customHeight="1">
      <c r="A28" s="1571"/>
      <c r="B28" s="690" t="s">
        <v>639</v>
      </c>
      <c r="C28" s="691">
        <v>164907</v>
      </c>
      <c r="D28" s="479">
        <v>80635</v>
      </c>
      <c r="E28" s="538">
        <v>84272</v>
      </c>
      <c r="F28" s="479">
        <v>23070</v>
      </c>
      <c r="G28" s="689"/>
    </row>
    <row r="29" spans="1:9" ht="15" customHeight="1">
      <c r="A29" s="1571"/>
      <c r="B29" s="690"/>
      <c r="C29" s="539"/>
      <c r="D29" s="479"/>
      <c r="E29" s="538"/>
      <c r="F29" s="479"/>
      <c r="G29" s="689"/>
    </row>
    <row r="30" spans="1:9" ht="15" customHeight="1">
      <c r="A30" s="1571"/>
      <c r="B30" s="687" t="s">
        <v>1414</v>
      </c>
      <c r="C30" s="156">
        <v>7852</v>
      </c>
      <c r="D30" s="179">
        <v>3966</v>
      </c>
      <c r="E30" s="319">
        <v>3886</v>
      </c>
      <c r="F30" s="179">
        <v>3953</v>
      </c>
      <c r="G30" s="688"/>
    </row>
    <row r="31" spans="1:9" ht="15" customHeight="1">
      <c r="A31" s="1571"/>
      <c r="B31" s="687" t="s">
        <v>1413</v>
      </c>
      <c r="C31" s="156">
        <v>8641</v>
      </c>
      <c r="D31" s="179">
        <v>4454</v>
      </c>
      <c r="E31" s="319">
        <v>4187</v>
      </c>
      <c r="F31" s="179">
        <v>4103</v>
      </c>
      <c r="G31" s="688"/>
    </row>
    <row r="32" spans="1:9" ht="15" customHeight="1">
      <c r="A32" s="1571"/>
      <c r="B32" s="687" t="s">
        <v>1412</v>
      </c>
      <c r="C32" s="156">
        <v>10260</v>
      </c>
      <c r="D32" s="179">
        <v>5054</v>
      </c>
      <c r="E32" s="319">
        <v>5206</v>
      </c>
      <c r="F32" s="179">
        <v>3193</v>
      </c>
      <c r="G32" s="688"/>
    </row>
    <row r="33" spans="1:7" ht="15" customHeight="1">
      <c r="A33" s="1571"/>
      <c r="B33" s="687" t="s">
        <v>1411</v>
      </c>
      <c r="C33" s="156">
        <v>13253</v>
      </c>
      <c r="D33" s="179">
        <v>6489</v>
      </c>
      <c r="E33" s="319">
        <v>6764</v>
      </c>
      <c r="F33" s="179">
        <v>2188</v>
      </c>
      <c r="G33" s="688"/>
    </row>
    <row r="34" spans="1:7" ht="15" customHeight="1">
      <c r="A34" s="1571"/>
      <c r="B34" s="687" t="s">
        <v>1410</v>
      </c>
      <c r="C34" s="156">
        <v>15983</v>
      </c>
      <c r="D34" s="179">
        <v>8006</v>
      </c>
      <c r="E34" s="319">
        <v>7977</v>
      </c>
      <c r="F34" s="179">
        <v>1889</v>
      </c>
      <c r="G34" s="688"/>
    </row>
    <row r="35" spans="1:7" ht="15" customHeight="1">
      <c r="A35" s="1571"/>
      <c r="B35" s="687" t="s">
        <v>1409</v>
      </c>
      <c r="C35" s="156">
        <v>15990</v>
      </c>
      <c r="D35" s="179">
        <v>8169</v>
      </c>
      <c r="E35" s="319">
        <v>7821</v>
      </c>
      <c r="F35" s="179">
        <v>1826</v>
      </c>
      <c r="G35" s="688"/>
    </row>
    <row r="36" spans="1:7" ht="15" customHeight="1">
      <c r="A36" s="1571"/>
      <c r="B36" s="687" t="s">
        <v>1408</v>
      </c>
      <c r="C36" s="156">
        <v>16087</v>
      </c>
      <c r="D36" s="179">
        <v>8402</v>
      </c>
      <c r="E36" s="319">
        <v>7685</v>
      </c>
      <c r="F36" s="179">
        <v>1974</v>
      </c>
      <c r="G36" s="688"/>
    </row>
    <row r="37" spans="1:7" ht="15" customHeight="1">
      <c r="A37" s="1571"/>
      <c r="B37" s="687" t="s">
        <v>1407</v>
      </c>
      <c r="C37" s="156">
        <v>12273</v>
      </c>
      <c r="D37" s="179">
        <v>6334</v>
      </c>
      <c r="E37" s="319">
        <v>5939</v>
      </c>
      <c r="F37" s="179">
        <v>1444</v>
      </c>
      <c r="G37" s="688"/>
    </row>
    <row r="38" spans="1:7" ht="15" customHeight="1">
      <c r="A38" s="1571"/>
      <c r="B38" s="687" t="s">
        <v>1406</v>
      </c>
      <c r="C38" s="156">
        <v>9889</v>
      </c>
      <c r="D38" s="179">
        <v>4943</v>
      </c>
      <c r="E38" s="319">
        <v>4946</v>
      </c>
      <c r="F38" s="179">
        <v>907</v>
      </c>
      <c r="G38" s="688"/>
    </row>
    <row r="39" spans="1:7" ht="15" customHeight="1">
      <c r="A39" s="1571"/>
      <c r="B39" s="687" t="s">
        <v>1405</v>
      </c>
      <c r="C39" s="156">
        <v>8632</v>
      </c>
      <c r="D39" s="179">
        <v>4178</v>
      </c>
      <c r="E39" s="319">
        <v>4454</v>
      </c>
      <c r="F39" s="179">
        <v>574</v>
      </c>
      <c r="G39" s="688"/>
    </row>
    <row r="40" spans="1:7" ht="15" customHeight="1">
      <c r="A40" s="1571"/>
      <c r="B40" s="687" t="s">
        <v>1404</v>
      </c>
      <c r="C40" s="156">
        <v>10099</v>
      </c>
      <c r="D40" s="179">
        <v>4615</v>
      </c>
      <c r="E40" s="319">
        <v>5484</v>
      </c>
      <c r="F40" s="179">
        <v>424</v>
      </c>
      <c r="G40" s="688"/>
    </row>
    <row r="41" spans="1:7" ht="15" customHeight="1">
      <c r="A41" s="1571"/>
      <c r="B41" s="687" t="s">
        <v>1403</v>
      </c>
      <c r="C41" s="156">
        <v>12374</v>
      </c>
      <c r="D41" s="179">
        <v>5732</v>
      </c>
      <c r="E41" s="319">
        <v>6642</v>
      </c>
      <c r="F41" s="179">
        <v>373</v>
      </c>
      <c r="G41" s="688"/>
    </row>
    <row r="42" spans="1:7" ht="15" customHeight="1">
      <c r="A42" s="1571"/>
      <c r="B42" s="687" t="s">
        <v>1402</v>
      </c>
      <c r="C42" s="156">
        <v>10311</v>
      </c>
      <c r="D42" s="179">
        <v>4816</v>
      </c>
      <c r="E42" s="319">
        <v>5495</v>
      </c>
      <c r="F42" s="179">
        <v>139</v>
      </c>
      <c r="G42" s="688"/>
    </row>
    <row r="43" spans="1:7" ht="15" customHeight="1">
      <c r="A43" s="1571"/>
      <c r="B43" s="687" t="s">
        <v>921</v>
      </c>
      <c r="C43" s="156">
        <v>6832</v>
      </c>
      <c r="D43" s="155">
        <v>3156</v>
      </c>
      <c r="E43" s="319">
        <v>3676</v>
      </c>
      <c r="F43" s="179">
        <v>54</v>
      </c>
      <c r="G43" s="688"/>
    </row>
    <row r="44" spans="1:7" ht="15" customHeight="1">
      <c r="A44" s="1571"/>
      <c r="B44" s="687" t="s">
        <v>1401</v>
      </c>
      <c r="C44" s="156">
        <v>6431</v>
      </c>
      <c r="D44" s="155">
        <v>2321</v>
      </c>
      <c r="E44" s="319">
        <v>4110</v>
      </c>
      <c r="F44" s="155">
        <v>29</v>
      </c>
      <c r="G44" s="685"/>
    </row>
    <row r="45" spans="1:7" ht="15" customHeight="1">
      <c r="A45" s="1572"/>
      <c r="B45" s="686"/>
      <c r="C45" s="415"/>
      <c r="D45" s="189"/>
      <c r="E45" s="532"/>
      <c r="F45" s="189"/>
      <c r="G45" s="685"/>
    </row>
    <row r="46" spans="1:7" s="97" customFormat="1" ht="15.95" customHeight="1">
      <c r="A46" s="114" t="s">
        <v>1400</v>
      </c>
      <c r="C46" s="684"/>
      <c r="D46" s="684"/>
      <c r="E46" s="684"/>
      <c r="F46" s="684"/>
      <c r="G46" s="684"/>
    </row>
    <row r="47" spans="1:7" ht="15.95" customHeight="1"/>
    <row r="48" spans="1:7" ht="15.95" customHeight="1"/>
    <row r="49" ht="15.95" customHeight="1"/>
    <row r="50" ht="15.95" customHeight="1"/>
    <row r="51" ht="15.95" customHeight="1"/>
  </sheetData>
  <mergeCells count="10">
    <mergeCell ref="A8:A25"/>
    <mergeCell ref="A26:A45"/>
    <mergeCell ref="B26:B27"/>
    <mergeCell ref="C26:E26"/>
    <mergeCell ref="A1:B1"/>
    <mergeCell ref="A4:F4"/>
    <mergeCell ref="B5:G5"/>
    <mergeCell ref="A6:A7"/>
    <mergeCell ref="B6:B7"/>
    <mergeCell ref="C6:E6"/>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98633-CBA9-4786-8F86-A1D82B209D0F}">
  <sheetPr>
    <pageSetUpPr fitToPage="1"/>
  </sheetPr>
  <dimension ref="A1:G54"/>
  <sheetViews>
    <sheetView view="pageBreakPreview" topLeftCell="A19" zoomScale="60" zoomScaleNormal="100" workbookViewId="0">
      <selection activeCell="M56" sqref="M56"/>
    </sheetView>
  </sheetViews>
  <sheetFormatPr defaultRowHeight="13.5"/>
  <cols>
    <col min="1" max="1" width="19.125" style="1" customWidth="1"/>
    <col min="2" max="2" width="3.625" style="1" customWidth="1"/>
    <col min="3" max="3" width="19.125" style="1" customWidth="1"/>
    <col min="4" max="4" width="3.625" style="1" customWidth="1"/>
    <col min="5" max="5" width="19.125" style="1" customWidth="1"/>
    <col min="6" max="6" width="3.625" style="1" customWidth="1"/>
    <col min="7" max="7" width="19.125" style="1" customWidth="1"/>
    <col min="8" max="16384" width="9" style="1"/>
  </cols>
  <sheetData>
    <row r="1" spans="1:7" ht="21">
      <c r="A1" s="1276" t="s">
        <v>61</v>
      </c>
      <c r="B1" s="1276"/>
      <c r="C1" s="1276"/>
      <c r="D1" s="1276"/>
      <c r="E1" s="1276"/>
      <c r="F1" s="1276"/>
      <c r="G1" s="1276"/>
    </row>
    <row r="2" spans="1:7">
      <c r="A2" s="7"/>
      <c r="B2" s="7"/>
      <c r="C2" s="7"/>
      <c r="D2" s="7"/>
      <c r="E2" s="7"/>
      <c r="F2" s="7"/>
      <c r="G2" s="7"/>
    </row>
    <row r="3" spans="1:7">
      <c r="A3" s="34"/>
      <c r="B3" s="7"/>
      <c r="C3" s="34"/>
      <c r="D3" s="7"/>
      <c r="E3" s="70"/>
      <c r="F3" s="7"/>
      <c r="G3" s="34"/>
    </row>
    <row r="4" spans="1:7">
      <c r="A4" s="32"/>
      <c r="B4" s="7"/>
      <c r="C4" s="32"/>
      <c r="D4" s="7"/>
      <c r="E4" s="69"/>
      <c r="F4" s="7"/>
      <c r="G4" s="32"/>
    </row>
    <row r="5" spans="1:7">
      <c r="A5" s="32"/>
      <c r="B5" s="7"/>
      <c r="C5" s="32"/>
      <c r="D5" s="7"/>
      <c r="E5" s="69"/>
      <c r="F5" s="7"/>
      <c r="G5" s="32"/>
    </row>
    <row r="6" spans="1:7">
      <c r="A6" s="32"/>
      <c r="B6" s="7"/>
      <c r="C6" s="32"/>
      <c r="D6" s="7"/>
      <c r="E6" s="69"/>
      <c r="F6" s="7"/>
      <c r="G6" s="32"/>
    </row>
    <row r="7" spans="1:7">
      <c r="A7" s="32"/>
      <c r="B7" s="7"/>
      <c r="C7" s="32"/>
      <c r="D7" s="7"/>
      <c r="E7" s="69"/>
      <c r="F7" s="7"/>
      <c r="G7" s="32"/>
    </row>
    <row r="8" spans="1:7">
      <c r="A8" s="32"/>
      <c r="B8" s="7"/>
      <c r="C8" s="32"/>
      <c r="D8" s="7"/>
      <c r="E8" s="69"/>
      <c r="F8" s="7"/>
      <c r="G8" s="32"/>
    </row>
    <row r="9" spans="1:7">
      <c r="A9" s="32"/>
      <c r="B9" s="7"/>
      <c r="C9" s="32"/>
      <c r="D9" s="7"/>
      <c r="E9" s="69"/>
      <c r="F9" s="7"/>
      <c r="G9" s="32"/>
    </row>
    <row r="10" spans="1:7">
      <c r="A10" s="32"/>
      <c r="B10" s="7"/>
      <c r="C10" s="32"/>
      <c r="D10" s="7"/>
      <c r="E10" s="69"/>
      <c r="F10" s="7"/>
      <c r="G10" s="32"/>
    </row>
    <row r="11" spans="1:7">
      <c r="A11" s="32"/>
      <c r="B11" s="7"/>
      <c r="C11" s="32"/>
      <c r="D11" s="7"/>
      <c r="E11" s="69"/>
      <c r="F11" s="7"/>
      <c r="G11" s="32"/>
    </row>
    <row r="12" spans="1:7">
      <c r="A12" s="32"/>
      <c r="B12" s="7"/>
      <c r="C12" s="32"/>
      <c r="D12" s="7"/>
      <c r="E12" s="69"/>
      <c r="F12" s="7"/>
      <c r="G12" s="32"/>
    </row>
    <row r="13" spans="1:7">
      <c r="A13" s="31"/>
      <c r="B13" s="7"/>
      <c r="C13" s="32"/>
      <c r="D13" s="7"/>
      <c r="E13" s="68"/>
      <c r="F13" s="7"/>
      <c r="G13" s="32"/>
    </row>
    <row r="14" spans="1:7">
      <c r="A14" s="29" t="s">
        <v>60</v>
      </c>
      <c r="B14" s="10"/>
      <c r="C14" s="31"/>
      <c r="D14" s="10"/>
      <c r="E14" s="67"/>
      <c r="F14" s="10"/>
      <c r="G14" s="31"/>
    </row>
    <row r="15" spans="1:7">
      <c r="A15" s="51" t="s">
        <v>59</v>
      </c>
      <c r="B15" s="10"/>
      <c r="C15" s="29" t="s">
        <v>58</v>
      </c>
      <c r="D15" s="10"/>
      <c r="E15" s="66" t="s">
        <v>57</v>
      </c>
      <c r="F15" s="10"/>
      <c r="G15" s="29" t="s">
        <v>56</v>
      </c>
    </row>
    <row r="16" spans="1:7">
      <c r="A16" s="65" t="s">
        <v>55</v>
      </c>
      <c r="B16" s="10"/>
      <c r="C16" s="64" t="s">
        <v>36</v>
      </c>
      <c r="D16" s="10"/>
      <c r="E16" s="48" t="s">
        <v>35</v>
      </c>
      <c r="F16" s="10"/>
      <c r="G16" s="48" t="s">
        <v>35</v>
      </c>
    </row>
    <row r="17" spans="1:7">
      <c r="A17" s="35">
        <v>5817</v>
      </c>
      <c r="B17" s="10"/>
      <c r="C17" s="44">
        <v>2.2599999999999998</v>
      </c>
      <c r="D17" s="10"/>
      <c r="E17" s="63">
        <v>1174378</v>
      </c>
      <c r="F17" s="10"/>
      <c r="G17" s="62">
        <v>92.3</v>
      </c>
    </row>
    <row r="18" spans="1:7">
      <c r="A18" s="25"/>
      <c r="B18" s="10"/>
      <c r="C18" s="25"/>
      <c r="D18" s="10"/>
      <c r="E18" s="61"/>
      <c r="F18" s="10"/>
      <c r="G18" s="25"/>
    </row>
    <row r="19" spans="1:7">
      <c r="A19" s="7"/>
      <c r="B19" s="7"/>
      <c r="C19" s="7"/>
      <c r="D19" s="7"/>
      <c r="E19" s="7"/>
      <c r="F19" s="7"/>
      <c r="G19" s="7"/>
    </row>
    <row r="20" spans="1:7">
      <c r="A20" s="7"/>
      <c r="B20" s="7"/>
      <c r="C20" s="7"/>
      <c r="D20" s="7"/>
      <c r="E20" s="7"/>
      <c r="F20" s="7"/>
      <c r="G20" s="7"/>
    </row>
    <row r="21" spans="1:7">
      <c r="A21" s="34"/>
      <c r="B21" s="7"/>
      <c r="C21" s="34"/>
      <c r="D21" s="7"/>
      <c r="E21" s="34"/>
      <c r="F21" s="7"/>
      <c r="G21" s="34"/>
    </row>
    <row r="22" spans="1:7">
      <c r="A22" s="32"/>
      <c r="B22" s="7"/>
      <c r="C22" s="32"/>
      <c r="D22" s="7"/>
      <c r="E22" s="32"/>
      <c r="F22" s="7"/>
      <c r="G22" s="32"/>
    </row>
    <row r="23" spans="1:7">
      <c r="A23" s="32"/>
      <c r="B23" s="7"/>
      <c r="C23" s="32"/>
      <c r="D23" s="7"/>
      <c r="E23" s="32"/>
      <c r="F23" s="7"/>
      <c r="G23" s="32"/>
    </row>
    <row r="24" spans="1:7">
      <c r="A24" s="32"/>
      <c r="B24" s="7"/>
      <c r="C24" s="32"/>
      <c r="D24" s="7"/>
      <c r="E24" s="32"/>
      <c r="F24" s="7"/>
      <c r="G24" s="32"/>
    </row>
    <row r="25" spans="1:7">
      <c r="A25" s="32"/>
      <c r="B25" s="7"/>
      <c r="C25" s="32"/>
      <c r="D25" s="7"/>
      <c r="E25" s="32"/>
      <c r="F25" s="7"/>
      <c r="G25" s="32"/>
    </row>
    <row r="26" spans="1:7">
      <c r="A26" s="32"/>
      <c r="B26" s="7"/>
      <c r="C26" s="32"/>
      <c r="D26" s="7"/>
      <c r="E26" s="32"/>
      <c r="F26" s="7"/>
      <c r="G26" s="32"/>
    </row>
    <row r="27" spans="1:7">
      <c r="A27" s="32"/>
      <c r="B27" s="7"/>
      <c r="C27" s="32"/>
      <c r="D27" s="7"/>
      <c r="E27" s="32"/>
      <c r="F27" s="7"/>
      <c r="G27" s="32"/>
    </row>
    <row r="28" spans="1:7">
      <c r="A28" s="32"/>
      <c r="B28" s="7"/>
      <c r="C28" s="32"/>
      <c r="D28" s="7"/>
      <c r="E28" s="32"/>
      <c r="F28" s="7"/>
      <c r="G28" s="32"/>
    </row>
    <row r="29" spans="1:7">
      <c r="A29" s="32"/>
      <c r="B29" s="7"/>
      <c r="C29" s="32"/>
      <c r="D29" s="7"/>
      <c r="E29" s="32"/>
      <c r="F29" s="7"/>
      <c r="G29" s="32"/>
    </row>
    <row r="30" spans="1:7">
      <c r="A30" s="43"/>
      <c r="B30" s="7"/>
      <c r="C30" s="32"/>
      <c r="D30" s="7"/>
      <c r="E30" s="32"/>
      <c r="F30" s="7"/>
      <c r="G30" s="32"/>
    </row>
    <row r="31" spans="1:7">
      <c r="A31" s="34"/>
      <c r="B31" s="7"/>
      <c r="C31" s="31"/>
      <c r="D31" s="7"/>
      <c r="E31" s="43"/>
      <c r="F31" s="7"/>
      <c r="G31" s="31"/>
    </row>
    <row r="32" spans="1:7">
      <c r="A32" s="60" t="s">
        <v>54</v>
      </c>
      <c r="B32" s="10"/>
      <c r="C32" s="51" t="s">
        <v>41</v>
      </c>
      <c r="D32" s="10"/>
      <c r="E32" s="51"/>
      <c r="F32" s="10"/>
      <c r="G32" s="51" t="s">
        <v>53</v>
      </c>
    </row>
    <row r="33" spans="1:7">
      <c r="A33" s="60" t="s">
        <v>52</v>
      </c>
      <c r="B33" s="10"/>
      <c r="C33" s="51" t="s">
        <v>51</v>
      </c>
      <c r="D33" s="10"/>
      <c r="E33" s="51" t="s">
        <v>50</v>
      </c>
      <c r="F33" s="10"/>
      <c r="G33" s="51"/>
    </row>
    <row r="34" spans="1:7">
      <c r="A34" s="48" t="s">
        <v>35</v>
      </c>
      <c r="B34" s="10"/>
      <c r="C34" s="59" t="s">
        <v>49</v>
      </c>
      <c r="D34" s="10"/>
      <c r="E34" s="55" t="s">
        <v>48</v>
      </c>
      <c r="F34" s="10"/>
      <c r="G34" s="58" t="s">
        <v>47</v>
      </c>
    </row>
    <row r="35" spans="1:7">
      <c r="A35" s="57">
        <v>0.77900000000000003</v>
      </c>
      <c r="B35" s="10"/>
      <c r="C35" s="56">
        <v>5.2</v>
      </c>
      <c r="D35" s="10"/>
      <c r="E35" s="55" t="s">
        <v>46</v>
      </c>
      <c r="F35" s="10"/>
      <c r="G35" s="54">
        <v>149442</v>
      </c>
    </row>
    <row r="36" spans="1:7">
      <c r="A36" s="25"/>
      <c r="B36" s="10"/>
      <c r="C36" s="25"/>
      <c r="D36" s="10"/>
      <c r="E36" s="25"/>
      <c r="F36" s="10"/>
      <c r="G36" s="25"/>
    </row>
    <row r="37" spans="1:7">
      <c r="A37" s="7"/>
      <c r="B37" s="7"/>
      <c r="C37" s="7"/>
      <c r="D37" s="7"/>
      <c r="E37" s="7"/>
      <c r="F37" s="7"/>
      <c r="G37" s="7"/>
    </row>
    <row r="38" spans="1:7">
      <c r="A38" s="7"/>
      <c r="B38" s="7"/>
      <c r="C38" s="7"/>
      <c r="D38" s="7"/>
      <c r="E38" s="7"/>
      <c r="F38" s="7"/>
      <c r="G38" s="7"/>
    </row>
    <row r="39" spans="1:7">
      <c r="A39" s="34"/>
      <c r="B39" s="7"/>
      <c r="C39" s="34"/>
      <c r="D39" s="7"/>
      <c r="E39" s="34"/>
      <c r="F39" s="7"/>
      <c r="G39" s="34"/>
    </row>
    <row r="40" spans="1:7">
      <c r="A40" s="32"/>
      <c r="B40" s="7"/>
      <c r="C40" s="32"/>
      <c r="D40" s="7"/>
      <c r="E40" s="32"/>
      <c r="F40" s="7"/>
      <c r="G40" s="32"/>
    </row>
    <row r="41" spans="1:7">
      <c r="A41" s="32"/>
      <c r="B41" s="7"/>
      <c r="C41" s="32"/>
      <c r="D41" s="7"/>
      <c r="E41" s="32"/>
      <c r="F41" s="7"/>
      <c r="G41" s="32"/>
    </row>
    <row r="42" spans="1:7">
      <c r="A42" s="32"/>
      <c r="B42" s="7"/>
      <c r="C42" s="32"/>
      <c r="D42" s="7"/>
      <c r="E42" s="32"/>
      <c r="F42" s="7"/>
      <c r="G42" s="32"/>
    </row>
    <row r="43" spans="1:7">
      <c r="A43" s="32"/>
      <c r="B43" s="7"/>
      <c r="C43" s="32"/>
      <c r="D43" s="7"/>
      <c r="E43" s="32"/>
      <c r="F43" s="7"/>
      <c r="G43" s="32"/>
    </row>
    <row r="44" spans="1:7">
      <c r="A44" s="32"/>
      <c r="B44" s="7"/>
      <c r="C44" s="32"/>
      <c r="D44" s="7"/>
      <c r="E44" s="32"/>
      <c r="F44" s="7"/>
      <c r="G44" s="32"/>
    </row>
    <row r="45" spans="1:7">
      <c r="A45" s="32"/>
      <c r="B45" s="7"/>
      <c r="C45" s="32"/>
      <c r="D45" s="7"/>
      <c r="E45" s="32"/>
      <c r="F45" s="7"/>
      <c r="G45" s="32"/>
    </row>
    <row r="46" spans="1:7">
      <c r="A46" s="32"/>
      <c r="B46" s="7"/>
      <c r="C46" s="32"/>
      <c r="D46" s="7"/>
      <c r="E46" s="32"/>
      <c r="F46" s="7"/>
      <c r="G46" s="32"/>
    </row>
    <row r="47" spans="1:7">
      <c r="A47" s="32"/>
      <c r="B47" s="7"/>
      <c r="C47" s="32"/>
      <c r="D47" s="7"/>
      <c r="E47" s="32"/>
      <c r="F47" s="7"/>
      <c r="G47" s="32"/>
    </row>
    <row r="48" spans="1:7">
      <c r="A48" s="34"/>
      <c r="B48" s="7"/>
      <c r="C48" s="32"/>
      <c r="D48" s="7"/>
      <c r="E48" s="32"/>
      <c r="F48" s="7"/>
      <c r="G48" s="32"/>
    </row>
    <row r="49" spans="1:7">
      <c r="A49" s="53" t="s">
        <v>45</v>
      </c>
      <c r="B49" s="7"/>
      <c r="C49" s="31"/>
      <c r="D49" s="7"/>
      <c r="E49" s="31"/>
      <c r="F49" s="7"/>
      <c r="G49" s="31"/>
    </row>
    <row r="50" spans="1:7">
      <c r="A50" s="51" t="s">
        <v>44</v>
      </c>
      <c r="B50" s="7"/>
      <c r="C50" s="51" t="s">
        <v>43</v>
      </c>
      <c r="D50" s="10"/>
      <c r="E50" s="51" t="s">
        <v>42</v>
      </c>
      <c r="F50" s="10"/>
      <c r="G50" s="51" t="s">
        <v>41</v>
      </c>
    </row>
    <row r="51" spans="1:7">
      <c r="A51" s="52" t="s">
        <v>40</v>
      </c>
      <c r="B51" s="7"/>
      <c r="C51" s="51" t="s">
        <v>39</v>
      </c>
      <c r="D51" s="10"/>
      <c r="E51" s="51" t="s">
        <v>38</v>
      </c>
      <c r="F51" s="10"/>
      <c r="G51" s="51" t="s">
        <v>37</v>
      </c>
    </row>
    <row r="52" spans="1:7">
      <c r="A52" s="50">
        <v>20.361408882082699</v>
      </c>
      <c r="B52" s="7"/>
      <c r="C52" s="49" t="s">
        <v>36</v>
      </c>
      <c r="D52" s="10"/>
      <c r="E52" s="49" t="s">
        <v>36</v>
      </c>
      <c r="F52" s="10"/>
      <c r="G52" s="48" t="s">
        <v>35</v>
      </c>
    </row>
    <row r="53" spans="1:7">
      <c r="A53" s="47">
        <v>15.4043887147335</v>
      </c>
      <c r="B53" s="7"/>
      <c r="C53" s="44">
        <v>176.797762478485</v>
      </c>
      <c r="D53" s="10"/>
      <c r="E53" s="46">
        <v>969.05100000000004</v>
      </c>
      <c r="F53" s="10"/>
      <c r="G53" s="45">
        <v>346</v>
      </c>
    </row>
    <row r="54" spans="1:7">
      <c r="A54" s="25"/>
      <c r="B54" s="7"/>
      <c r="C54" s="25"/>
      <c r="D54" s="10"/>
      <c r="E54" s="25"/>
      <c r="F54" s="10"/>
      <c r="G54" s="25"/>
    </row>
  </sheetData>
  <mergeCells count="1">
    <mergeCell ref="A1:G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B58A8-CA8D-4F55-BBFD-EA05EFC98E10}">
  <sheetPr>
    <pageSetUpPr fitToPage="1"/>
  </sheetPr>
  <dimension ref="A1:G51"/>
  <sheetViews>
    <sheetView view="pageBreakPreview" topLeftCell="A22" zoomScaleNormal="100" zoomScaleSheetLayoutView="100" workbookViewId="0">
      <selection activeCell="M56" sqref="M56"/>
    </sheetView>
  </sheetViews>
  <sheetFormatPr defaultRowHeight="13.5"/>
  <cols>
    <col min="1" max="1" width="12.625" style="168" customWidth="1"/>
    <col min="2" max="7" width="12.625" style="96" customWidth="1"/>
    <col min="8" max="20" width="14.625" style="96" customWidth="1"/>
    <col min="21" max="16384" width="9" style="96"/>
  </cols>
  <sheetData>
    <row r="1" spans="1:7" ht="15.95" customHeight="1">
      <c r="F1" s="1282" t="s">
        <v>1427</v>
      </c>
      <c r="G1" s="1282"/>
    </row>
    <row r="2" spans="1:7" ht="12" customHeight="1">
      <c r="F2" s="167"/>
      <c r="G2" s="167"/>
    </row>
    <row r="3" spans="1:7" s="95" customFormat="1" ht="12" customHeight="1">
      <c r="A3" s="703"/>
      <c r="F3" s="702"/>
      <c r="G3" s="702"/>
    </row>
    <row r="4" spans="1:7" s="554" customFormat="1" ht="24.95" customHeight="1">
      <c r="A4" s="1316" t="s">
        <v>1426</v>
      </c>
      <c r="B4" s="1316"/>
      <c r="C4" s="1316"/>
      <c r="D4" s="1316"/>
      <c r="E4" s="1316"/>
      <c r="F4" s="1316"/>
      <c r="G4" s="1316"/>
    </row>
    <row r="5" spans="1:7" ht="15" customHeight="1" thickBot="1">
      <c r="A5" s="1309" t="s">
        <v>1425</v>
      </c>
      <c r="B5" s="1309"/>
      <c r="C5" s="1309"/>
      <c r="D5" s="1309"/>
      <c r="E5" s="1309"/>
      <c r="F5" s="1309"/>
      <c r="G5" s="1309"/>
    </row>
    <row r="6" spans="1:7" s="97" customFormat="1" ht="15" customHeight="1" thickTop="1">
      <c r="A6" s="1533" t="s">
        <v>1424</v>
      </c>
      <c r="B6" s="1533"/>
      <c r="C6" s="1577"/>
      <c r="D6" s="1306" t="s">
        <v>637</v>
      </c>
      <c r="E6" s="1307"/>
      <c r="F6" s="1307"/>
      <c r="G6" s="1307"/>
    </row>
    <row r="7" spans="1:7" s="140" customFormat="1" ht="15" customHeight="1">
      <c r="A7" s="139" t="s">
        <v>1423</v>
      </c>
      <c r="B7" s="139" t="s">
        <v>1422</v>
      </c>
      <c r="C7" s="333" t="s">
        <v>1421</v>
      </c>
      <c r="D7" s="333" t="s">
        <v>1415</v>
      </c>
      <c r="E7" s="333" t="s">
        <v>1423</v>
      </c>
      <c r="F7" s="333" t="s">
        <v>1422</v>
      </c>
      <c r="G7" s="595" t="s">
        <v>1421</v>
      </c>
    </row>
    <row r="8" spans="1:7" ht="15" customHeight="1">
      <c r="A8" s="447">
        <v>46253</v>
      </c>
      <c r="B8" s="479">
        <v>1827</v>
      </c>
      <c r="C8" s="697">
        <v>1939</v>
      </c>
      <c r="D8" s="479">
        <v>16284</v>
      </c>
      <c r="E8" s="479">
        <v>46775</v>
      </c>
      <c r="F8" s="479">
        <v>8214</v>
      </c>
      <c r="G8" s="479">
        <v>3350</v>
      </c>
    </row>
    <row r="9" spans="1:7" ht="15" customHeight="1">
      <c r="A9" s="447"/>
      <c r="B9" s="479"/>
      <c r="C9" s="538"/>
      <c r="D9" s="479"/>
      <c r="E9" s="479"/>
      <c r="F9" s="479"/>
      <c r="G9" s="479"/>
    </row>
    <row r="10" spans="1:7" ht="15" customHeight="1">
      <c r="A10" s="155">
        <v>11</v>
      </c>
      <c r="B10" s="176" t="s">
        <v>361</v>
      </c>
      <c r="C10" s="662" t="s">
        <v>361</v>
      </c>
      <c r="D10" s="179">
        <v>3572</v>
      </c>
      <c r="E10" s="179">
        <v>7</v>
      </c>
      <c r="F10" s="176" t="s">
        <v>361</v>
      </c>
      <c r="G10" s="184">
        <v>1</v>
      </c>
    </row>
    <row r="11" spans="1:7" ht="15" customHeight="1">
      <c r="A11" s="155">
        <v>143</v>
      </c>
      <c r="B11" s="151" t="s">
        <v>361</v>
      </c>
      <c r="C11" s="319">
        <v>1</v>
      </c>
      <c r="D11" s="179">
        <v>3446</v>
      </c>
      <c r="E11" s="179">
        <v>236</v>
      </c>
      <c r="F11" s="176" t="s">
        <v>361</v>
      </c>
      <c r="G11" s="179">
        <v>10</v>
      </c>
    </row>
    <row r="12" spans="1:7" ht="15" customHeight="1">
      <c r="A12" s="155">
        <v>1217</v>
      </c>
      <c r="B12" s="151" t="s">
        <v>361</v>
      </c>
      <c r="C12" s="319">
        <v>31</v>
      </c>
      <c r="D12" s="179">
        <v>2550</v>
      </c>
      <c r="E12" s="179">
        <v>1757</v>
      </c>
      <c r="F12" s="179">
        <v>1</v>
      </c>
      <c r="G12" s="179">
        <v>56</v>
      </c>
    </row>
    <row r="13" spans="1:7" ht="15" customHeight="1">
      <c r="A13" s="155">
        <v>3492</v>
      </c>
      <c r="B13" s="152">
        <v>2</v>
      </c>
      <c r="C13" s="319">
        <v>71</v>
      </c>
      <c r="D13" s="179">
        <v>1725</v>
      </c>
      <c r="E13" s="179">
        <v>4208</v>
      </c>
      <c r="F13" s="179">
        <v>7</v>
      </c>
      <c r="G13" s="179">
        <v>151</v>
      </c>
    </row>
    <row r="14" spans="1:7" ht="15" customHeight="1">
      <c r="A14" s="155">
        <v>4704</v>
      </c>
      <c r="B14" s="152">
        <v>7</v>
      </c>
      <c r="C14" s="319">
        <v>147</v>
      </c>
      <c r="D14" s="179">
        <v>1306</v>
      </c>
      <c r="E14" s="179">
        <v>5320</v>
      </c>
      <c r="F14" s="179">
        <v>15</v>
      </c>
      <c r="G14" s="179">
        <v>248</v>
      </c>
    </row>
    <row r="15" spans="1:7" ht="15" customHeight="1">
      <c r="A15" s="155">
        <v>5437</v>
      </c>
      <c r="B15" s="152">
        <v>27</v>
      </c>
      <c r="C15" s="319">
        <v>251</v>
      </c>
      <c r="D15" s="179">
        <v>1253</v>
      </c>
      <c r="E15" s="179">
        <v>5538</v>
      </c>
      <c r="F15" s="179">
        <v>32</v>
      </c>
      <c r="G15" s="179">
        <v>394</v>
      </c>
    </row>
    <row r="16" spans="1:7" ht="15" customHeight="1">
      <c r="A16" s="155">
        <v>4253</v>
      </c>
      <c r="B16" s="152">
        <v>16</v>
      </c>
      <c r="C16" s="319">
        <v>242</v>
      </c>
      <c r="D16" s="179">
        <v>779</v>
      </c>
      <c r="E16" s="179">
        <v>4385</v>
      </c>
      <c r="F16" s="179">
        <v>62</v>
      </c>
      <c r="G16" s="179">
        <v>421</v>
      </c>
    </row>
    <row r="17" spans="1:7" ht="15" customHeight="1">
      <c r="A17" s="155">
        <v>3622</v>
      </c>
      <c r="B17" s="152">
        <v>36</v>
      </c>
      <c r="C17" s="319">
        <v>217</v>
      </c>
      <c r="D17" s="179">
        <v>516</v>
      </c>
      <c r="E17" s="179">
        <v>3773</v>
      </c>
      <c r="F17" s="179">
        <v>107</v>
      </c>
      <c r="G17" s="179">
        <v>430</v>
      </c>
    </row>
    <row r="18" spans="1:7" ht="15" customHeight="1">
      <c r="A18" s="155">
        <v>3263</v>
      </c>
      <c r="B18" s="152">
        <v>60</v>
      </c>
      <c r="C18" s="319">
        <v>213</v>
      </c>
      <c r="D18" s="179">
        <v>284</v>
      </c>
      <c r="E18" s="179">
        <v>3518</v>
      </c>
      <c r="F18" s="179">
        <v>197</v>
      </c>
      <c r="G18" s="179">
        <v>346</v>
      </c>
    </row>
    <row r="19" spans="1:7" ht="15" customHeight="1">
      <c r="A19" s="155">
        <v>3891</v>
      </c>
      <c r="B19" s="152">
        <v>108</v>
      </c>
      <c r="C19" s="319">
        <v>255</v>
      </c>
      <c r="D19" s="179">
        <v>215</v>
      </c>
      <c r="E19" s="179">
        <v>4463</v>
      </c>
      <c r="F19" s="179">
        <v>388</v>
      </c>
      <c r="G19" s="179">
        <v>357</v>
      </c>
    </row>
    <row r="20" spans="1:7" ht="15" customHeight="1">
      <c r="A20" s="155">
        <v>5159</v>
      </c>
      <c r="B20" s="152">
        <v>214</v>
      </c>
      <c r="C20" s="319">
        <v>238</v>
      </c>
      <c r="D20" s="179">
        <v>197</v>
      </c>
      <c r="E20" s="179">
        <v>5349</v>
      </c>
      <c r="F20" s="179">
        <v>811</v>
      </c>
      <c r="G20" s="179">
        <v>390</v>
      </c>
    </row>
    <row r="21" spans="1:7" ht="15" customHeight="1">
      <c r="A21" s="155">
        <v>4688</v>
      </c>
      <c r="B21" s="152">
        <v>292</v>
      </c>
      <c r="C21" s="319">
        <v>145</v>
      </c>
      <c r="D21" s="179">
        <v>136</v>
      </c>
      <c r="E21" s="179">
        <v>4156</v>
      </c>
      <c r="F21" s="179">
        <v>1186</v>
      </c>
      <c r="G21" s="179">
        <v>246</v>
      </c>
    </row>
    <row r="22" spans="1:7" ht="15" customHeight="1">
      <c r="A22" s="155">
        <v>3365</v>
      </c>
      <c r="B22" s="152">
        <v>306</v>
      </c>
      <c r="C22" s="319">
        <v>71</v>
      </c>
      <c r="D22" s="179">
        <v>100</v>
      </c>
      <c r="E22" s="179">
        <v>2359</v>
      </c>
      <c r="F22" s="179">
        <v>1355</v>
      </c>
      <c r="G22" s="179">
        <v>131</v>
      </c>
    </row>
    <row r="23" spans="1:7" ht="15" customHeight="1">
      <c r="A23" s="155">
        <v>1953</v>
      </c>
      <c r="B23" s="152">
        <v>294</v>
      </c>
      <c r="C23" s="319">
        <v>45</v>
      </c>
      <c r="D23" s="179">
        <v>68</v>
      </c>
      <c r="E23" s="179">
        <v>1202</v>
      </c>
      <c r="F23" s="179">
        <v>1616</v>
      </c>
      <c r="G23" s="179">
        <v>85</v>
      </c>
    </row>
    <row r="24" spans="1:7" ht="15" customHeight="1">
      <c r="A24" s="155">
        <v>1055</v>
      </c>
      <c r="B24" s="152">
        <v>465</v>
      </c>
      <c r="C24" s="319">
        <v>12</v>
      </c>
      <c r="D24" s="155">
        <v>137</v>
      </c>
      <c r="E24" s="155">
        <v>504</v>
      </c>
      <c r="F24" s="155">
        <v>2437</v>
      </c>
      <c r="G24" s="155">
        <v>84</v>
      </c>
    </row>
    <row r="25" spans="1:7" s="168" customFormat="1" ht="15" customHeight="1">
      <c r="A25" s="419"/>
      <c r="B25" s="589"/>
      <c r="C25" s="694"/>
      <c r="D25" s="419"/>
      <c r="E25" s="419"/>
      <c r="F25" s="419"/>
      <c r="G25" s="419"/>
    </row>
    <row r="26" spans="1:7" ht="15" customHeight="1">
      <c r="A26" s="1299" t="s">
        <v>1424</v>
      </c>
      <c r="B26" s="1299"/>
      <c r="C26" s="1300"/>
      <c r="D26" s="1398" t="s">
        <v>637</v>
      </c>
      <c r="E26" s="1468"/>
      <c r="F26" s="1468"/>
      <c r="G26" s="1468"/>
    </row>
    <row r="27" spans="1:7" s="110" customFormat="1" ht="15" customHeight="1">
      <c r="A27" s="139" t="s">
        <v>1423</v>
      </c>
      <c r="B27" s="139" t="s">
        <v>1422</v>
      </c>
      <c r="C27" s="333" t="s">
        <v>1421</v>
      </c>
      <c r="D27" s="139" t="s">
        <v>1415</v>
      </c>
      <c r="E27" s="333" t="s">
        <v>1423</v>
      </c>
      <c r="F27" s="333" t="s">
        <v>1422</v>
      </c>
      <c r="G27" s="595" t="s">
        <v>1421</v>
      </c>
    </row>
    <row r="28" spans="1:7" ht="15" customHeight="1">
      <c r="A28" s="447">
        <v>51456</v>
      </c>
      <c r="B28" s="447">
        <v>1854</v>
      </c>
      <c r="C28" s="538">
        <v>1924</v>
      </c>
      <c r="D28" s="447">
        <v>17989</v>
      </c>
      <c r="E28" s="447">
        <v>52216</v>
      </c>
      <c r="F28" s="447">
        <v>8289</v>
      </c>
      <c r="G28" s="447">
        <v>3800</v>
      </c>
    </row>
    <row r="29" spans="1:7" ht="15" customHeight="1">
      <c r="A29" s="447"/>
      <c r="B29" s="479"/>
      <c r="C29" s="538"/>
      <c r="D29" s="479"/>
      <c r="E29" s="479"/>
      <c r="F29" s="479"/>
      <c r="G29" s="479"/>
    </row>
    <row r="30" spans="1:7" ht="15" customHeight="1">
      <c r="A30" s="155">
        <v>6</v>
      </c>
      <c r="B30" s="176" t="s">
        <v>361</v>
      </c>
      <c r="C30" s="662" t="s">
        <v>361</v>
      </c>
      <c r="D30" s="179">
        <v>3871</v>
      </c>
      <c r="E30" s="179">
        <v>5</v>
      </c>
      <c r="F30" s="176" t="s">
        <v>361</v>
      </c>
      <c r="G30" s="184">
        <v>1</v>
      </c>
    </row>
    <row r="31" spans="1:7" ht="15" customHeight="1">
      <c r="A31" s="155">
        <v>146</v>
      </c>
      <c r="B31" s="151" t="s">
        <v>361</v>
      </c>
      <c r="C31" s="660">
        <v>4</v>
      </c>
      <c r="D31" s="179">
        <v>3772</v>
      </c>
      <c r="E31" s="179">
        <v>272</v>
      </c>
      <c r="F31" s="176" t="s">
        <v>361</v>
      </c>
      <c r="G31" s="179">
        <v>11</v>
      </c>
    </row>
    <row r="32" spans="1:7" ht="15" customHeight="1">
      <c r="A32" s="155">
        <v>1549</v>
      </c>
      <c r="B32" s="155">
        <v>1</v>
      </c>
      <c r="C32" s="319">
        <v>20</v>
      </c>
      <c r="D32" s="179">
        <v>2739</v>
      </c>
      <c r="E32" s="179">
        <v>2226</v>
      </c>
      <c r="F32" s="179">
        <v>3</v>
      </c>
      <c r="G32" s="179">
        <v>62</v>
      </c>
    </row>
    <row r="33" spans="1:7" ht="15" customHeight="1">
      <c r="A33" s="155">
        <v>4005</v>
      </c>
      <c r="B33" s="152">
        <v>1</v>
      </c>
      <c r="C33" s="319">
        <v>59</v>
      </c>
      <c r="D33" s="179">
        <v>1651</v>
      </c>
      <c r="E33" s="179">
        <v>4848</v>
      </c>
      <c r="F33" s="179">
        <v>4</v>
      </c>
      <c r="G33" s="179">
        <v>125</v>
      </c>
    </row>
    <row r="34" spans="1:7" ht="15" customHeight="1">
      <c r="A34" s="155">
        <v>5781</v>
      </c>
      <c r="B34" s="152">
        <v>3</v>
      </c>
      <c r="C34" s="319">
        <v>102</v>
      </c>
      <c r="D34" s="179">
        <v>1288</v>
      </c>
      <c r="E34" s="179">
        <v>6317</v>
      </c>
      <c r="F34" s="179">
        <v>12</v>
      </c>
      <c r="G34" s="179">
        <v>243</v>
      </c>
    </row>
    <row r="35" spans="1:7" ht="15" customHeight="1">
      <c r="A35" s="155">
        <v>5953</v>
      </c>
      <c r="B35" s="152">
        <v>14</v>
      </c>
      <c r="C35" s="319">
        <v>170</v>
      </c>
      <c r="D35" s="179">
        <v>1100</v>
      </c>
      <c r="E35" s="179">
        <v>6250</v>
      </c>
      <c r="F35" s="179">
        <v>24</v>
      </c>
      <c r="G35" s="179">
        <v>339</v>
      </c>
    </row>
    <row r="36" spans="1:7" ht="15" customHeight="1">
      <c r="A36" s="155">
        <v>5911</v>
      </c>
      <c r="B36" s="152">
        <v>35</v>
      </c>
      <c r="C36" s="319">
        <v>249</v>
      </c>
      <c r="D36" s="179">
        <v>1219</v>
      </c>
      <c r="E36" s="179">
        <v>5790</v>
      </c>
      <c r="F36" s="179">
        <v>52</v>
      </c>
      <c r="G36" s="179">
        <v>507</v>
      </c>
    </row>
    <row r="37" spans="1:7" ht="15" customHeight="1">
      <c r="A37" s="155">
        <v>4418</v>
      </c>
      <c r="B37" s="152">
        <v>24</v>
      </c>
      <c r="C37" s="319">
        <v>265</v>
      </c>
      <c r="D37" s="179">
        <v>758</v>
      </c>
      <c r="E37" s="179">
        <v>4456</v>
      </c>
      <c r="F37" s="179">
        <v>103</v>
      </c>
      <c r="G37" s="179">
        <v>504</v>
      </c>
    </row>
    <row r="38" spans="1:7" ht="15" customHeight="1">
      <c r="A38" s="155">
        <v>3623</v>
      </c>
      <c r="B38" s="152">
        <v>49</v>
      </c>
      <c r="C38" s="319">
        <v>228</v>
      </c>
      <c r="D38" s="179">
        <v>502</v>
      </c>
      <c r="E38" s="179">
        <v>3684</v>
      </c>
      <c r="F38" s="179">
        <v>187</v>
      </c>
      <c r="G38" s="179">
        <v>483</v>
      </c>
    </row>
    <row r="39" spans="1:7" ht="15" customHeight="1">
      <c r="A39" s="155">
        <v>3201</v>
      </c>
      <c r="B39" s="152">
        <v>96</v>
      </c>
      <c r="C39" s="319">
        <v>222</v>
      </c>
      <c r="D39" s="179">
        <v>282</v>
      </c>
      <c r="E39" s="179">
        <v>3431</v>
      </c>
      <c r="F39" s="179">
        <v>271</v>
      </c>
      <c r="G39" s="179">
        <v>384</v>
      </c>
    </row>
    <row r="40" spans="1:7" ht="15" customHeight="1">
      <c r="A40" s="155">
        <v>3722</v>
      </c>
      <c r="B40" s="152">
        <v>138</v>
      </c>
      <c r="C40" s="319">
        <v>214</v>
      </c>
      <c r="D40" s="179">
        <v>233</v>
      </c>
      <c r="E40" s="179">
        <v>4240</v>
      </c>
      <c r="F40" s="179">
        <v>574</v>
      </c>
      <c r="G40" s="179">
        <v>355</v>
      </c>
    </row>
    <row r="41" spans="1:7" ht="15" customHeight="1">
      <c r="A41" s="155">
        <v>4807</v>
      </c>
      <c r="B41" s="152">
        <v>249</v>
      </c>
      <c r="C41" s="319">
        <v>197</v>
      </c>
      <c r="D41" s="179">
        <v>204</v>
      </c>
      <c r="E41" s="179">
        <v>4821</v>
      </c>
      <c r="F41" s="179">
        <v>1104</v>
      </c>
      <c r="G41" s="179">
        <v>367</v>
      </c>
    </row>
    <row r="42" spans="1:7" ht="15" customHeight="1">
      <c r="A42" s="155">
        <v>4097</v>
      </c>
      <c r="B42" s="152">
        <v>359</v>
      </c>
      <c r="C42" s="319">
        <v>125</v>
      </c>
      <c r="D42" s="179">
        <v>138</v>
      </c>
      <c r="E42" s="179">
        <v>3404</v>
      </c>
      <c r="F42" s="179">
        <v>1581</v>
      </c>
      <c r="G42" s="179">
        <v>212</v>
      </c>
    </row>
    <row r="43" spans="1:7" ht="15" customHeight="1">
      <c r="A43" s="155">
        <v>2618</v>
      </c>
      <c r="B43" s="152">
        <v>354</v>
      </c>
      <c r="C43" s="319">
        <v>43</v>
      </c>
      <c r="D43" s="179">
        <v>110</v>
      </c>
      <c r="E43" s="179">
        <v>1689</v>
      </c>
      <c r="F43" s="179">
        <v>1591</v>
      </c>
      <c r="G43" s="179">
        <v>105</v>
      </c>
    </row>
    <row r="44" spans="1:7" ht="15" customHeight="1">
      <c r="A44" s="155">
        <v>1619</v>
      </c>
      <c r="B44" s="152">
        <v>531</v>
      </c>
      <c r="C44" s="319">
        <v>26</v>
      </c>
      <c r="D44" s="155">
        <v>122</v>
      </c>
      <c r="E44" s="155">
        <v>783</v>
      </c>
      <c r="F44" s="155">
        <v>2783</v>
      </c>
      <c r="G44" s="155">
        <v>102</v>
      </c>
    </row>
    <row r="45" spans="1:7" ht="15" customHeight="1">
      <c r="A45" s="189"/>
      <c r="B45" s="188"/>
      <c r="C45" s="532"/>
      <c r="D45" s="189"/>
      <c r="E45" s="189"/>
      <c r="F45" s="189"/>
      <c r="G45" s="189"/>
    </row>
    <row r="46" spans="1:7" s="97" customFormat="1" ht="15.95" customHeight="1">
      <c r="A46" s="701"/>
      <c r="B46" s="700"/>
      <c r="C46" s="700"/>
      <c r="D46" s="700"/>
      <c r="E46" s="700"/>
      <c r="F46" s="1514"/>
      <c r="G46" s="1514"/>
    </row>
    <row r="47" spans="1:7" ht="15.95" customHeight="1">
      <c r="E47" s="368"/>
      <c r="F47" s="368"/>
      <c r="G47" s="368"/>
    </row>
    <row r="48" spans="1:7" ht="15.95" customHeight="1"/>
    <row r="49" ht="15.95" customHeight="1"/>
    <row r="50" ht="15.95" customHeight="1"/>
    <row r="51" ht="15.95" customHeight="1"/>
  </sheetData>
  <mergeCells count="8">
    <mergeCell ref="F46:G46"/>
    <mergeCell ref="F1:G1"/>
    <mergeCell ref="A4:G4"/>
    <mergeCell ref="A5:G5"/>
    <mergeCell ref="A6:C6"/>
    <mergeCell ref="D6:G6"/>
    <mergeCell ref="A26:C26"/>
    <mergeCell ref="D26:G26"/>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410D3-7A3C-4881-8FA5-B2333B1440FD}">
  <sheetPr>
    <pageSetUpPr fitToPage="1"/>
  </sheetPr>
  <dimension ref="A1:L70"/>
  <sheetViews>
    <sheetView view="pageBreakPreview" topLeftCell="A40" zoomScaleNormal="100" zoomScaleSheetLayoutView="100" workbookViewId="0">
      <selection activeCell="M56" sqref="M56"/>
    </sheetView>
  </sheetViews>
  <sheetFormatPr defaultRowHeight="13.5"/>
  <cols>
    <col min="1" max="1" width="9.625" style="96" customWidth="1"/>
    <col min="2" max="10" width="8.625" style="96" customWidth="1"/>
    <col min="11" max="11" width="8.75" style="96" customWidth="1"/>
    <col min="12" max="16384" width="9" style="96"/>
  </cols>
  <sheetData>
    <row r="1" spans="1:12" ht="15" customHeight="1">
      <c r="A1" s="96" t="s">
        <v>1478</v>
      </c>
    </row>
    <row r="2" spans="1:12" ht="15" customHeight="1"/>
    <row r="3" spans="1:12" ht="23.1" customHeight="1">
      <c r="A3" s="1301" t="s">
        <v>1477</v>
      </c>
      <c r="B3" s="1301"/>
      <c r="C3" s="1301"/>
      <c r="D3" s="1301"/>
      <c r="E3" s="1301"/>
      <c r="F3" s="1301"/>
      <c r="G3" s="1301"/>
      <c r="H3" s="1301"/>
      <c r="I3" s="1301"/>
      <c r="J3" s="1301"/>
    </row>
    <row r="4" spans="1:12" s="271" customFormat="1" ht="15" customHeight="1" thickBot="1">
      <c r="A4" s="1310" t="s">
        <v>1425</v>
      </c>
      <c r="B4" s="1310"/>
      <c r="C4" s="1310"/>
      <c r="D4" s="1310"/>
      <c r="E4" s="1310"/>
      <c r="F4" s="1310"/>
      <c r="G4" s="1310"/>
      <c r="H4" s="1310"/>
      <c r="I4" s="1310"/>
      <c r="J4" s="1310"/>
    </row>
    <row r="5" spans="1:12" s="271" customFormat="1" ht="15" customHeight="1" thickTop="1">
      <c r="A5" s="1364" t="s">
        <v>1462</v>
      </c>
      <c r="B5" s="1561" t="s">
        <v>639</v>
      </c>
      <c r="C5" s="192"/>
      <c r="D5" s="192"/>
      <c r="E5" s="192"/>
      <c r="F5" s="192"/>
      <c r="G5" s="192"/>
      <c r="H5" s="192"/>
      <c r="I5" s="192"/>
      <c r="J5" s="192"/>
    </row>
    <row r="6" spans="1:12" s="271" customFormat="1" ht="15" customHeight="1">
      <c r="A6" s="1365"/>
      <c r="B6" s="1381"/>
      <c r="C6" s="1371" t="s">
        <v>1476</v>
      </c>
      <c r="D6" s="1334"/>
      <c r="E6" s="1334"/>
      <c r="F6" s="1334"/>
      <c r="G6" s="1334"/>
      <c r="H6" s="1334"/>
      <c r="I6" s="1334"/>
      <c r="J6" s="1383" t="s">
        <v>1475</v>
      </c>
    </row>
    <row r="7" spans="1:12" s="271" customFormat="1" ht="15" customHeight="1">
      <c r="A7" s="1365"/>
      <c r="B7" s="1381"/>
      <c r="C7" s="1333" t="s">
        <v>1474</v>
      </c>
      <c r="D7" s="1383" t="s">
        <v>1473</v>
      </c>
      <c r="E7" s="1581"/>
      <c r="F7" s="1581"/>
      <c r="G7" s="1581"/>
      <c r="H7" s="1582"/>
      <c r="I7" s="1400" t="s">
        <v>1472</v>
      </c>
      <c r="J7" s="1381"/>
    </row>
    <row r="8" spans="1:12" s="271" customFormat="1" ht="15" customHeight="1">
      <c r="A8" s="1365"/>
      <c r="B8" s="1381"/>
      <c r="C8" s="1334"/>
      <c r="D8" s="1333" t="s">
        <v>1471</v>
      </c>
      <c r="E8" s="1400" t="s">
        <v>1470</v>
      </c>
      <c r="F8" s="1400" t="s">
        <v>1469</v>
      </c>
      <c r="G8" s="1400" t="s">
        <v>1468</v>
      </c>
      <c r="H8" s="1371" t="s">
        <v>1467</v>
      </c>
      <c r="I8" s="1583"/>
      <c r="J8" s="1381"/>
    </row>
    <row r="9" spans="1:12" s="271" customFormat="1" ht="15" customHeight="1">
      <c r="A9" s="1365"/>
      <c r="B9" s="1381"/>
      <c r="C9" s="1334"/>
      <c r="D9" s="1334"/>
      <c r="E9" s="1368"/>
      <c r="F9" s="1368"/>
      <c r="G9" s="1360"/>
      <c r="H9" s="1368"/>
      <c r="I9" s="1583"/>
      <c r="J9" s="1381"/>
    </row>
    <row r="10" spans="1:12" s="271" customFormat="1" ht="15" customHeight="1">
      <c r="A10" s="1366"/>
      <c r="B10" s="1382"/>
      <c r="C10" s="1334"/>
      <c r="D10" s="1334"/>
      <c r="E10" s="1333"/>
      <c r="F10" s="1333"/>
      <c r="G10" s="1401"/>
      <c r="H10" s="1333"/>
      <c r="I10" s="1584"/>
      <c r="J10" s="1382"/>
    </row>
    <row r="11" spans="1:12" s="271" customFormat="1" ht="15" customHeight="1">
      <c r="A11" s="720" t="s">
        <v>1067</v>
      </c>
      <c r="B11" s="665">
        <v>141384</v>
      </c>
      <c r="C11" s="665">
        <v>82201</v>
      </c>
      <c r="D11" s="152">
        <v>77569</v>
      </c>
      <c r="E11" s="719">
        <v>62814</v>
      </c>
      <c r="F11" s="152">
        <v>11069</v>
      </c>
      <c r="G11" s="152">
        <v>2140</v>
      </c>
      <c r="H11" s="664">
        <v>1546</v>
      </c>
      <c r="I11" s="665">
        <v>4632</v>
      </c>
      <c r="J11" s="152">
        <v>52860</v>
      </c>
    </row>
    <row r="12" spans="1:12" s="271" customFormat="1" ht="15" customHeight="1">
      <c r="A12" s="157" t="s">
        <v>1466</v>
      </c>
      <c r="B12" s="153">
        <v>148766</v>
      </c>
      <c r="C12" s="153">
        <v>85134</v>
      </c>
      <c r="D12" s="153">
        <v>82097</v>
      </c>
      <c r="E12" s="152">
        <v>65986</v>
      </c>
      <c r="F12" s="152">
        <v>12357</v>
      </c>
      <c r="G12" s="152">
        <v>1965</v>
      </c>
      <c r="H12" s="660">
        <v>1789</v>
      </c>
      <c r="I12" s="153">
        <v>3037</v>
      </c>
      <c r="J12" s="152">
        <v>56421</v>
      </c>
    </row>
    <row r="13" spans="1:12" s="271" customFormat="1" ht="15" customHeight="1">
      <c r="A13" s="615" t="s">
        <v>365</v>
      </c>
      <c r="B13" s="574">
        <v>164907</v>
      </c>
      <c r="C13" s="574">
        <v>90643</v>
      </c>
      <c r="D13" s="574">
        <v>87860</v>
      </c>
      <c r="E13" s="188">
        <v>71333</v>
      </c>
      <c r="F13" s="188">
        <v>11818</v>
      </c>
      <c r="G13" s="188">
        <v>2187</v>
      </c>
      <c r="H13" s="669">
        <v>2522</v>
      </c>
      <c r="I13" s="574">
        <v>2783</v>
      </c>
      <c r="J13" s="188">
        <v>52312</v>
      </c>
      <c r="K13" s="718"/>
      <c r="L13" s="718"/>
    </row>
    <row r="14" spans="1:12" s="97" customFormat="1" ht="15" customHeight="1">
      <c r="A14" s="1322" t="s">
        <v>1465</v>
      </c>
      <c r="B14" s="1322"/>
      <c r="C14" s="1322"/>
      <c r="D14" s="1322"/>
      <c r="E14" s="1322"/>
      <c r="F14" s="1322"/>
      <c r="G14" s="1322"/>
      <c r="H14" s="1317"/>
      <c r="I14" s="1317"/>
      <c r="J14" s="1317"/>
    </row>
    <row r="15" spans="1:12" ht="14.1" customHeight="1">
      <c r="A15" s="717"/>
      <c r="B15" s="663"/>
      <c r="C15" s="717"/>
      <c r="D15" s="717"/>
      <c r="E15" s="717"/>
      <c r="F15" s="717"/>
      <c r="G15" s="717"/>
      <c r="H15" s="717"/>
      <c r="I15" s="717"/>
      <c r="J15" s="717"/>
    </row>
    <row r="16" spans="1:12" ht="23.1" customHeight="1">
      <c r="A16" s="1301" t="s">
        <v>1464</v>
      </c>
      <c r="B16" s="1301"/>
      <c r="C16" s="1301"/>
      <c r="D16" s="1301"/>
      <c r="E16" s="1301"/>
      <c r="F16" s="1301"/>
      <c r="G16" s="1301"/>
      <c r="H16" s="1301"/>
      <c r="I16" s="554"/>
      <c r="J16" s="554"/>
    </row>
    <row r="17" spans="1:10" s="271" customFormat="1" ht="15" customHeight="1" thickBot="1">
      <c r="A17" s="1309" t="s">
        <v>1463</v>
      </c>
      <c r="B17" s="1309"/>
      <c r="C17" s="1309"/>
      <c r="D17" s="1309"/>
      <c r="E17" s="1309"/>
      <c r="F17" s="1309"/>
      <c r="G17" s="1309"/>
      <c r="H17" s="1309"/>
      <c r="I17" s="175"/>
      <c r="J17" s="175"/>
    </row>
    <row r="18" spans="1:10" s="271" customFormat="1" ht="15" customHeight="1" thickTop="1">
      <c r="A18" s="1308" t="s">
        <v>1462</v>
      </c>
      <c r="B18" s="1338"/>
      <c r="C18" s="1306" t="s">
        <v>879</v>
      </c>
      <c r="D18" s="1307"/>
      <c r="E18" s="1308"/>
      <c r="F18" s="1306" t="s">
        <v>984</v>
      </c>
      <c r="G18" s="1307"/>
      <c r="H18" s="1307"/>
      <c r="I18" s="295"/>
      <c r="J18" s="295"/>
    </row>
    <row r="19" spans="1:10" s="271" customFormat="1" ht="15" customHeight="1">
      <c r="A19" s="1399"/>
      <c r="B19" s="1334"/>
      <c r="C19" s="1371" t="s">
        <v>639</v>
      </c>
      <c r="D19" s="1371" t="s">
        <v>1035</v>
      </c>
      <c r="E19" s="1371" t="s">
        <v>637</v>
      </c>
      <c r="F19" s="1371" t="s">
        <v>639</v>
      </c>
      <c r="G19" s="1371" t="s">
        <v>1167</v>
      </c>
      <c r="H19" s="1501" t="s">
        <v>1461</v>
      </c>
      <c r="I19" s="295"/>
      <c r="J19" s="295"/>
    </row>
    <row r="20" spans="1:10" s="271" customFormat="1" ht="15" customHeight="1">
      <c r="A20" s="1399"/>
      <c r="B20" s="1334"/>
      <c r="C20" s="1333"/>
      <c r="D20" s="1333"/>
      <c r="E20" s="1333"/>
      <c r="F20" s="1333"/>
      <c r="G20" s="1333"/>
      <c r="H20" s="1363"/>
      <c r="I20" s="295"/>
      <c r="J20" s="295"/>
    </row>
    <row r="21" spans="1:10" s="271" customFormat="1" ht="15" customHeight="1">
      <c r="A21" s="1527" t="s">
        <v>1460</v>
      </c>
      <c r="B21" s="1580"/>
      <c r="C21" s="656">
        <v>199849</v>
      </c>
      <c r="D21" s="716">
        <v>98431</v>
      </c>
      <c r="E21" s="654">
        <v>101418</v>
      </c>
      <c r="F21" s="656">
        <v>83115</v>
      </c>
      <c r="G21" s="190">
        <v>83001</v>
      </c>
      <c r="H21" s="190">
        <v>114</v>
      </c>
      <c r="I21" s="295"/>
      <c r="J21" s="597"/>
    </row>
    <row r="22" spans="1:10" s="271" customFormat="1" ht="15" customHeight="1">
      <c r="A22" s="1523" t="s">
        <v>1459</v>
      </c>
      <c r="B22" s="1564"/>
      <c r="C22" s="153">
        <v>188602</v>
      </c>
      <c r="D22" s="184">
        <v>93081</v>
      </c>
      <c r="E22" s="660">
        <v>95521</v>
      </c>
      <c r="F22" s="153">
        <v>78930</v>
      </c>
      <c r="G22" s="152">
        <v>78837</v>
      </c>
      <c r="H22" s="152">
        <v>93</v>
      </c>
      <c r="I22" s="295"/>
      <c r="J22" s="295"/>
    </row>
    <row r="23" spans="1:10" s="271" customFormat="1" ht="15" customHeight="1">
      <c r="A23" s="1523" t="s">
        <v>1458</v>
      </c>
      <c r="B23" s="1564"/>
      <c r="C23" s="153">
        <v>3635</v>
      </c>
      <c r="D23" s="184">
        <v>1829</v>
      </c>
      <c r="E23" s="660">
        <v>1806</v>
      </c>
      <c r="F23" s="153">
        <v>1522</v>
      </c>
      <c r="G23" s="152">
        <v>1522</v>
      </c>
      <c r="H23" s="152">
        <v>0</v>
      </c>
      <c r="I23" s="295"/>
      <c r="J23" s="295"/>
    </row>
    <row r="24" spans="1:10" s="271" customFormat="1" ht="15" customHeight="1">
      <c r="A24" s="1523" t="s">
        <v>1457</v>
      </c>
      <c r="B24" s="1564"/>
      <c r="C24" s="153">
        <v>12341</v>
      </c>
      <c r="D24" s="184">
        <v>6125</v>
      </c>
      <c r="E24" s="660">
        <v>6216</v>
      </c>
      <c r="F24" s="153">
        <v>6065</v>
      </c>
      <c r="G24" s="152">
        <v>6063</v>
      </c>
      <c r="H24" s="152">
        <v>2</v>
      </c>
      <c r="I24" s="295"/>
      <c r="J24" s="295"/>
    </row>
    <row r="25" spans="1:10" s="271" customFormat="1" ht="15" customHeight="1">
      <c r="A25" s="1523" t="s">
        <v>1456</v>
      </c>
      <c r="B25" s="1564"/>
      <c r="C25" s="153">
        <v>172626</v>
      </c>
      <c r="D25" s="184">
        <v>85127</v>
      </c>
      <c r="E25" s="660">
        <v>87499</v>
      </c>
      <c r="F25" s="153">
        <v>71343</v>
      </c>
      <c r="G25" s="152">
        <v>71252</v>
      </c>
      <c r="H25" s="152">
        <v>91</v>
      </c>
      <c r="I25" s="295"/>
      <c r="J25" s="295"/>
    </row>
    <row r="26" spans="1:10" s="271" customFormat="1" ht="15" customHeight="1">
      <c r="A26" s="1425" t="s">
        <v>1455</v>
      </c>
      <c r="B26" s="1426"/>
      <c r="C26" s="574">
        <v>11247</v>
      </c>
      <c r="D26" s="188">
        <v>5350</v>
      </c>
      <c r="E26" s="669">
        <v>5897</v>
      </c>
      <c r="F26" s="574">
        <v>4185</v>
      </c>
      <c r="G26" s="188">
        <v>4164</v>
      </c>
      <c r="H26" s="188">
        <v>21</v>
      </c>
      <c r="I26" s="295"/>
      <c r="J26" s="295"/>
    </row>
    <row r="27" spans="1:10" s="271" customFormat="1" ht="15" customHeight="1">
      <c r="A27" s="1509"/>
      <c r="B27" s="1509"/>
      <c r="C27" s="1509"/>
      <c r="D27" s="1509"/>
      <c r="E27" s="1509"/>
      <c r="F27" s="1509"/>
      <c r="G27" s="1509"/>
      <c r="H27" s="1509"/>
      <c r="I27" s="1414"/>
      <c r="J27" s="1414"/>
    </row>
    <row r="28" spans="1:10" ht="14.1" customHeight="1">
      <c r="H28" s="301"/>
    </row>
    <row r="29" spans="1:10" ht="23.1" customHeight="1">
      <c r="A29" s="1301" t="s">
        <v>1454</v>
      </c>
      <c r="B29" s="1301"/>
      <c r="C29" s="1301"/>
      <c r="D29" s="1301"/>
      <c r="E29" s="1301"/>
      <c r="F29" s="1301"/>
      <c r="G29" s="1301"/>
      <c r="H29" s="1502"/>
      <c r="I29" s="1502"/>
      <c r="J29" s="1502"/>
    </row>
    <row r="30" spans="1:10" s="271" customFormat="1" ht="15" customHeight="1" thickBot="1">
      <c r="A30" s="1309" t="s">
        <v>1453</v>
      </c>
      <c r="B30" s="1309"/>
      <c r="C30" s="1309"/>
      <c r="D30" s="1309"/>
      <c r="E30" s="1309"/>
      <c r="F30" s="1309"/>
      <c r="G30" s="1309"/>
      <c r="H30" s="1529"/>
      <c r="I30" s="1529"/>
      <c r="J30" s="1529"/>
    </row>
    <row r="31" spans="1:10" s="271" customFormat="1" ht="15" customHeight="1" thickTop="1">
      <c r="A31" s="1559" t="s">
        <v>1417</v>
      </c>
      <c r="B31" s="1306" t="s">
        <v>485</v>
      </c>
      <c r="C31" s="1307"/>
      <c r="D31" s="1308"/>
      <c r="E31" s="1307" t="s">
        <v>365</v>
      </c>
      <c r="F31" s="1533"/>
      <c r="G31" s="1533"/>
      <c r="H31" s="1533"/>
      <c r="I31" s="1533"/>
      <c r="J31" s="1533"/>
    </row>
    <row r="32" spans="1:10" s="271" customFormat="1" ht="15" customHeight="1">
      <c r="A32" s="1523"/>
      <c r="B32" s="1368" t="s">
        <v>1195</v>
      </c>
      <c r="C32" s="1383" t="s">
        <v>800</v>
      </c>
      <c r="D32" s="1371" t="s">
        <v>799</v>
      </c>
      <c r="E32" s="1371" t="s">
        <v>1195</v>
      </c>
      <c r="F32" s="1371" t="s">
        <v>800</v>
      </c>
      <c r="G32" s="1499" t="s">
        <v>799</v>
      </c>
      <c r="H32" s="1578" t="s">
        <v>1452</v>
      </c>
      <c r="I32" s="1578" t="s">
        <v>1451</v>
      </c>
      <c r="J32" s="1578" t="s">
        <v>1450</v>
      </c>
    </row>
    <row r="33" spans="1:12" s="271" customFormat="1" ht="15" customHeight="1">
      <c r="A33" s="1425"/>
      <c r="B33" s="1333"/>
      <c r="C33" s="1382"/>
      <c r="D33" s="1333"/>
      <c r="E33" s="1333"/>
      <c r="F33" s="1333"/>
      <c r="G33" s="1380"/>
      <c r="H33" s="1579"/>
      <c r="I33" s="1579"/>
      <c r="J33" s="1579"/>
    </row>
    <row r="34" spans="1:12" s="271" customFormat="1" ht="15" customHeight="1">
      <c r="A34" s="652" t="s">
        <v>639</v>
      </c>
      <c r="B34" s="715">
        <v>174373</v>
      </c>
      <c r="C34" s="714">
        <v>86249</v>
      </c>
      <c r="D34" s="713">
        <v>88124</v>
      </c>
      <c r="E34" s="715">
        <v>199849</v>
      </c>
      <c r="F34" s="714">
        <v>98431</v>
      </c>
      <c r="G34" s="713">
        <v>101418</v>
      </c>
      <c r="H34" s="712">
        <v>25476</v>
      </c>
      <c r="I34" s="712">
        <v>12182</v>
      </c>
      <c r="J34" s="712">
        <v>13294</v>
      </c>
      <c r="L34" s="704"/>
    </row>
    <row r="35" spans="1:12" s="271" customFormat="1" ht="15" customHeight="1">
      <c r="A35" s="422" t="s">
        <v>1449</v>
      </c>
      <c r="B35" s="711">
        <v>8931</v>
      </c>
      <c r="C35" s="710">
        <v>4524</v>
      </c>
      <c r="D35" s="709">
        <v>4407</v>
      </c>
      <c r="E35" s="711">
        <v>11453</v>
      </c>
      <c r="F35" s="710">
        <v>5838</v>
      </c>
      <c r="G35" s="709">
        <v>5615</v>
      </c>
      <c r="H35" s="705">
        <v>2522</v>
      </c>
      <c r="I35" s="705">
        <v>1314</v>
      </c>
      <c r="J35" s="705">
        <v>1208</v>
      </c>
      <c r="L35" s="704"/>
    </row>
    <row r="36" spans="1:12" s="271" customFormat="1" ht="15" customHeight="1">
      <c r="A36" s="422" t="s">
        <v>1448</v>
      </c>
      <c r="B36" s="711">
        <v>8305</v>
      </c>
      <c r="C36" s="710">
        <v>4257</v>
      </c>
      <c r="D36" s="709">
        <v>4048</v>
      </c>
      <c r="E36" s="711">
        <v>10777</v>
      </c>
      <c r="F36" s="710">
        <v>5483</v>
      </c>
      <c r="G36" s="709">
        <v>5294</v>
      </c>
      <c r="H36" s="705">
        <v>2472</v>
      </c>
      <c r="I36" s="705">
        <v>1226</v>
      </c>
      <c r="J36" s="705">
        <v>1246</v>
      </c>
      <c r="L36" s="704"/>
    </row>
    <row r="37" spans="1:12" s="271" customFormat="1" ht="15" customHeight="1">
      <c r="A37" s="422" t="s">
        <v>1447</v>
      </c>
      <c r="B37" s="711">
        <v>7509</v>
      </c>
      <c r="C37" s="710">
        <v>3810</v>
      </c>
      <c r="D37" s="709">
        <v>3699</v>
      </c>
      <c r="E37" s="711">
        <v>8942</v>
      </c>
      <c r="F37" s="710">
        <v>4573</v>
      </c>
      <c r="G37" s="709">
        <v>4369</v>
      </c>
      <c r="H37" s="705">
        <v>1433</v>
      </c>
      <c r="I37" s="705">
        <v>763</v>
      </c>
      <c r="J37" s="705">
        <v>670</v>
      </c>
      <c r="L37" s="704"/>
    </row>
    <row r="38" spans="1:12" s="271" customFormat="1" ht="15" customHeight="1">
      <c r="A38" s="422" t="s">
        <v>1446</v>
      </c>
      <c r="B38" s="711">
        <v>7359</v>
      </c>
      <c r="C38" s="710">
        <v>3770</v>
      </c>
      <c r="D38" s="709">
        <v>3589</v>
      </c>
      <c r="E38" s="711">
        <v>7852</v>
      </c>
      <c r="F38" s="710">
        <v>3966</v>
      </c>
      <c r="G38" s="709">
        <v>3886</v>
      </c>
      <c r="H38" s="705">
        <v>493</v>
      </c>
      <c r="I38" s="705">
        <v>196</v>
      </c>
      <c r="J38" s="705">
        <v>297</v>
      </c>
      <c r="L38" s="704"/>
    </row>
    <row r="39" spans="1:12" s="271" customFormat="1" ht="15" customHeight="1">
      <c r="A39" s="422" t="s">
        <v>1445</v>
      </c>
      <c r="B39" s="711">
        <v>8134</v>
      </c>
      <c r="C39" s="710">
        <v>4353</v>
      </c>
      <c r="D39" s="709">
        <v>3781</v>
      </c>
      <c r="E39" s="711">
        <v>8641</v>
      </c>
      <c r="F39" s="710">
        <v>4454</v>
      </c>
      <c r="G39" s="709">
        <v>4187</v>
      </c>
      <c r="H39" s="705">
        <v>507</v>
      </c>
      <c r="I39" s="705">
        <v>101</v>
      </c>
      <c r="J39" s="705">
        <v>406</v>
      </c>
      <c r="L39" s="704"/>
    </row>
    <row r="40" spans="1:12" s="271" customFormat="1" ht="15" customHeight="1">
      <c r="A40" s="422" t="s">
        <v>1444</v>
      </c>
      <c r="B40" s="711">
        <v>8955</v>
      </c>
      <c r="C40" s="710">
        <v>4475</v>
      </c>
      <c r="D40" s="709">
        <v>4480</v>
      </c>
      <c r="E40" s="711">
        <v>10260</v>
      </c>
      <c r="F40" s="710">
        <v>5054</v>
      </c>
      <c r="G40" s="709">
        <v>5206</v>
      </c>
      <c r="H40" s="705">
        <v>1305</v>
      </c>
      <c r="I40" s="705">
        <v>579</v>
      </c>
      <c r="J40" s="705">
        <v>726</v>
      </c>
      <c r="L40" s="704"/>
    </row>
    <row r="41" spans="1:12" s="271" customFormat="1" ht="15" customHeight="1">
      <c r="A41" s="422" t="s">
        <v>1443</v>
      </c>
      <c r="B41" s="711">
        <v>12456</v>
      </c>
      <c r="C41" s="710">
        <v>6239</v>
      </c>
      <c r="D41" s="709">
        <v>6217</v>
      </c>
      <c r="E41" s="711">
        <v>13253</v>
      </c>
      <c r="F41" s="710">
        <v>6489</v>
      </c>
      <c r="G41" s="709">
        <v>6764</v>
      </c>
      <c r="H41" s="705">
        <v>797</v>
      </c>
      <c r="I41" s="705">
        <v>250</v>
      </c>
      <c r="J41" s="705">
        <v>547</v>
      </c>
      <c r="L41" s="704"/>
    </row>
    <row r="42" spans="1:12" s="271" customFormat="1" ht="15" customHeight="1">
      <c r="A42" s="422" t="s">
        <v>1442</v>
      </c>
      <c r="B42" s="711">
        <v>14127</v>
      </c>
      <c r="C42" s="710">
        <v>7128</v>
      </c>
      <c r="D42" s="709">
        <v>6999</v>
      </c>
      <c r="E42" s="711">
        <v>15983</v>
      </c>
      <c r="F42" s="710">
        <v>8006</v>
      </c>
      <c r="G42" s="709">
        <v>7977</v>
      </c>
      <c r="H42" s="705">
        <v>1856</v>
      </c>
      <c r="I42" s="705">
        <v>878</v>
      </c>
      <c r="J42" s="705">
        <v>978</v>
      </c>
      <c r="L42" s="704"/>
    </row>
    <row r="43" spans="1:12" s="271" customFormat="1" ht="15" customHeight="1">
      <c r="A43" s="422" t="s">
        <v>1441</v>
      </c>
      <c r="B43" s="711">
        <v>15255</v>
      </c>
      <c r="C43" s="710">
        <v>7969</v>
      </c>
      <c r="D43" s="709">
        <v>7286</v>
      </c>
      <c r="E43" s="711">
        <v>15990</v>
      </c>
      <c r="F43" s="710">
        <v>8169</v>
      </c>
      <c r="G43" s="709">
        <v>7821</v>
      </c>
      <c r="H43" s="705">
        <v>735</v>
      </c>
      <c r="I43" s="705">
        <v>200</v>
      </c>
      <c r="J43" s="705">
        <v>535</v>
      </c>
      <c r="L43" s="704"/>
    </row>
    <row r="44" spans="1:12" s="271" customFormat="1" ht="15" customHeight="1">
      <c r="A44" s="422" t="s">
        <v>1440</v>
      </c>
      <c r="B44" s="711">
        <v>11852</v>
      </c>
      <c r="C44" s="710">
        <v>6148</v>
      </c>
      <c r="D44" s="709">
        <v>5704</v>
      </c>
      <c r="E44" s="711">
        <v>16087</v>
      </c>
      <c r="F44" s="710">
        <v>8402</v>
      </c>
      <c r="G44" s="709">
        <v>7685</v>
      </c>
      <c r="H44" s="705">
        <v>4235</v>
      </c>
      <c r="I44" s="705">
        <v>2254</v>
      </c>
      <c r="J44" s="705">
        <v>1981</v>
      </c>
      <c r="L44" s="704"/>
    </row>
    <row r="45" spans="1:12" s="271" customFormat="1" ht="15" customHeight="1">
      <c r="A45" s="422" t="s">
        <v>1439</v>
      </c>
      <c r="B45" s="711">
        <v>9803</v>
      </c>
      <c r="C45" s="710">
        <v>4908</v>
      </c>
      <c r="D45" s="709">
        <v>4895</v>
      </c>
      <c r="E45" s="711">
        <v>12273</v>
      </c>
      <c r="F45" s="710">
        <v>6334</v>
      </c>
      <c r="G45" s="709">
        <v>5939</v>
      </c>
      <c r="H45" s="705">
        <v>2470</v>
      </c>
      <c r="I45" s="705">
        <v>1426</v>
      </c>
      <c r="J45" s="705">
        <v>1044</v>
      </c>
      <c r="L45" s="704"/>
    </row>
    <row r="46" spans="1:12" s="271" customFormat="1" ht="15" customHeight="1">
      <c r="A46" s="422" t="s">
        <v>1438</v>
      </c>
      <c r="B46" s="711">
        <v>8572</v>
      </c>
      <c r="C46" s="710">
        <v>4197</v>
      </c>
      <c r="D46" s="709">
        <v>4375</v>
      </c>
      <c r="E46" s="711">
        <v>9889</v>
      </c>
      <c r="F46" s="710">
        <v>4943</v>
      </c>
      <c r="G46" s="709">
        <v>4946</v>
      </c>
      <c r="H46" s="705">
        <v>1317</v>
      </c>
      <c r="I46" s="705">
        <v>746</v>
      </c>
      <c r="J46" s="705">
        <v>571</v>
      </c>
      <c r="L46" s="704"/>
    </row>
    <row r="47" spans="1:12" s="271" customFormat="1" ht="15" customHeight="1">
      <c r="A47" s="422" t="s">
        <v>1437</v>
      </c>
      <c r="B47" s="711">
        <v>10300</v>
      </c>
      <c r="C47" s="710">
        <v>4826</v>
      </c>
      <c r="D47" s="709">
        <v>5474</v>
      </c>
      <c r="E47" s="711">
        <v>8632</v>
      </c>
      <c r="F47" s="710">
        <v>4178</v>
      </c>
      <c r="G47" s="709">
        <v>4454</v>
      </c>
      <c r="H47" s="705">
        <v>-1668</v>
      </c>
      <c r="I47" s="705">
        <v>-648</v>
      </c>
      <c r="J47" s="705">
        <v>-1020</v>
      </c>
      <c r="L47" s="704"/>
    </row>
    <row r="48" spans="1:12" s="271" customFormat="1" ht="15" customHeight="1">
      <c r="A48" s="422" t="s">
        <v>1436</v>
      </c>
      <c r="B48" s="711">
        <v>12860</v>
      </c>
      <c r="C48" s="710">
        <v>6072</v>
      </c>
      <c r="D48" s="709">
        <v>6788</v>
      </c>
      <c r="E48" s="711">
        <v>10099</v>
      </c>
      <c r="F48" s="710">
        <v>4615</v>
      </c>
      <c r="G48" s="709">
        <v>5484</v>
      </c>
      <c r="H48" s="705">
        <v>-2761</v>
      </c>
      <c r="I48" s="705">
        <v>-1457</v>
      </c>
      <c r="J48" s="705">
        <v>-1304</v>
      </c>
      <c r="L48" s="704"/>
    </row>
    <row r="49" spans="1:12" s="271" customFormat="1" ht="15" customHeight="1">
      <c r="A49" s="422" t="s">
        <v>1435</v>
      </c>
      <c r="B49" s="711">
        <v>11119</v>
      </c>
      <c r="C49" s="710">
        <v>5328</v>
      </c>
      <c r="D49" s="709">
        <v>5791</v>
      </c>
      <c r="E49" s="711">
        <v>12374</v>
      </c>
      <c r="F49" s="710">
        <v>5732</v>
      </c>
      <c r="G49" s="709">
        <v>6642</v>
      </c>
      <c r="H49" s="705">
        <v>1255</v>
      </c>
      <c r="I49" s="705">
        <v>404</v>
      </c>
      <c r="J49" s="705">
        <v>851</v>
      </c>
      <c r="L49" s="704"/>
    </row>
    <row r="50" spans="1:12" s="271" customFormat="1" ht="15" customHeight="1">
      <c r="A50" s="422" t="s">
        <v>1434</v>
      </c>
      <c r="B50" s="711">
        <v>7842</v>
      </c>
      <c r="C50" s="710">
        <v>3839</v>
      </c>
      <c r="D50" s="709">
        <v>4003</v>
      </c>
      <c r="E50" s="711">
        <v>10311</v>
      </c>
      <c r="F50" s="710">
        <v>4816</v>
      </c>
      <c r="G50" s="709">
        <v>5495</v>
      </c>
      <c r="H50" s="705">
        <v>2469</v>
      </c>
      <c r="I50" s="705">
        <v>977</v>
      </c>
      <c r="J50" s="705">
        <v>1492</v>
      </c>
      <c r="L50" s="704"/>
    </row>
    <row r="51" spans="1:12" s="271" customFormat="1" ht="15" customHeight="1">
      <c r="A51" s="422" t="s">
        <v>1433</v>
      </c>
      <c r="B51" s="711">
        <v>5346</v>
      </c>
      <c r="C51" s="710">
        <v>2333</v>
      </c>
      <c r="D51" s="709">
        <v>3013</v>
      </c>
      <c r="E51" s="711">
        <v>6832</v>
      </c>
      <c r="F51" s="710">
        <v>3156</v>
      </c>
      <c r="G51" s="709">
        <v>3676</v>
      </c>
      <c r="H51" s="705">
        <v>1486</v>
      </c>
      <c r="I51" s="705">
        <v>823</v>
      </c>
      <c r="J51" s="705">
        <v>663</v>
      </c>
      <c r="L51" s="704"/>
    </row>
    <row r="52" spans="1:12" s="271" customFormat="1" ht="15" customHeight="1">
      <c r="A52" s="422" t="s">
        <v>1432</v>
      </c>
      <c r="B52" s="711">
        <v>3038</v>
      </c>
      <c r="C52" s="710">
        <v>1141</v>
      </c>
      <c r="D52" s="709">
        <v>1897</v>
      </c>
      <c r="E52" s="711">
        <v>4091</v>
      </c>
      <c r="F52" s="710">
        <v>1640</v>
      </c>
      <c r="G52" s="709">
        <v>2451</v>
      </c>
      <c r="H52" s="705">
        <v>1053</v>
      </c>
      <c r="I52" s="705">
        <v>499</v>
      </c>
      <c r="J52" s="705">
        <v>554</v>
      </c>
      <c r="L52" s="704"/>
    </row>
    <row r="53" spans="1:12" s="271" customFormat="1" ht="15" customHeight="1">
      <c r="A53" s="422" t="s">
        <v>1431</v>
      </c>
      <c r="B53" s="711">
        <v>1280</v>
      </c>
      <c r="C53" s="710">
        <v>322</v>
      </c>
      <c r="D53" s="709">
        <v>958</v>
      </c>
      <c r="E53" s="711">
        <v>1803</v>
      </c>
      <c r="F53" s="710">
        <v>580</v>
      </c>
      <c r="G53" s="709">
        <v>1223</v>
      </c>
      <c r="H53" s="705">
        <v>523</v>
      </c>
      <c r="I53" s="705">
        <v>258</v>
      </c>
      <c r="J53" s="705">
        <v>265</v>
      </c>
      <c r="L53" s="704"/>
    </row>
    <row r="54" spans="1:12" s="271" customFormat="1" ht="15" customHeight="1">
      <c r="A54" s="422" t="s">
        <v>1430</v>
      </c>
      <c r="B54" s="711">
        <v>395</v>
      </c>
      <c r="C54" s="710">
        <v>80</v>
      </c>
      <c r="D54" s="709">
        <v>315</v>
      </c>
      <c r="E54" s="711">
        <v>465</v>
      </c>
      <c r="F54" s="710">
        <v>88</v>
      </c>
      <c r="G54" s="709">
        <v>377</v>
      </c>
      <c r="H54" s="705">
        <v>70</v>
      </c>
      <c r="I54" s="705">
        <v>8</v>
      </c>
      <c r="J54" s="705">
        <v>62</v>
      </c>
      <c r="L54" s="704"/>
    </row>
    <row r="55" spans="1:12" s="271" customFormat="1" ht="15" customHeight="1">
      <c r="A55" s="422" t="s">
        <v>1429</v>
      </c>
      <c r="B55" s="711">
        <v>73</v>
      </c>
      <c r="C55" s="710">
        <v>13</v>
      </c>
      <c r="D55" s="709">
        <v>60</v>
      </c>
      <c r="E55" s="711">
        <v>72</v>
      </c>
      <c r="F55" s="710">
        <v>13</v>
      </c>
      <c r="G55" s="709">
        <v>59</v>
      </c>
      <c r="H55" s="705">
        <v>-1</v>
      </c>
      <c r="I55" s="705">
        <v>0</v>
      </c>
      <c r="J55" s="705">
        <v>-1</v>
      </c>
      <c r="L55" s="704"/>
    </row>
    <row r="56" spans="1:12" s="271" customFormat="1" ht="15" customHeight="1">
      <c r="A56" s="441" t="s">
        <v>1428</v>
      </c>
      <c r="B56" s="708">
        <v>862</v>
      </c>
      <c r="C56" s="707">
        <v>517</v>
      </c>
      <c r="D56" s="706">
        <v>345</v>
      </c>
      <c r="E56" s="708">
        <v>3770</v>
      </c>
      <c r="F56" s="707">
        <v>1902</v>
      </c>
      <c r="G56" s="706">
        <v>1868</v>
      </c>
      <c r="H56" s="705">
        <v>2908</v>
      </c>
      <c r="I56" s="705">
        <v>1385</v>
      </c>
      <c r="J56" s="705">
        <v>1523</v>
      </c>
      <c r="L56" s="704"/>
    </row>
    <row r="57" spans="1:12" s="271" customFormat="1" ht="15" customHeight="1">
      <c r="A57" s="1509"/>
      <c r="B57" s="1509"/>
      <c r="C57" s="1509"/>
      <c r="D57" s="1509"/>
      <c r="E57" s="1509"/>
      <c r="F57" s="1509"/>
      <c r="G57" s="1509"/>
      <c r="H57" s="1508"/>
      <c r="I57" s="1508"/>
      <c r="J57" s="1508"/>
    </row>
    <row r="58" spans="1:12" ht="15" customHeight="1"/>
    <row r="59" spans="1:12" ht="15" customHeight="1"/>
    <row r="60" spans="1:12" ht="15" customHeight="1"/>
    <row r="61" spans="1:12" ht="15" customHeight="1"/>
    <row r="62" spans="1:12" ht="15" customHeight="1"/>
    <row r="63" spans="1:12" ht="15" customHeight="1"/>
    <row r="64" spans="1:12" ht="15" customHeight="1"/>
    <row r="65" ht="15" customHeight="1"/>
    <row r="66" ht="15" customHeight="1"/>
    <row r="67" ht="15" customHeight="1"/>
    <row r="68" ht="15" customHeight="1"/>
    <row r="69" ht="15" customHeight="1"/>
    <row r="70" ht="15" customHeight="1"/>
  </sheetData>
  <mergeCells count="49">
    <mergeCell ref="A3:J3"/>
    <mergeCell ref="A4:J4"/>
    <mergeCell ref="A5:A10"/>
    <mergeCell ref="B5:B10"/>
    <mergeCell ref="C6:I6"/>
    <mergeCell ref="J6:J10"/>
    <mergeCell ref="C7:C10"/>
    <mergeCell ref="D7:H7"/>
    <mergeCell ref="I7:I10"/>
    <mergeCell ref="D8:D10"/>
    <mergeCell ref="E8:E10"/>
    <mergeCell ref="F8:F10"/>
    <mergeCell ref="G8:G10"/>
    <mergeCell ref="H8:H10"/>
    <mergeCell ref="A14:G14"/>
    <mergeCell ref="H14:J14"/>
    <mergeCell ref="A16:H16"/>
    <mergeCell ref="A17:H17"/>
    <mergeCell ref="A18:B20"/>
    <mergeCell ref="C18:E18"/>
    <mergeCell ref="F18:H18"/>
    <mergeCell ref="C19:C20"/>
    <mergeCell ref="D19:D20"/>
    <mergeCell ref="E19:E20"/>
    <mergeCell ref="F19:F20"/>
    <mergeCell ref="G19:G20"/>
    <mergeCell ref="H19:H20"/>
    <mergeCell ref="A21:B21"/>
    <mergeCell ref="A22:B22"/>
    <mergeCell ref="A23:B23"/>
    <mergeCell ref="A24:B24"/>
    <mergeCell ref="A25:B25"/>
    <mergeCell ref="A26:B26"/>
    <mergeCell ref="A27:J27"/>
    <mergeCell ref="A29:J29"/>
    <mergeCell ref="A30:J30"/>
    <mergeCell ref="A31:A33"/>
    <mergeCell ref="B31:D31"/>
    <mergeCell ref="E31:J31"/>
    <mergeCell ref="B32:B33"/>
    <mergeCell ref="C32:C33"/>
    <mergeCell ref="D32:D33"/>
    <mergeCell ref="A57:J57"/>
    <mergeCell ref="E32:E33"/>
    <mergeCell ref="F32:F33"/>
    <mergeCell ref="G32:G33"/>
    <mergeCell ref="H32:H33"/>
    <mergeCell ref="I32:I33"/>
    <mergeCell ref="J32:J33"/>
  </mergeCells>
  <phoneticPr fontId="2"/>
  <pageMargins left="1.3779527559055118" right="0.59055118110236227" top="0.98425196850393704" bottom="0.98425196850393704" header="0.31496062992125984" footer="0.31496062992125984"/>
  <pageSetup paperSize="9" scale="80" orientation="portrait" r:id="rId1"/>
  <headerFooter>
    <oddHeader>&amp;C&amp;G</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99C19-BD45-4CD9-A588-35C0779F2372}">
  <sheetPr>
    <pageSetUpPr fitToPage="1"/>
  </sheetPr>
  <dimension ref="A1:S87"/>
  <sheetViews>
    <sheetView view="pageBreakPreview" zoomScaleNormal="100" zoomScaleSheetLayoutView="100" workbookViewId="0">
      <selection activeCell="M56" sqref="M56"/>
    </sheetView>
  </sheetViews>
  <sheetFormatPr defaultRowHeight="17.25"/>
  <cols>
    <col min="1" max="2" width="4.625" style="96" customWidth="1"/>
    <col min="3" max="10" width="4.625" style="97" customWidth="1"/>
    <col min="11" max="11" width="4.625" style="95" customWidth="1"/>
    <col min="12" max="19" width="4.625" style="96" customWidth="1"/>
    <col min="20" max="16384" width="9" style="96"/>
  </cols>
  <sheetData>
    <row r="1" spans="1:19" ht="15.75" customHeight="1">
      <c r="B1" s="1282" t="s">
        <v>1491</v>
      </c>
      <c r="C1" s="1282"/>
      <c r="D1" s="1282"/>
      <c r="E1" s="1282"/>
      <c r="F1" s="1282"/>
      <c r="G1" s="1282"/>
      <c r="H1" s="1282"/>
      <c r="I1" s="1282"/>
      <c r="J1" s="1282"/>
      <c r="K1" s="1282"/>
      <c r="L1" s="1282"/>
      <c r="M1" s="1282"/>
      <c r="N1" s="1282"/>
      <c r="O1" s="1282"/>
      <c r="P1" s="1282"/>
      <c r="Q1" s="1282"/>
      <c r="R1" s="1282"/>
      <c r="S1" s="1282"/>
    </row>
    <row r="2" spans="1:19" ht="50.1" customHeight="1" thickBot="1">
      <c r="A2" s="168"/>
      <c r="B2" s="724"/>
      <c r="C2" s="723"/>
      <c r="D2" s="723"/>
      <c r="E2" s="723"/>
      <c r="F2" s="723"/>
      <c r="G2" s="723"/>
      <c r="H2" s="723"/>
      <c r="I2" s="723"/>
      <c r="J2" s="723"/>
      <c r="K2" s="528"/>
      <c r="L2" s="508"/>
      <c r="M2" s="508"/>
      <c r="N2" s="508"/>
      <c r="O2" s="508"/>
      <c r="P2" s="508"/>
      <c r="Q2" s="508"/>
      <c r="R2" s="508"/>
    </row>
    <row r="3" spans="1:19" s="105" customFormat="1" ht="15" customHeight="1" thickTop="1">
      <c r="A3" s="96"/>
      <c r="B3" s="1343" t="s">
        <v>1490</v>
      </c>
      <c r="C3" s="1587"/>
      <c r="D3" s="1587"/>
      <c r="E3" s="1587"/>
      <c r="F3" s="1587"/>
      <c r="G3" s="1587"/>
      <c r="H3" s="1587"/>
      <c r="I3" s="1587"/>
      <c r="J3" s="1587"/>
      <c r="K3" s="1587"/>
      <c r="L3" s="1587"/>
      <c r="M3" s="1587"/>
      <c r="N3" s="1587"/>
      <c r="O3" s="1587"/>
      <c r="P3" s="1587"/>
      <c r="Q3" s="1587"/>
      <c r="R3" s="1587"/>
    </row>
    <row r="4" spans="1:19" s="105" customFormat="1" ht="15" customHeight="1">
      <c r="A4" s="722"/>
      <c r="B4" s="1588"/>
      <c r="C4" s="1588"/>
      <c r="D4" s="1588"/>
      <c r="E4" s="1588"/>
      <c r="F4" s="1588"/>
      <c r="G4" s="1588"/>
      <c r="H4" s="1588"/>
      <c r="I4" s="1588"/>
      <c r="J4" s="1588"/>
      <c r="K4" s="1588"/>
      <c r="L4" s="1588"/>
      <c r="M4" s="1588"/>
      <c r="N4" s="1588"/>
      <c r="O4" s="1588"/>
      <c r="P4" s="1588"/>
      <c r="Q4" s="1588"/>
      <c r="R4" s="1588"/>
    </row>
    <row r="5" spans="1:19" s="105" customFormat="1" ht="15" customHeight="1">
      <c r="A5" s="722"/>
      <c r="B5" s="1588"/>
      <c r="C5" s="1588"/>
      <c r="D5" s="1588"/>
      <c r="E5" s="1588"/>
      <c r="F5" s="1588"/>
      <c r="G5" s="1588"/>
      <c r="H5" s="1588"/>
      <c r="I5" s="1588"/>
      <c r="J5" s="1588"/>
      <c r="K5" s="1588"/>
      <c r="L5" s="1588"/>
      <c r="M5" s="1588"/>
      <c r="N5" s="1588"/>
      <c r="O5" s="1588"/>
      <c r="P5" s="1588"/>
      <c r="Q5" s="1588"/>
      <c r="R5" s="1588"/>
    </row>
    <row r="6" spans="1:19" s="105" customFormat="1" ht="15" customHeight="1" thickBot="1">
      <c r="A6" s="722"/>
      <c r="B6" s="1289"/>
      <c r="C6" s="1289"/>
      <c r="D6" s="1289"/>
      <c r="E6" s="1289"/>
      <c r="F6" s="1289"/>
      <c r="G6" s="1289"/>
      <c r="H6" s="1289"/>
      <c r="I6" s="1289"/>
      <c r="J6" s="1289"/>
      <c r="K6" s="1289"/>
      <c r="L6" s="1289"/>
      <c r="M6" s="1289"/>
      <c r="N6" s="1289"/>
      <c r="O6" s="1289"/>
      <c r="P6" s="1289"/>
      <c r="Q6" s="1289"/>
      <c r="R6" s="1289"/>
    </row>
    <row r="7" spans="1:19" s="105" customFormat="1" ht="20.100000000000001" customHeight="1" thickTop="1">
      <c r="A7" s="722"/>
      <c r="B7" s="106"/>
      <c r="C7" s="106"/>
      <c r="D7" s="106"/>
      <c r="E7" s="106"/>
      <c r="F7" s="106"/>
      <c r="G7" s="106"/>
      <c r="H7" s="106"/>
      <c r="I7" s="106"/>
      <c r="J7" s="106"/>
      <c r="K7" s="106"/>
      <c r="L7" s="106"/>
      <c r="M7" s="106"/>
      <c r="N7" s="106"/>
      <c r="O7" s="106"/>
      <c r="P7" s="106"/>
      <c r="Q7" s="106"/>
      <c r="R7" s="106"/>
    </row>
    <row r="8" spans="1:19" s="105" customFormat="1" ht="20.100000000000001" customHeight="1">
      <c r="A8" s="722"/>
      <c r="B8" s="106"/>
      <c r="C8" s="106"/>
      <c r="D8" s="106"/>
      <c r="E8" s="106"/>
      <c r="F8" s="106"/>
      <c r="G8" s="106"/>
      <c r="H8" s="106"/>
      <c r="I8" s="106"/>
      <c r="J8" s="106"/>
      <c r="K8" s="106"/>
      <c r="L8" s="106"/>
      <c r="M8" s="106"/>
      <c r="N8" s="106"/>
      <c r="O8" s="106"/>
      <c r="P8" s="106"/>
      <c r="Q8" s="106"/>
      <c r="R8" s="106"/>
    </row>
    <row r="9" spans="1:19" ht="20.100000000000001" customHeight="1"/>
    <row r="10" spans="1:19" ht="20.100000000000001" customHeight="1"/>
    <row r="11" spans="1:19" ht="20.100000000000001" customHeight="1">
      <c r="C11" s="1290" t="s">
        <v>1489</v>
      </c>
      <c r="D11" s="1290"/>
      <c r="E11" s="1290"/>
      <c r="F11" s="1290"/>
      <c r="G11" s="1290"/>
      <c r="H11" s="1290"/>
      <c r="I11" s="1290"/>
      <c r="J11" s="1295">
        <v>168</v>
      </c>
      <c r="K11" s="1295"/>
      <c r="L11" s="101" t="s">
        <v>1481</v>
      </c>
      <c r="M11" s="1585" t="s">
        <v>1480</v>
      </c>
      <c r="N11" s="1585"/>
      <c r="O11" s="1585"/>
      <c r="P11" s="1585"/>
      <c r="Q11" s="1585"/>
    </row>
    <row r="12" spans="1:19" ht="20.100000000000001" customHeight="1">
      <c r="C12" s="1290" t="s">
        <v>1488</v>
      </c>
      <c r="D12" s="1290"/>
      <c r="E12" s="1290"/>
      <c r="F12" s="1290"/>
      <c r="G12" s="1290"/>
      <c r="H12" s="1290"/>
      <c r="I12" s="1290"/>
      <c r="J12" s="1297">
        <v>192.63</v>
      </c>
      <c r="K12" s="1297"/>
      <c r="L12" s="101" t="s">
        <v>1487</v>
      </c>
      <c r="M12" s="1585" t="s">
        <v>1480</v>
      </c>
      <c r="N12" s="1585"/>
      <c r="O12" s="1585"/>
      <c r="P12" s="1585"/>
      <c r="Q12" s="1585"/>
    </row>
    <row r="13" spans="1:19" ht="20.100000000000001" customHeight="1">
      <c r="C13" s="1349" t="s">
        <v>1486</v>
      </c>
      <c r="D13" s="1349"/>
      <c r="E13" s="1349"/>
      <c r="F13" s="1349"/>
      <c r="G13" s="1349"/>
      <c r="H13" s="1349"/>
      <c r="I13" s="1349"/>
      <c r="J13" s="1297">
        <f>19263/168</f>
        <v>114.66071428571429</v>
      </c>
      <c r="K13" s="1297"/>
      <c r="L13" s="99" t="s">
        <v>1485</v>
      </c>
      <c r="M13" s="1585" t="s">
        <v>1480</v>
      </c>
      <c r="N13" s="1585"/>
      <c r="O13" s="1585"/>
      <c r="P13" s="1585"/>
      <c r="Q13" s="1585"/>
    </row>
    <row r="14" spans="1:19" ht="20.100000000000001" customHeight="1">
      <c r="C14" s="1290" t="s">
        <v>1484</v>
      </c>
      <c r="D14" s="1290"/>
      <c r="E14" s="1290"/>
      <c r="F14" s="1290"/>
      <c r="G14" s="1290"/>
      <c r="H14" s="1290"/>
      <c r="I14" s="1290"/>
      <c r="J14" s="1295">
        <v>548</v>
      </c>
      <c r="K14" s="1295"/>
      <c r="L14" s="101" t="s">
        <v>570</v>
      </c>
      <c r="M14" s="1585" t="s">
        <v>1480</v>
      </c>
      <c r="N14" s="1585"/>
      <c r="O14" s="1585"/>
      <c r="P14" s="1585"/>
      <c r="Q14" s="1585"/>
    </row>
    <row r="15" spans="1:19" ht="20.100000000000001" customHeight="1">
      <c r="C15" s="1290" t="s">
        <v>1483</v>
      </c>
      <c r="D15" s="1290"/>
      <c r="E15" s="1290"/>
      <c r="F15" s="1290"/>
      <c r="G15" s="1290"/>
      <c r="H15" s="1290"/>
      <c r="I15" s="1290"/>
      <c r="J15" s="1295">
        <v>406</v>
      </c>
      <c r="K15" s="1295"/>
      <c r="L15" s="101" t="s">
        <v>570</v>
      </c>
      <c r="M15" s="1585" t="s">
        <v>1480</v>
      </c>
      <c r="N15" s="1585"/>
      <c r="O15" s="1585"/>
      <c r="P15" s="1585"/>
      <c r="Q15" s="1585"/>
    </row>
    <row r="16" spans="1:19" ht="20.100000000000001" customHeight="1">
      <c r="C16" s="1290" t="s">
        <v>1482</v>
      </c>
      <c r="D16" s="1290"/>
      <c r="E16" s="1290"/>
      <c r="F16" s="1290"/>
      <c r="G16" s="1290"/>
      <c r="H16" s="1290"/>
      <c r="I16" s="1290"/>
      <c r="J16" s="1297">
        <f>168/195752*10000</f>
        <v>8.5822877927173167</v>
      </c>
      <c r="K16" s="1297"/>
      <c r="L16" s="101" t="s">
        <v>1481</v>
      </c>
      <c r="M16" s="1585" t="s">
        <v>1480</v>
      </c>
      <c r="N16" s="1585"/>
      <c r="O16" s="1585"/>
      <c r="P16" s="1585"/>
      <c r="Q16" s="1585"/>
    </row>
    <row r="17" spans="2:18" ht="20.100000000000001" customHeight="1"/>
    <row r="18" spans="2:18" ht="20.100000000000001" customHeight="1"/>
    <row r="19" spans="2:18" ht="20.100000000000001" customHeight="1">
      <c r="B19" s="1586" t="s">
        <v>1479</v>
      </c>
      <c r="C19" s="1586"/>
      <c r="D19" s="1586"/>
      <c r="E19" s="1586"/>
      <c r="F19" s="1586"/>
      <c r="G19" s="1586"/>
      <c r="H19" s="1586"/>
      <c r="I19" s="1586"/>
      <c r="J19" s="1586"/>
      <c r="K19" s="1586"/>
      <c r="L19" s="1586"/>
      <c r="M19" s="1586"/>
      <c r="N19" s="1586"/>
      <c r="O19" s="1586"/>
      <c r="P19" s="1586"/>
      <c r="Q19" s="1586"/>
      <c r="R19" s="1586"/>
    </row>
    <row r="20" spans="2:18" ht="20.100000000000001" customHeight="1">
      <c r="B20" s="1586"/>
      <c r="C20" s="1586"/>
      <c r="D20" s="1586"/>
      <c r="E20" s="1586"/>
      <c r="F20" s="1586"/>
      <c r="G20" s="1586"/>
      <c r="H20" s="1586"/>
      <c r="I20" s="1586"/>
      <c r="J20" s="1586"/>
      <c r="K20" s="1586"/>
      <c r="L20" s="1586"/>
      <c r="M20" s="1586"/>
      <c r="N20" s="1586"/>
      <c r="O20" s="1586"/>
      <c r="P20" s="1586"/>
      <c r="Q20" s="1586"/>
      <c r="R20" s="1586"/>
    </row>
    <row r="21" spans="2:18" ht="20.100000000000001" customHeight="1">
      <c r="B21" s="1586"/>
      <c r="C21" s="1586"/>
      <c r="D21" s="1586"/>
      <c r="E21" s="1586"/>
      <c r="F21" s="1586"/>
      <c r="G21" s="1586"/>
      <c r="H21" s="1586"/>
      <c r="I21" s="1586"/>
      <c r="J21" s="1586"/>
      <c r="K21" s="1586"/>
      <c r="L21" s="1586"/>
      <c r="M21" s="1586"/>
      <c r="N21" s="1586"/>
      <c r="O21" s="1586"/>
      <c r="P21" s="1586"/>
      <c r="Q21" s="1586"/>
      <c r="R21" s="1586"/>
    </row>
    <row r="22" spans="2:18" ht="20.100000000000001" customHeight="1">
      <c r="B22" s="1586"/>
      <c r="C22" s="1586"/>
      <c r="D22" s="1586"/>
      <c r="E22" s="1586"/>
      <c r="F22" s="1586"/>
      <c r="G22" s="1586"/>
      <c r="H22" s="1586"/>
      <c r="I22" s="1586"/>
      <c r="J22" s="1586"/>
      <c r="K22" s="1586"/>
      <c r="L22" s="1586"/>
      <c r="M22" s="1586"/>
      <c r="N22" s="1586"/>
      <c r="O22" s="1586"/>
      <c r="P22" s="1586"/>
      <c r="Q22" s="1586"/>
      <c r="R22" s="1586"/>
    </row>
    <row r="23" spans="2:18" ht="20.100000000000001" customHeight="1">
      <c r="B23" s="721"/>
      <c r="C23" s="721"/>
      <c r="D23" s="721"/>
      <c r="E23" s="721"/>
      <c r="F23" s="721"/>
      <c r="G23" s="721"/>
      <c r="H23" s="721"/>
      <c r="I23" s="721"/>
      <c r="J23" s="721"/>
      <c r="K23" s="721"/>
      <c r="L23" s="721"/>
      <c r="M23" s="721"/>
      <c r="N23" s="721"/>
      <c r="O23" s="721"/>
      <c r="P23" s="721"/>
      <c r="Q23" s="721"/>
      <c r="R23" s="721"/>
    </row>
    <row r="24" spans="2:18" ht="20.100000000000001" customHeight="1">
      <c r="B24" s="721"/>
      <c r="C24" s="721"/>
      <c r="D24" s="721"/>
      <c r="E24" s="721"/>
      <c r="F24" s="721"/>
      <c r="G24" s="721"/>
      <c r="H24" s="721"/>
      <c r="I24" s="721"/>
      <c r="J24" s="721"/>
      <c r="K24" s="721"/>
      <c r="L24" s="721"/>
      <c r="M24" s="721"/>
      <c r="N24" s="721"/>
      <c r="O24" s="721"/>
      <c r="P24" s="721"/>
      <c r="Q24" s="721"/>
      <c r="R24" s="721"/>
    </row>
    <row r="25" spans="2:18" ht="20.100000000000001" customHeight="1">
      <c r="B25" s="721"/>
      <c r="C25" s="721"/>
      <c r="D25" s="721"/>
      <c r="E25" s="721"/>
      <c r="F25" s="721"/>
      <c r="G25" s="721"/>
      <c r="H25" s="721"/>
      <c r="I25" s="721"/>
      <c r="J25" s="721"/>
      <c r="K25" s="721"/>
      <c r="L25" s="721"/>
      <c r="M25" s="721"/>
      <c r="N25" s="721"/>
      <c r="O25" s="721"/>
      <c r="P25" s="721"/>
      <c r="Q25" s="721"/>
      <c r="R25" s="721"/>
    </row>
    <row r="26" spans="2:18" ht="20.100000000000001" customHeight="1">
      <c r="B26" s="721"/>
      <c r="C26" s="721"/>
      <c r="D26" s="721"/>
      <c r="E26" s="721"/>
      <c r="F26" s="721"/>
      <c r="G26" s="721"/>
      <c r="H26" s="721"/>
      <c r="I26" s="721"/>
      <c r="J26" s="721"/>
      <c r="K26" s="721"/>
      <c r="L26" s="721"/>
      <c r="M26" s="721"/>
      <c r="N26" s="721"/>
      <c r="O26" s="721"/>
      <c r="P26" s="721"/>
      <c r="Q26" s="721"/>
      <c r="R26" s="721"/>
    </row>
    <row r="27" spans="2:18" ht="20.100000000000001" customHeight="1"/>
    <row r="28" spans="2:18" ht="20.100000000000001" customHeight="1"/>
    <row r="29" spans="2:18" ht="20.100000000000001" customHeight="1"/>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21">
    <mergeCell ref="B1:S1"/>
    <mergeCell ref="B3:R6"/>
    <mergeCell ref="C11:I11"/>
    <mergeCell ref="J11:K11"/>
    <mergeCell ref="M11:Q11"/>
    <mergeCell ref="C12:I12"/>
    <mergeCell ref="J12:K12"/>
    <mergeCell ref="M12:Q12"/>
    <mergeCell ref="C13:I13"/>
    <mergeCell ref="J13:K13"/>
    <mergeCell ref="M13:Q13"/>
    <mergeCell ref="C14:I14"/>
    <mergeCell ref="J14:K14"/>
    <mergeCell ref="M14:Q14"/>
    <mergeCell ref="B19:R22"/>
    <mergeCell ref="C15:I15"/>
    <mergeCell ref="J15:K15"/>
    <mergeCell ref="M15:Q15"/>
    <mergeCell ref="C16:I16"/>
    <mergeCell ref="J16:K16"/>
    <mergeCell ref="M16:Q16"/>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1BF8B-C304-4494-B561-40013E876225}">
  <sheetPr>
    <pageSetUpPr fitToPage="1"/>
  </sheetPr>
  <dimension ref="A1:M53"/>
  <sheetViews>
    <sheetView view="pageBreakPreview" topLeftCell="A31" zoomScaleNormal="100" zoomScaleSheetLayoutView="100" workbookViewId="0">
      <selection activeCell="M56" sqref="M56"/>
    </sheetView>
  </sheetViews>
  <sheetFormatPr defaultRowHeight="13.5"/>
  <cols>
    <col min="1" max="1" width="10.625" style="96" customWidth="1"/>
    <col min="2" max="2" width="15.625" style="96" customWidth="1"/>
    <col min="3" max="3" width="7.875" style="96" customWidth="1"/>
    <col min="4" max="4" width="8.125" style="96" customWidth="1"/>
    <col min="5" max="10" width="7.875" style="96" customWidth="1"/>
    <col min="11" max="16384" width="9" style="96"/>
  </cols>
  <sheetData>
    <row r="1" spans="1:11" ht="15.95" customHeight="1">
      <c r="A1" s="96" t="s">
        <v>1536</v>
      </c>
    </row>
    <row r="2" spans="1:11" ht="15" customHeight="1"/>
    <row r="3" spans="1:11" s="95" customFormat="1" ht="24.95" customHeight="1">
      <c r="A3" s="1301" t="s">
        <v>1535</v>
      </c>
      <c r="B3" s="1301"/>
      <c r="C3" s="1301"/>
      <c r="D3" s="1301"/>
      <c r="E3" s="1301"/>
      <c r="F3" s="1301"/>
      <c r="G3" s="1301"/>
      <c r="H3" s="1301"/>
      <c r="I3" s="1301"/>
      <c r="J3" s="1301"/>
    </row>
    <row r="4" spans="1:11" s="97" customFormat="1" ht="15" customHeight="1" thickBot="1">
      <c r="A4" s="1309" t="s">
        <v>1534</v>
      </c>
      <c r="B4" s="1309"/>
      <c r="C4" s="1309"/>
      <c r="D4" s="1309"/>
      <c r="E4" s="1309"/>
      <c r="F4" s="1309"/>
      <c r="G4" s="1309"/>
      <c r="H4" s="1309"/>
      <c r="I4" s="1309"/>
      <c r="J4" s="1309"/>
    </row>
    <row r="5" spans="1:11" s="140" customFormat="1" ht="15" customHeight="1" thickTop="1">
      <c r="A5" s="131" t="s">
        <v>409</v>
      </c>
      <c r="B5" s="130" t="s">
        <v>1533</v>
      </c>
      <c r="C5" s="1306" t="s">
        <v>422</v>
      </c>
      <c r="D5" s="1308"/>
      <c r="E5" s="1338" t="s">
        <v>429</v>
      </c>
      <c r="F5" s="1338"/>
      <c r="G5" s="1338" t="s">
        <v>1532</v>
      </c>
      <c r="H5" s="1338"/>
      <c r="I5" s="1519" t="s">
        <v>1531</v>
      </c>
      <c r="J5" s="1306"/>
      <c r="K5" s="128"/>
    </row>
    <row r="6" spans="1:11" ht="15" customHeight="1">
      <c r="A6" s="157" t="s">
        <v>1505</v>
      </c>
      <c r="B6" s="553">
        <v>598</v>
      </c>
      <c r="C6" s="682"/>
      <c r="D6" s="682">
        <v>281.7</v>
      </c>
      <c r="E6" s="682"/>
      <c r="F6" s="682">
        <v>288.2</v>
      </c>
      <c r="G6" s="682"/>
      <c r="H6" s="682">
        <v>28</v>
      </c>
      <c r="I6" s="281"/>
      <c r="J6" s="281">
        <v>0.1</v>
      </c>
      <c r="K6" s="168"/>
    </row>
    <row r="7" spans="1:11" ht="15" customHeight="1">
      <c r="A7" s="157" t="s">
        <v>609</v>
      </c>
      <c r="B7" s="535">
        <v>553.9</v>
      </c>
      <c r="C7" s="682"/>
      <c r="D7" s="682">
        <v>257.39999999999998</v>
      </c>
      <c r="E7" s="682"/>
      <c r="F7" s="682">
        <v>269.39999999999998</v>
      </c>
      <c r="G7" s="682"/>
      <c r="H7" s="682">
        <v>27</v>
      </c>
      <c r="I7" s="281"/>
      <c r="J7" s="281">
        <v>0.1</v>
      </c>
      <c r="K7" s="168"/>
    </row>
    <row r="8" spans="1:11" ht="15" customHeight="1">
      <c r="A8" s="157" t="s">
        <v>607</v>
      </c>
      <c r="B8" s="535">
        <v>528.4</v>
      </c>
      <c r="C8" s="682"/>
      <c r="D8" s="281">
        <v>226.1</v>
      </c>
      <c r="E8" s="682"/>
      <c r="F8" s="281">
        <v>269.36</v>
      </c>
      <c r="G8" s="281"/>
      <c r="H8" s="281">
        <v>32.94</v>
      </c>
      <c r="I8" s="1592" t="s">
        <v>1529</v>
      </c>
      <c r="J8" s="1592"/>
      <c r="K8" s="168"/>
    </row>
    <row r="9" spans="1:11" ht="15" customHeight="1">
      <c r="A9" s="157" t="s">
        <v>602</v>
      </c>
      <c r="B9" s="535">
        <v>398.8</v>
      </c>
      <c r="C9" s="281"/>
      <c r="D9" s="281">
        <v>187.2</v>
      </c>
      <c r="E9" s="281"/>
      <c r="F9" s="281">
        <v>187.9</v>
      </c>
      <c r="G9" s="281"/>
      <c r="H9" s="281">
        <v>23.7</v>
      </c>
      <c r="I9" s="1592" t="s">
        <v>1529</v>
      </c>
      <c r="J9" s="1592"/>
      <c r="K9" s="168"/>
    </row>
    <row r="10" spans="1:11" ht="15" customHeight="1">
      <c r="A10" s="157" t="s">
        <v>597</v>
      </c>
      <c r="B10" s="535">
        <v>325</v>
      </c>
      <c r="C10" s="281"/>
      <c r="D10" s="281">
        <v>149</v>
      </c>
      <c r="E10" s="281" t="s">
        <v>1530</v>
      </c>
      <c r="F10" s="281">
        <v>158</v>
      </c>
      <c r="G10" s="281"/>
      <c r="H10" s="281">
        <v>18</v>
      </c>
      <c r="I10" s="1592" t="s">
        <v>1529</v>
      </c>
      <c r="J10" s="1592"/>
      <c r="K10" s="168"/>
    </row>
    <row r="11" spans="1:11" ht="15" customHeight="1">
      <c r="A11" s="157" t="s">
        <v>371</v>
      </c>
      <c r="B11" s="535">
        <v>265</v>
      </c>
      <c r="C11" s="281"/>
      <c r="D11" s="281">
        <v>125</v>
      </c>
      <c r="E11" s="281"/>
      <c r="F11" s="281">
        <v>123</v>
      </c>
      <c r="G11" s="281"/>
      <c r="H11" s="281">
        <v>17</v>
      </c>
      <c r="I11" s="1592" t="s">
        <v>1529</v>
      </c>
      <c r="J11" s="1592"/>
      <c r="K11" s="168"/>
    </row>
    <row r="12" spans="1:11" ht="15" customHeight="1">
      <c r="A12" s="725" t="s">
        <v>365</v>
      </c>
      <c r="B12" s="741">
        <v>192.63</v>
      </c>
      <c r="C12" s="310"/>
      <c r="D12" s="310">
        <v>87.34</v>
      </c>
      <c r="E12" s="310"/>
      <c r="F12" s="310">
        <v>90.79</v>
      </c>
      <c r="G12" s="310"/>
      <c r="H12" s="310">
        <v>14.5</v>
      </c>
      <c r="I12" s="1593" t="s">
        <v>1529</v>
      </c>
      <c r="J12" s="1593"/>
      <c r="K12" s="168"/>
    </row>
    <row r="13" spans="1:11" ht="15" customHeight="1">
      <c r="A13" s="114"/>
      <c r="B13" s="114"/>
      <c r="C13" s="114"/>
      <c r="D13" s="114"/>
      <c r="E13" s="115"/>
      <c r="F13" s="740"/>
      <c r="G13" s="740"/>
      <c r="H13" s="740"/>
      <c r="I13" s="739"/>
      <c r="J13" s="739" t="s">
        <v>1528</v>
      </c>
    </row>
    <row r="14" spans="1:11" ht="15" customHeight="1">
      <c r="A14" s="729"/>
      <c r="B14" s="140"/>
      <c r="C14" s="140"/>
      <c r="D14" s="140"/>
      <c r="E14" s="140"/>
      <c r="F14" s="140"/>
      <c r="G14" s="140"/>
      <c r="H14" s="140"/>
    </row>
    <row r="15" spans="1:11" ht="15" customHeight="1">
      <c r="A15" s="729"/>
      <c r="B15" s="140"/>
      <c r="C15" s="140"/>
      <c r="D15" s="140"/>
      <c r="E15" s="140"/>
      <c r="F15" s="140"/>
      <c r="G15" s="140"/>
      <c r="H15" s="140"/>
    </row>
    <row r="16" spans="1:11" ht="24.95" customHeight="1">
      <c r="A16" s="1301" t="s">
        <v>1527</v>
      </c>
      <c r="B16" s="1301"/>
      <c r="C16" s="1301"/>
      <c r="D16" s="1301"/>
      <c r="E16" s="1301"/>
      <c r="F16" s="1301"/>
      <c r="G16" s="1301"/>
      <c r="H16" s="1301"/>
      <c r="I16" s="1301"/>
      <c r="J16" s="554"/>
    </row>
    <row r="17" spans="1:10" s="97" customFormat="1" ht="15" customHeight="1" thickBot="1">
      <c r="A17" s="114" t="s">
        <v>1526</v>
      </c>
      <c r="B17" s="114"/>
      <c r="C17" s="114"/>
      <c r="D17" s="114"/>
      <c r="E17" s="114"/>
      <c r="F17" s="114"/>
      <c r="G17" s="1309" t="s">
        <v>1525</v>
      </c>
      <c r="H17" s="1309"/>
      <c r="I17" s="1309"/>
    </row>
    <row r="18" spans="1:10" ht="15" customHeight="1" thickTop="1">
      <c r="A18" s="1364" t="s">
        <v>409</v>
      </c>
      <c r="B18" s="1367" t="s">
        <v>1514</v>
      </c>
      <c r="C18" s="1522" t="s">
        <v>1524</v>
      </c>
      <c r="D18" s="1522" t="s">
        <v>1523</v>
      </c>
      <c r="E18" s="1522" t="s">
        <v>1522</v>
      </c>
      <c r="F18" s="1522" t="s">
        <v>1521</v>
      </c>
      <c r="G18" s="1522" t="s">
        <v>1520</v>
      </c>
      <c r="H18" s="1522" t="s">
        <v>1519</v>
      </c>
      <c r="I18" s="1423" t="s">
        <v>1518</v>
      </c>
      <c r="J18" s="168"/>
    </row>
    <row r="19" spans="1:10" ht="15" customHeight="1">
      <c r="A19" s="1365"/>
      <c r="B19" s="1368"/>
      <c r="C19" s="1360"/>
      <c r="D19" s="1360"/>
      <c r="E19" s="1360"/>
      <c r="F19" s="1360"/>
      <c r="G19" s="1360"/>
      <c r="H19" s="1360"/>
      <c r="I19" s="1362"/>
      <c r="J19" s="168"/>
    </row>
    <row r="20" spans="1:10" ht="15" customHeight="1">
      <c r="A20" s="1366"/>
      <c r="B20" s="1333"/>
      <c r="C20" s="1401"/>
      <c r="D20" s="1401"/>
      <c r="E20" s="1401"/>
      <c r="F20" s="1401"/>
      <c r="G20" s="1401"/>
      <c r="H20" s="1401"/>
      <c r="I20" s="1363"/>
      <c r="J20" s="168"/>
    </row>
    <row r="21" spans="1:10" ht="15" customHeight="1">
      <c r="A21" s="157" t="s">
        <v>485</v>
      </c>
      <c r="B21" s="321">
        <v>268</v>
      </c>
      <c r="C21" s="152">
        <v>8</v>
      </c>
      <c r="D21" s="152">
        <v>75</v>
      </c>
      <c r="E21" s="152">
        <v>101</v>
      </c>
      <c r="F21" s="152">
        <v>42</v>
      </c>
      <c r="G21" s="152">
        <v>22</v>
      </c>
      <c r="H21" s="152">
        <v>10</v>
      </c>
      <c r="I21" s="152">
        <v>10</v>
      </c>
    </row>
    <row r="22" spans="1:10" ht="15" customHeight="1">
      <c r="A22" s="738" t="s">
        <v>1517</v>
      </c>
      <c r="B22" s="737">
        <v>168</v>
      </c>
      <c r="C22" s="737">
        <v>6</v>
      </c>
      <c r="D22" s="716">
        <v>46</v>
      </c>
      <c r="E22" s="716">
        <v>61</v>
      </c>
      <c r="F22" s="716">
        <v>19</v>
      </c>
      <c r="G22" s="716">
        <v>19</v>
      </c>
      <c r="H22" s="716">
        <v>5</v>
      </c>
      <c r="I22" s="716">
        <v>12</v>
      </c>
      <c r="J22" s="168"/>
    </row>
    <row r="23" spans="1:10" s="97" customFormat="1" ht="15" customHeight="1">
      <c r="A23" s="169"/>
      <c r="B23" s="169"/>
      <c r="C23" s="169"/>
      <c r="D23" s="736"/>
      <c r="E23" s="736"/>
      <c r="F23" s="1317" t="s">
        <v>1492</v>
      </c>
      <c r="G23" s="1317"/>
      <c r="H23" s="1317"/>
      <c r="I23" s="1317"/>
    </row>
    <row r="24" spans="1:10" s="97" customFormat="1" ht="15" customHeight="1">
      <c r="A24" s="1591"/>
      <c r="B24" s="1591"/>
      <c r="C24" s="1591"/>
      <c r="D24" s="1591"/>
    </row>
    <row r="25" spans="1:10" s="97" customFormat="1" ht="15" customHeight="1"/>
    <row r="26" spans="1:10" s="324" customFormat="1" ht="24.95" customHeight="1">
      <c r="A26" s="1301" t="s">
        <v>1516</v>
      </c>
      <c r="B26" s="1301"/>
      <c r="C26" s="1301"/>
      <c r="D26" s="1301"/>
      <c r="E26" s="1301"/>
      <c r="F26" s="1301"/>
      <c r="G26" s="1301"/>
      <c r="H26" s="1301"/>
      <c r="I26" s="1301"/>
      <c r="J26" s="1301"/>
    </row>
    <row r="27" spans="1:10" s="97" customFormat="1" ht="15" customHeight="1" thickBot="1">
      <c r="A27" s="1310" t="s">
        <v>1515</v>
      </c>
      <c r="B27" s="1310"/>
      <c r="C27" s="1310"/>
      <c r="D27" s="1310"/>
      <c r="E27" s="1310"/>
      <c r="F27" s="1310"/>
      <c r="G27" s="1310"/>
      <c r="H27" s="1310"/>
      <c r="I27" s="1310"/>
      <c r="J27" s="1310"/>
    </row>
    <row r="28" spans="1:10" s="140" customFormat="1" ht="15" customHeight="1" thickTop="1">
      <c r="A28" s="1364" t="s">
        <v>409</v>
      </c>
      <c r="B28" s="1561" t="s">
        <v>1514</v>
      </c>
      <c r="C28" s="1307" t="s">
        <v>1513</v>
      </c>
      <c r="D28" s="1307"/>
      <c r="E28" s="1307"/>
      <c r="F28" s="1307"/>
      <c r="G28" s="1307"/>
      <c r="H28" s="1307"/>
      <c r="I28" s="1307"/>
      <c r="J28" s="1307"/>
    </row>
    <row r="29" spans="1:10" s="140" customFormat="1" ht="15" customHeight="1">
      <c r="A29" s="1365"/>
      <c r="B29" s="1368"/>
      <c r="C29" s="1383" t="s">
        <v>1512</v>
      </c>
      <c r="D29" s="1371" t="s">
        <v>1511</v>
      </c>
      <c r="E29" s="1371"/>
      <c r="F29" s="1371"/>
      <c r="G29" s="1371"/>
      <c r="H29" s="1371"/>
      <c r="I29" s="1371"/>
      <c r="J29" s="1383"/>
    </row>
    <row r="30" spans="1:10" s="140" customFormat="1" ht="15" customHeight="1">
      <c r="A30" s="1365"/>
      <c r="B30" s="1368"/>
      <c r="C30" s="1381"/>
      <c r="D30" s="1333" t="s">
        <v>1510</v>
      </c>
      <c r="E30" s="1371" t="s">
        <v>1509</v>
      </c>
      <c r="F30" s="1334"/>
      <c r="G30" s="1334"/>
      <c r="H30" s="1371" t="s">
        <v>1508</v>
      </c>
      <c r="I30" s="1334"/>
      <c r="J30" s="1398"/>
    </row>
    <row r="31" spans="1:10" s="140" customFormat="1" ht="15" customHeight="1">
      <c r="A31" s="1365"/>
      <c r="B31" s="1368"/>
      <c r="C31" s="1381"/>
      <c r="D31" s="1334"/>
      <c r="E31" s="1333" t="s">
        <v>878</v>
      </c>
      <c r="F31" s="1335" t="s">
        <v>1507</v>
      </c>
      <c r="G31" s="1335" t="s">
        <v>1506</v>
      </c>
      <c r="H31" s="1366" t="s">
        <v>878</v>
      </c>
      <c r="I31" s="1335" t="s">
        <v>1507</v>
      </c>
      <c r="J31" s="1589" t="s">
        <v>1506</v>
      </c>
    </row>
    <row r="32" spans="1:10" s="140" customFormat="1" ht="15" customHeight="1">
      <c r="A32" s="1366"/>
      <c r="B32" s="1333"/>
      <c r="C32" s="1382"/>
      <c r="D32" s="1334"/>
      <c r="E32" s="1334"/>
      <c r="F32" s="1335"/>
      <c r="G32" s="1335"/>
      <c r="H32" s="1399"/>
      <c r="I32" s="1335"/>
      <c r="J32" s="1589"/>
    </row>
    <row r="33" spans="1:13" ht="15" customHeight="1">
      <c r="A33" s="157" t="s">
        <v>1505</v>
      </c>
      <c r="B33" s="186">
        <v>909</v>
      </c>
      <c r="C33" s="186">
        <v>134</v>
      </c>
      <c r="D33" s="186">
        <v>775</v>
      </c>
      <c r="E33" s="186">
        <v>73</v>
      </c>
      <c r="F33" s="114">
        <v>67</v>
      </c>
      <c r="G33" s="675">
        <v>6</v>
      </c>
      <c r="H33" s="186">
        <v>702</v>
      </c>
      <c r="I33" s="114">
        <v>536</v>
      </c>
      <c r="J33" s="114">
        <v>166</v>
      </c>
    </row>
    <row r="34" spans="1:13" ht="15" customHeight="1">
      <c r="A34" s="157" t="s">
        <v>609</v>
      </c>
      <c r="B34" s="180">
        <v>878</v>
      </c>
      <c r="C34" s="180">
        <v>130</v>
      </c>
      <c r="D34" s="180">
        <v>748</v>
      </c>
      <c r="E34" s="180">
        <v>79</v>
      </c>
      <c r="F34" s="114">
        <v>68</v>
      </c>
      <c r="G34" s="640">
        <v>11</v>
      </c>
      <c r="H34" s="180">
        <v>669</v>
      </c>
      <c r="I34" s="114">
        <v>504</v>
      </c>
      <c r="J34" s="114">
        <v>165</v>
      </c>
    </row>
    <row r="35" spans="1:13" ht="15" customHeight="1">
      <c r="A35" s="157" t="s">
        <v>607</v>
      </c>
      <c r="B35" s="180">
        <v>827</v>
      </c>
      <c r="C35" s="180">
        <v>90</v>
      </c>
      <c r="D35" s="735">
        <v>737</v>
      </c>
      <c r="E35" s="180">
        <v>80</v>
      </c>
      <c r="F35" s="159" t="s">
        <v>1504</v>
      </c>
      <c r="G35" s="316" t="s">
        <v>1504</v>
      </c>
      <c r="H35" s="180">
        <v>419</v>
      </c>
      <c r="I35" s="159" t="s">
        <v>1504</v>
      </c>
      <c r="J35" s="159" t="s">
        <v>1504</v>
      </c>
    </row>
    <row r="36" spans="1:13" ht="15" customHeight="1">
      <c r="A36" s="157" t="s">
        <v>602</v>
      </c>
      <c r="B36" s="180">
        <v>447</v>
      </c>
      <c r="C36" s="180">
        <v>103</v>
      </c>
      <c r="D36" s="180">
        <v>374</v>
      </c>
      <c r="E36" s="180">
        <v>55</v>
      </c>
      <c r="F36" s="159" t="s">
        <v>1504</v>
      </c>
      <c r="G36" s="316" t="s">
        <v>1504</v>
      </c>
      <c r="H36" s="180">
        <v>319</v>
      </c>
      <c r="I36" s="159" t="s">
        <v>1504</v>
      </c>
      <c r="J36" s="159" t="s">
        <v>1504</v>
      </c>
    </row>
    <row r="37" spans="1:13" ht="15" customHeight="1">
      <c r="A37" s="157" t="s">
        <v>597</v>
      </c>
      <c r="B37" s="180">
        <v>371</v>
      </c>
      <c r="C37" s="180">
        <v>105</v>
      </c>
      <c r="D37" s="180">
        <v>266</v>
      </c>
      <c r="E37" s="180">
        <v>66</v>
      </c>
      <c r="F37" s="166" t="s">
        <v>1504</v>
      </c>
      <c r="G37" s="316" t="s">
        <v>1504</v>
      </c>
      <c r="H37" s="180">
        <v>200</v>
      </c>
      <c r="I37" s="166" t="s">
        <v>1504</v>
      </c>
      <c r="J37" s="166" t="s">
        <v>1504</v>
      </c>
    </row>
    <row r="38" spans="1:13" ht="15" customHeight="1">
      <c r="A38" s="157" t="s">
        <v>371</v>
      </c>
      <c r="B38" s="180">
        <v>268</v>
      </c>
      <c r="C38" s="180">
        <v>102</v>
      </c>
      <c r="D38" s="180">
        <v>166</v>
      </c>
      <c r="E38" s="180">
        <v>30</v>
      </c>
      <c r="F38" s="166" t="s">
        <v>1096</v>
      </c>
      <c r="G38" s="316" t="s">
        <v>1096</v>
      </c>
      <c r="H38" s="180">
        <v>136</v>
      </c>
      <c r="I38" s="166" t="s">
        <v>1096</v>
      </c>
      <c r="J38" s="166" t="s">
        <v>1096</v>
      </c>
    </row>
    <row r="39" spans="1:13" ht="15" customHeight="1">
      <c r="A39" s="725" t="s">
        <v>365</v>
      </c>
      <c r="B39" s="734">
        <v>168</v>
      </c>
      <c r="C39" s="732" t="s">
        <v>1096</v>
      </c>
      <c r="D39" s="732" t="s">
        <v>1096</v>
      </c>
      <c r="E39" s="732" t="s">
        <v>1096</v>
      </c>
      <c r="F39" s="120" t="s">
        <v>1096</v>
      </c>
      <c r="G39" s="733" t="s">
        <v>1096</v>
      </c>
      <c r="H39" s="732" t="s">
        <v>1096</v>
      </c>
      <c r="I39" s="120" t="s">
        <v>1096</v>
      </c>
      <c r="J39" s="120" t="s">
        <v>1096</v>
      </c>
    </row>
    <row r="40" spans="1:13" s="97" customFormat="1" ht="15" customHeight="1">
      <c r="A40" s="114" t="s">
        <v>1503</v>
      </c>
      <c r="B40" s="175"/>
      <c r="C40" s="175"/>
      <c r="D40" s="731"/>
      <c r="E40" s="731"/>
      <c r="F40" s="731"/>
      <c r="G40" s="175"/>
      <c r="H40" s="175"/>
      <c r="I40" s="175"/>
      <c r="J40" s="166"/>
    </row>
    <row r="41" spans="1:13" s="97" customFormat="1" ht="15" customHeight="1">
      <c r="A41" s="730" t="s">
        <v>1502</v>
      </c>
      <c r="B41" s="114"/>
      <c r="C41" s="114"/>
      <c r="D41" s="114"/>
      <c r="E41" s="114"/>
      <c r="F41" s="114"/>
      <c r="G41" s="175"/>
      <c r="H41" s="175"/>
      <c r="I41" s="175"/>
      <c r="J41" s="166"/>
    </row>
    <row r="42" spans="1:13" s="97" customFormat="1" ht="15" customHeight="1">
      <c r="A42" s="373"/>
      <c r="B42" s="373"/>
      <c r="C42" s="373"/>
      <c r="D42" s="373"/>
      <c r="E42" s="373"/>
      <c r="F42" s="373"/>
      <c r="G42" s="373"/>
      <c r="H42" s="373"/>
      <c r="I42" s="373"/>
      <c r="J42" s="166" t="s">
        <v>1501</v>
      </c>
    </row>
    <row r="43" spans="1:13" s="97" customFormat="1" ht="15" customHeight="1">
      <c r="A43" s="729"/>
    </row>
    <row r="44" spans="1:13" s="97" customFormat="1" ht="15" customHeight="1">
      <c r="F44" s="728"/>
    </row>
    <row r="45" spans="1:13" ht="24.95" customHeight="1">
      <c r="A45" s="1301" t="s">
        <v>1500</v>
      </c>
      <c r="B45" s="1301"/>
      <c r="C45" s="1301"/>
      <c r="D45" s="1301"/>
      <c r="E45" s="1301"/>
      <c r="F45" s="1301"/>
      <c r="G45" s="1301"/>
      <c r="H45" s="1301"/>
      <c r="I45" s="1301"/>
      <c r="J45" s="1301"/>
      <c r="K45" s="324"/>
      <c r="L45" s="324"/>
    </row>
    <row r="46" spans="1:13" ht="15" customHeight="1" thickBot="1">
      <c r="A46" s="1309" t="s">
        <v>1499</v>
      </c>
      <c r="B46" s="1309"/>
      <c r="C46" s="1309"/>
      <c r="D46" s="1309"/>
      <c r="E46" s="1309"/>
      <c r="F46" s="1309"/>
      <c r="G46" s="1309"/>
      <c r="H46" s="1309"/>
      <c r="I46" s="1309"/>
      <c r="J46" s="1309"/>
      <c r="K46" s="510"/>
      <c r="L46" s="510"/>
      <c r="M46" s="168"/>
    </row>
    <row r="47" spans="1:13" ht="15" customHeight="1" thickTop="1">
      <c r="A47" s="1364" t="s">
        <v>1462</v>
      </c>
      <c r="B47" s="1306" t="s">
        <v>701</v>
      </c>
      <c r="C47" s="1307"/>
      <c r="D47" s="1308"/>
      <c r="E47" s="1306" t="s">
        <v>1498</v>
      </c>
      <c r="F47" s="1307"/>
      <c r="G47" s="1308"/>
      <c r="H47" s="1306" t="s">
        <v>1497</v>
      </c>
      <c r="I47" s="1307"/>
      <c r="J47" s="1307"/>
      <c r="K47" s="168"/>
      <c r="L47" s="168"/>
      <c r="M47" s="168"/>
    </row>
    <row r="48" spans="1:13" ht="15" customHeight="1">
      <c r="A48" s="1366"/>
      <c r="B48" s="333" t="s">
        <v>1195</v>
      </c>
      <c r="C48" s="333" t="s">
        <v>800</v>
      </c>
      <c r="D48" s="333" t="s">
        <v>799</v>
      </c>
      <c r="E48" s="595" t="s">
        <v>1195</v>
      </c>
      <c r="F48" s="595" t="s">
        <v>800</v>
      </c>
      <c r="G48" s="595" t="s">
        <v>799</v>
      </c>
      <c r="H48" s="595" t="s">
        <v>1195</v>
      </c>
      <c r="I48" s="595" t="s">
        <v>800</v>
      </c>
      <c r="J48" s="595" t="s">
        <v>799</v>
      </c>
      <c r="K48" s="168"/>
      <c r="L48" s="168"/>
      <c r="M48" s="168"/>
    </row>
    <row r="49" spans="1:13" ht="15" customHeight="1">
      <c r="A49" s="157" t="s">
        <v>1496</v>
      </c>
      <c r="B49" s="156">
        <v>944</v>
      </c>
      <c r="C49" s="155">
        <v>462</v>
      </c>
      <c r="D49" s="593">
        <v>482</v>
      </c>
      <c r="E49" s="321">
        <v>56</v>
      </c>
      <c r="F49" s="727">
        <v>26</v>
      </c>
      <c r="G49" s="726">
        <v>30</v>
      </c>
      <c r="H49" s="321">
        <v>888</v>
      </c>
      <c r="I49" s="179">
        <v>436</v>
      </c>
      <c r="J49" s="179">
        <v>452</v>
      </c>
      <c r="K49" s="168"/>
      <c r="L49" s="168"/>
      <c r="M49" s="168"/>
    </row>
    <row r="50" spans="1:13" ht="15" customHeight="1">
      <c r="A50" s="725" t="s">
        <v>1495</v>
      </c>
      <c r="B50" s="306">
        <v>548</v>
      </c>
      <c r="C50" s="479">
        <v>269</v>
      </c>
      <c r="D50" s="318">
        <v>279</v>
      </c>
      <c r="E50" s="306">
        <v>26</v>
      </c>
      <c r="F50" s="479">
        <v>11</v>
      </c>
      <c r="G50" s="318">
        <v>15</v>
      </c>
      <c r="H50" s="306">
        <v>522</v>
      </c>
      <c r="I50" s="304">
        <v>258</v>
      </c>
      <c r="J50" s="304">
        <v>264</v>
      </c>
    </row>
    <row r="51" spans="1:13" ht="15" customHeight="1">
      <c r="A51" s="1516" t="s">
        <v>1494</v>
      </c>
      <c r="B51" s="1516"/>
      <c r="C51" s="1516"/>
      <c r="D51" s="1516"/>
      <c r="E51" s="1516"/>
      <c r="F51" s="1516"/>
      <c r="G51" s="1516"/>
      <c r="H51" s="1516"/>
      <c r="I51" s="1516"/>
      <c r="J51" s="1516"/>
    </row>
    <row r="52" spans="1:13" ht="15" customHeight="1">
      <c r="A52" s="1590"/>
      <c r="B52" s="1590"/>
      <c r="C52" s="1590"/>
      <c r="D52" s="1590"/>
      <c r="E52" s="1590"/>
      <c r="F52" s="1590"/>
      <c r="G52" s="1590"/>
      <c r="H52" s="1590"/>
      <c r="I52" s="1590"/>
      <c r="J52" s="1590"/>
      <c r="K52" s="274"/>
      <c r="L52" s="274"/>
      <c r="M52" s="97"/>
    </row>
    <row r="53" spans="1:13" ht="15" customHeight="1">
      <c r="A53" s="114" t="s">
        <v>1493</v>
      </c>
      <c r="B53" s="114"/>
      <c r="C53" s="114"/>
      <c r="D53" s="114"/>
      <c r="E53" s="114"/>
      <c r="F53" s="114"/>
      <c r="G53" s="114"/>
      <c r="H53" s="114"/>
      <c r="I53" s="114"/>
      <c r="J53" s="166" t="s">
        <v>1492</v>
      </c>
      <c r="K53" s="295"/>
      <c r="L53" s="295"/>
      <c r="M53" s="97"/>
    </row>
  </sheetData>
  <mergeCells count="47">
    <mergeCell ref="A3:J3"/>
    <mergeCell ref="A4:J4"/>
    <mergeCell ref="C5:D5"/>
    <mergeCell ref="E5:F5"/>
    <mergeCell ref="G5:H5"/>
    <mergeCell ref="I5:J5"/>
    <mergeCell ref="I8:J8"/>
    <mergeCell ref="I9:J9"/>
    <mergeCell ref="I10:J10"/>
    <mergeCell ref="I11:J11"/>
    <mergeCell ref="I12:J12"/>
    <mergeCell ref="A16:I16"/>
    <mergeCell ref="G17:I17"/>
    <mergeCell ref="A18:A20"/>
    <mergeCell ref="B18:B20"/>
    <mergeCell ref="C18:C20"/>
    <mergeCell ref="D18:D20"/>
    <mergeCell ref="E18:E20"/>
    <mergeCell ref="F18:F20"/>
    <mergeCell ref="G18:G20"/>
    <mergeCell ref="H18:H20"/>
    <mergeCell ref="I18:I20"/>
    <mergeCell ref="F23:I23"/>
    <mergeCell ref="A24:D24"/>
    <mergeCell ref="A26:J26"/>
    <mergeCell ref="A27:J27"/>
    <mergeCell ref="A28:A32"/>
    <mergeCell ref="B28:B32"/>
    <mergeCell ref="C28:J28"/>
    <mergeCell ref="C29:C32"/>
    <mergeCell ref="D29:J29"/>
    <mergeCell ref="D30:D32"/>
    <mergeCell ref="E30:G30"/>
    <mergeCell ref="H30:J30"/>
    <mergeCell ref="E31:E32"/>
    <mergeCell ref="F31:F32"/>
    <mergeCell ref="G31:G32"/>
    <mergeCell ref="H31:H32"/>
    <mergeCell ref="I31:I32"/>
    <mergeCell ref="J31:J32"/>
    <mergeCell ref="A51:J52"/>
    <mergeCell ref="A45:J45"/>
    <mergeCell ref="A46:J46"/>
    <mergeCell ref="A47:A48"/>
    <mergeCell ref="B47:D47"/>
    <mergeCell ref="E47:G47"/>
    <mergeCell ref="H47:J47"/>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835BB-9EDA-4973-9135-D1A6DA9CA5E1}">
  <sheetPr>
    <pageSetUpPr fitToPage="1"/>
  </sheetPr>
  <dimension ref="A1:P83"/>
  <sheetViews>
    <sheetView view="pageBreakPreview" zoomScaleNormal="100" zoomScaleSheetLayoutView="100" workbookViewId="0">
      <selection activeCell="M56" sqref="M56"/>
    </sheetView>
  </sheetViews>
  <sheetFormatPr defaultRowHeight="13.5"/>
  <cols>
    <col min="1" max="1" width="8.75" style="96" customWidth="1"/>
    <col min="2" max="10" width="9" style="96" customWidth="1"/>
    <col min="11" max="16" width="9.625" style="96" customWidth="1"/>
    <col min="17" max="16384" width="9" style="96"/>
  </cols>
  <sheetData>
    <row r="1" spans="1:16" ht="15" customHeight="1">
      <c r="A1" s="1282" t="s">
        <v>1563</v>
      </c>
      <c r="B1" s="1282"/>
      <c r="C1" s="1282"/>
      <c r="D1" s="1282"/>
      <c r="E1" s="1282"/>
      <c r="F1" s="1282"/>
      <c r="G1" s="1282"/>
      <c r="H1" s="1282"/>
      <c r="I1" s="1282"/>
      <c r="J1" s="1282"/>
    </row>
    <row r="2" spans="1:16" ht="15" customHeight="1">
      <c r="A2" s="167"/>
      <c r="B2" s="167"/>
      <c r="C2" s="167"/>
      <c r="D2" s="167"/>
      <c r="E2" s="167"/>
      <c r="F2" s="167"/>
      <c r="G2" s="167"/>
      <c r="H2" s="167"/>
      <c r="I2" s="167"/>
      <c r="J2" s="167"/>
    </row>
    <row r="3" spans="1:16" s="95" customFormat="1" ht="15" customHeight="1"/>
    <row r="4" spans="1:16" s="95" customFormat="1" ht="24.95" customHeight="1">
      <c r="A4" s="1301" t="s">
        <v>1562</v>
      </c>
      <c r="B4" s="1301"/>
      <c r="C4" s="1301"/>
      <c r="D4" s="1301"/>
      <c r="E4" s="1301"/>
      <c r="F4" s="1301"/>
      <c r="G4" s="1301"/>
      <c r="H4" s="1301"/>
      <c r="I4" s="1301"/>
      <c r="J4" s="1301"/>
      <c r="P4" s="96"/>
    </row>
    <row r="5" spans="1:16" s="97" customFormat="1" ht="15" customHeight="1" thickBot="1">
      <c r="A5" s="1410" t="s">
        <v>1561</v>
      </c>
      <c r="B5" s="1410"/>
      <c r="C5" s="1410"/>
      <c r="D5" s="1410"/>
      <c r="E5" s="1410"/>
      <c r="F5" s="1410"/>
      <c r="G5" s="1410"/>
      <c r="H5" s="1410"/>
      <c r="I5" s="1410"/>
      <c r="J5" s="1410"/>
    </row>
    <row r="6" spans="1:16" ht="15" customHeight="1" thickTop="1">
      <c r="A6" s="1308" t="s">
        <v>409</v>
      </c>
      <c r="B6" s="1561" t="s">
        <v>1560</v>
      </c>
      <c r="C6" s="1465"/>
      <c r="D6" s="1465"/>
      <c r="E6" s="1465"/>
      <c r="F6" s="1465"/>
      <c r="G6" s="1465"/>
      <c r="H6" s="1465"/>
      <c r="I6" s="1465"/>
      <c r="J6" s="1465"/>
    </row>
    <row r="7" spans="1:16" ht="15" customHeight="1">
      <c r="A7" s="1366"/>
      <c r="B7" s="1368" t="s">
        <v>1195</v>
      </c>
      <c r="C7" s="1371" t="s">
        <v>800</v>
      </c>
      <c r="D7" s="1371" t="s">
        <v>799</v>
      </c>
      <c r="E7" s="1383" t="s">
        <v>1559</v>
      </c>
      <c r="F7" s="1499"/>
      <c r="G7" s="1499"/>
      <c r="H7" s="1499"/>
      <c r="I7" s="1499"/>
      <c r="J7" s="1499"/>
    </row>
    <row r="8" spans="1:16" ht="15" customHeight="1">
      <c r="A8" s="1366"/>
      <c r="B8" s="1368"/>
      <c r="C8" s="1368"/>
      <c r="D8" s="1368"/>
      <c r="E8" s="1368" t="s">
        <v>1195</v>
      </c>
      <c r="F8" s="1371" t="s">
        <v>800</v>
      </c>
      <c r="G8" s="1499" t="s">
        <v>876</v>
      </c>
      <c r="H8" s="1383" t="s">
        <v>1558</v>
      </c>
      <c r="I8" s="1499"/>
      <c r="J8" s="1499"/>
    </row>
    <row r="9" spans="1:16" ht="15" customHeight="1">
      <c r="A9" s="1399"/>
      <c r="B9" s="1333"/>
      <c r="C9" s="1333"/>
      <c r="D9" s="1333"/>
      <c r="E9" s="1333"/>
      <c r="F9" s="1333"/>
      <c r="G9" s="1380"/>
      <c r="H9" s="759" t="s">
        <v>1195</v>
      </c>
      <c r="I9" s="595" t="s">
        <v>800</v>
      </c>
      <c r="J9" s="595" t="s">
        <v>799</v>
      </c>
    </row>
    <row r="10" spans="1:16" s="97" customFormat="1" ht="15" customHeight="1">
      <c r="A10" s="157" t="s">
        <v>1557</v>
      </c>
      <c r="B10" s="757">
        <v>671</v>
      </c>
      <c r="C10" s="758">
        <v>342</v>
      </c>
      <c r="D10" s="750">
        <v>329</v>
      </c>
      <c r="E10" s="757">
        <v>491</v>
      </c>
      <c r="F10" s="169">
        <v>226</v>
      </c>
      <c r="G10" s="675">
        <v>265</v>
      </c>
      <c r="H10" s="757">
        <v>468</v>
      </c>
      <c r="I10" s="169">
        <v>223</v>
      </c>
      <c r="J10" s="169">
        <v>245</v>
      </c>
    </row>
    <row r="11" spans="1:16" ht="15" customHeight="1">
      <c r="A11" s="307" t="s">
        <v>1556</v>
      </c>
      <c r="B11" s="756">
        <v>406</v>
      </c>
      <c r="C11" s="756">
        <v>212</v>
      </c>
      <c r="D11" s="747">
        <v>194</v>
      </c>
      <c r="E11" s="755" t="s">
        <v>1096</v>
      </c>
      <c r="F11" s="120" t="s">
        <v>1096</v>
      </c>
      <c r="G11" s="733" t="s">
        <v>1096</v>
      </c>
      <c r="H11" s="754">
        <v>280</v>
      </c>
      <c r="I11" s="327">
        <v>143</v>
      </c>
      <c r="J11" s="327">
        <v>137</v>
      </c>
    </row>
    <row r="12" spans="1:16" ht="15" customHeight="1">
      <c r="A12" s="753" t="s">
        <v>1555</v>
      </c>
      <c r="B12" s="753"/>
      <c r="C12" s="753"/>
      <c r="D12" s="753"/>
      <c r="E12" s="753"/>
      <c r="F12" s="753"/>
      <c r="G12" s="753"/>
      <c r="H12" s="753"/>
      <c r="I12" s="373"/>
      <c r="J12" s="373"/>
      <c r="K12" s="752"/>
      <c r="L12" s="752" t="s">
        <v>1554</v>
      </c>
      <c r="M12" s="752"/>
      <c r="N12" s="752"/>
      <c r="O12" s="752"/>
    </row>
    <row r="13" spans="1:16" s="97" customFormat="1" ht="15" customHeight="1">
      <c r="A13" s="1590" t="s">
        <v>1553</v>
      </c>
      <c r="B13" s="1590"/>
      <c r="C13" s="1590"/>
      <c r="D13" s="1590"/>
      <c r="E13" s="1590"/>
      <c r="F13" s="1590"/>
      <c r="G13" s="1590"/>
      <c r="H13" s="1590"/>
      <c r="I13" s="1590"/>
      <c r="J13" s="1590"/>
      <c r="K13" s="751"/>
      <c r="L13" s="751"/>
      <c r="M13" s="751"/>
      <c r="N13" s="751"/>
      <c r="O13" s="751"/>
    </row>
    <row r="14" spans="1:16" s="97" customFormat="1" ht="15" customHeight="1">
      <c r="A14" s="1590"/>
      <c r="B14" s="1590"/>
      <c r="C14" s="1590"/>
      <c r="D14" s="1590"/>
      <c r="E14" s="1590"/>
      <c r="F14" s="1590"/>
      <c r="G14" s="1590"/>
      <c r="H14" s="1590"/>
      <c r="I14" s="1590"/>
      <c r="J14" s="1590"/>
      <c r="K14" s="751"/>
      <c r="L14" s="751"/>
      <c r="M14" s="751"/>
      <c r="N14" s="751"/>
      <c r="O14" s="751"/>
    </row>
    <row r="15" spans="1:16" s="97" customFormat="1" ht="15" customHeight="1">
      <c r="A15" s="1594" t="s">
        <v>1552</v>
      </c>
      <c r="B15" s="1594"/>
      <c r="C15" s="1594"/>
      <c r="D15" s="1594"/>
      <c r="E15" s="1594"/>
      <c r="F15" s="1594"/>
      <c r="G15" s="1594"/>
      <c r="H15" s="1594"/>
      <c r="I15" s="175"/>
      <c r="J15" s="175"/>
      <c r="K15" s="373"/>
      <c r="L15" s="373"/>
      <c r="M15" s="373"/>
      <c r="N15" s="373"/>
      <c r="O15" s="373"/>
      <c r="P15" s="373"/>
    </row>
    <row r="16" spans="1:16" ht="15" customHeight="1">
      <c r="H16" s="1313" t="s">
        <v>1551</v>
      </c>
      <c r="I16" s="1313"/>
      <c r="J16" s="1313"/>
    </row>
    <row r="17" spans="1:16" ht="15" customHeight="1"/>
    <row r="18" spans="1:16" ht="15" customHeight="1"/>
    <row r="19" spans="1:16" ht="24.95" customHeight="1">
      <c r="A19" s="1301" t="s">
        <v>1550</v>
      </c>
      <c r="B19" s="1301"/>
      <c r="C19" s="1301"/>
      <c r="D19" s="1301"/>
      <c r="E19" s="1301"/>
      <c r="F19" s="1301"/>
      <c r="G19" s="1301"/>
      <c r="H19" s="1301"/>
      <c r="I19" s="1301"/>
    </row>
    <row r="20" spans="1:16" ht="15" customHeight="1" thickBot="1">
      <c r="A20" s="1309" t="s">
        <v>1549</v>
      </c>
      <c r="B20" s="1309"/>
      <c r="C20" s="1309"/>
      <c r="D20" s="1309"/>
      <c r="E20" s="1309"/>
      <c r="F20" s="1309"/>
      <c r="G20" s="1309"/>
      <c r="H20" s="1309"/>
      <c r="I20" s="1309"/>
    </row>
    <row r="21" spans="1:16" ht="15" customHeight="1" thickTop="1">
      <c r="A21" s="1465" t="s">
        <v>409</v>
      </c>
      <c r="B21" s="1306" t="s">
        <v>1129</v>
      </c>
      <c r="C21" s="1307"/>
      <c r="D21" s="1306" t="s">
        <v>1548</v>
      </c>
      <c r="E21" s="1308"/>
      <c r="F21" s="1306" t="s">
        <v>1542</v>
      </c>
      <c r="G21" s="1308"/>
      <c r="H21" s="1306" t="s">
        <v>1540</v>
      </c>
      <c r="I21" s="1307"/>
    </row>
    <row r="22" spans="1:16" ht="15" customHeight="1">
      <c r="A22" s="1380"/>
      <c r="B22" s="333" t="s">
        <v>1539</v>
      </c>
      <c r="C22" s="333" t="s">
        <v>1547</v>
      </c>
      <c r="D22" s="595" t="s">
        <v>1539</v>
      </c>
      <c r="E22" s="595" t="s">
        <v>1547</v>
      </c>
      <c r="F22" s="595" t="s">
        <v>1539</v>
      </c>
      <c r="G22" s="595" t="s">
        <v>1547</v>
      </c>
      <c r="H22" s="595" t="s">
        <v>1539</v>
      </c>
      <c r="I22" s="595" t="s">
        <v>1547</v>
      </c>
    </row>
    <row r="23" spans="1:16" ht="15" customHeight="1">
      <c r="A23" s="157" t="s">
        <v>1546</v>
      </c>
      <c r="B23" s="114">
        <v>40</v>
      </c>
      <c r="C23" s="750">
        <v>94909</v>
      </c>
      <c r="D23" s="159">
        <v>27</v>
      </c>
      <c r="E23" s="749">
        <v>55838</v>
      </c>
      <c r="F23" s="159">
        <v>10</v>
      </c>
      <c r="G23" s="749">
        <v>35795</v>
      </c>
      <c r="H23" s="159">
        <v>3</v>
      </c>
      <c r="I23" s="749">
        <v>3276</v>
      </c>
    </row>
    <row r="24" spans="1:16" ht="15" customHeight="1">
      <c r="A24" s="157" t="s">
        <v>607</v>
      </c>
      <c r="B24" s="330">
        <v>44</v>
      </c>
      <c r="C24" s="748">
        <v>61700</v>
      </c>
      <c r="D24" s="166">
        <v>31</v>
      </c>
      <c r="E24" s="745">
        <v>79800</v>
      </c>
      <c r="F24" s="166">
        <v>12</v>
      </c>
      <c r="G24" s="745">
        <v>41100</v>
      </c>
      <c r="H24" s="166">
        <v>4</v>
      </c>
      <c r="I24" s="745" t="s">
        <v>1096</v>
      </c>
    </row>
    <row r="25" spans="1:16" ht="15" customHeight="1">
      <c r="A25" s="157" t="s">
        <v>602</v>
      </c>
      <c r="B25" s="175">
        <v>34</v>
      </c>
      <c r="C25" s="748">
        <v>57600</v>
      </c>
      <c r="D25" s="166" t="s">
        <v>1096</v>
      </c>
      <c r="E25" s="745" t="s">
        <v>1096</v>
      </c>
      <c r="F25" s="166" t="s">
        <v>1096</v>
      </c>
      <c r="G25" s="745" t="s">
        <v>1096</v>
      </c>
      <c r="H25" s="166" t="s">
        <v>1096</v>
      </c>
      <c r="I25" s="166" t="s">
        <v>1096</v>
      </c>
    </row>
    <row r="26" spans="1:16" ht="15" customHeight="1">
      <c r="A26" s="157" t="s">
        <v>597</v>
      </c>
      <c r="B26" s="330">
        <v>49</v>
      </c>
      <c r="C26" s="748">
        <v>69100</v>
      </c>
      <c r="D26" s="166">
        <v>44</v>
      </c>
      <c r="E26" s="745">
        <v>62300</v>
      </c>
      <c r="F26" s="166">
        <v>6</v>
      </c>
      <c r="G26" s="745">
        <v>6800</v>
      </c>
      <c r="H26" s="745" t="s">
        <v>1096</v>
      </c>
      <c r="I26" s="745" t="s">
        <v>1096</v>
      </c>
    </row>
    <row r="27" spans="1:16" ht="15" customHeight="1">
      <c r="A27" s="157" t="s">
        <v>371</v>
      </c>
      <c r="B27" s="330">
        <v>44</v>
      </c>
      <c r="C27" s="748">
        <v>10000</v>
      </c>
      <c r="D27" s="166">
        <v>37</v>
      </c>
      <c r="E27" s="745" t="s">
        <v>1537</v>
      </c>
      <c r="F27" s="166">
        <v>5</v>
      </c>
      <c r="G27" s="745">
        <v>10000</v>
      </c>
      <c r="H27" s="745">
        <v>2</v>
      </c>
      <c r="I27" s="745" t="s">
        <v>1537</v>
      </c>
    </row>
    <row r="28" spans="1:16" ht="15" customHeight="1">
      <c r="A28" s="725" t="s">
        <v>365</v>
      </c>
      <c r="B28" s="328">
        <v>28</v>
      </c>
      <c r="C28" s="747">
        <v>39800</v>
      </c>
      <c r="D28" s="120">
        <v>24</v>
      </c>
      <c r="E28" s="742">
        <v>35100</v>
      </c>
      <c r="F28" s="120">
        <v>3</v>
      </c>
      <c r="G28" s="742">
        <v>4700</v>
      </c>
      <c r="H28" s="742">
        <v>1</v>
      </c>
      <c r="I28" s="742" t="s">
        <v>1537</v>
      </c>
    </row>
    <row r="29" spans="1:16" s="97" customFormat="1" ht="15" customHeight="1">
      <c r="A29" s="114"/>
      <c r="B29" s="175"/>
      <c r="C29" s="175"/>
      <c r="D29" s="731"/>
      <c r="E29" s="731"/>
      <c r="F29" s="1317" t="s">
        <v>1492</v>
      </c>
      <c r="G29" s="1322"/>
      <c r="H29" s="1322"/>
      <c r="I29" s="1322"/>
    </row>
    <row r="30" spans="1:16" s="97" customFormat="1" ht="15" customHeight="1">
      <c r="A30" s="373"/>
      <c r="B30" s="373"/>
      <c r="C30" s="373"/>
      <c r="D30" s="373"/>
      <c r="E30" s="373"/>
      <c r="F30" s="373"/>
      <c r="G30" s="380"/>
      <c r="H30" s="380"/>
      <c r="I30" s="380"/>
      <c r="J30" s="717"/>
      <c r="K30" s="373"/>
      <c r="L30" s="373"/>
      <c r="M30" s="373"/>
      <c r="N30" s="373"/>
      <c r="O30" s="373"/>
      <c r="P30" s="373"/>
    </row>
    <row r="31" spans="1:16" s="97" customFormat="1" ht="15" customHeight="1"/>
    <row r="32" spans="1:16" ht="24.95" customHeight="1">
      <c r="A32" s="1301" t="s">
        <v>1545</v>
      </c>
      <c r="B32" s="1301"/>
      <c r="C32" s="1301"/>
      <c r="D32" s="1301"/>
      <c r="E32" s="1301"/>
      <c r="F32" s="1301"/>
      <c r="G32" s="1301"/>
      <c r="H32" s="1301"/>
      <c r="I32" s="1301"/>
    </row>
    <row r="33" spans="1:9" ht="15" customHeight="1" thickBot="1">
      <c r="A33" s="1309" t="s">
        <v>1544</v>
      </c>
      <c r="B33" s="1309"/>
      <c r="C33" s="1309"/>
      <c r="D33" s="1309"/>
      <c r="E33" s="1309"/>
      <c r="F33" s="1309"/>
      <c r="G33" s="1309"/>
      <c r="H33" s="1309"/>
      <c r="I33" s="1309"/>
    </row>
    <row r="34" spans="1:9" ht="15" customHeight="1" thickTop="1">
      <c r="A34" s="1465" t="s">
        <v>409</v>
      </c>
      <c r="B34" s="1306" t="s">
        <v>1543</v>
      </c>
      <c r="C34" s="1307"/>
      <c r="D34" s="1306" t="s">
        <v>1542</v>
      </c>
      <c r="E34" s="1308"/>
      <c r="F34" s="1306" t="s">
        <v>1541</v>
      </c>
      <c r="G34" s="1308"/>
      <c r="H34" s="1306" t="s">
        <v>1540</v>
      </c>
      <c r="I34" s="1307"/>
    </row>
    <row r="35" spans="1:9" ht="15" customHeight="1">
      <c r="A35" s="1380"/>
      <c r="B35" s="333" t="s">
        <v>1539</v>
      </c>
      <c r="C35" s="333" t="s">
        <v>1538</v>
      </c>
      <c r="D35" s="595" t="s">
        <v>1539</v>
      </c>
      <c r="E35" s="595" t="s">
        <v>1538</v>
      </c>
      <c r="F35" s="595" t="s">
        <v>1539</v>
      </c>
      <c r="G35" s="595" t="s">
        <v>1538</v>
      </c>
      <c r="H35" s="595" t="s">
        <v>1539</v>
      </c>
      <c r="I35" s="595" t="s">
        <v>1538</v>
      </c>
    </row>
    <row r="36" spans="1:9" ht="15" customHeight="1">
      <c r="A36" s="720" t="s">
        <v>485</v>
      </c>
      <c r="B36" s="746">
        <v>37</v>
      </c>
      <c r="C36" s="745" t="s">
        <v>1537</v>
      </c>
      <c r="D36" s="302">
        <v>5</v>
      </c>
      <c r="E36" s="744">
        <v>100</v>
      </c>
      <c r="F36" s="302" t="s">
        <v>1096</v>
      </c>
      <c r="G36" s="744" t="s">
        <v>1096</v>
      </c>
      <c r="H36" s="169">
        <v>2</v>
      </c>
      <c r="I36" s="302" t="s">
        <v>1537</v>
      </c>
    </row>
    <row r="37" spans="1:9" ht="15" customHeight="1">
      <c r="A37" s="725" t="s">
        <v>365</v>
      </c>
      <c r="B37" s="743">
        <v>121</v>
      </c>
      <c r="C37" s="742">
        <v>5678</v>
      </c>
      <c r="D37" s="120">
        <v>4</v>
      </c>
      <c r="E37" s="742">
        <v>63</v>
      </c>
      <c r="F37" s="120" t="s">
        <v>1096</v>
      </c>
      <c r="G37" s="742" t="s">
        <v>1096</v>
      </c>
      <c r="H37" s="120">
        <v>3</v>
      </c>
      <c r="I37" s="742" t="s">
        <v>1537</v>
      </c>
    </row>
    <row r="38" spans="1:9" ht="15" customHeight="1">
      <c r="A38" s="114"/>
      <c r="B38" s="114"/>
      <c r="C38" s="114"/>
      <c r="D38" s="114"/>
      <c r="E38" s="1317" t="s">
        <v>1492</v>
      </c>
      <c r="F38" s="1317"/>
      <c r="G38" s="1317"/>
      <c r="H38" s="1317"/>
      <c r="I38" s="1317"/>
    </row>
    <row r="39" spans="1:9" ht="15.95" customHeight="1"/>
    <row r="40" spans="1:9" ht="15.95" customHeight="1"/>
    <row r="41" spans="1:9" ht="15.95" customHeight="1"/>
    <row r="42" spans="1:9" ht="15.95" customHeight="1"/>
    <row r="43" spans="1:9" ht="15.95" customHeight="1"/>
    <row r="44" spans="1:9" ht="15.95" customHeight="1"/>
    <row r="45" spans="1:9" ht="15.95" customHeight="1"/>
    <row r="46" spans="1:9" ht="15.95" customHeight="1"/>
    <row r="47" spans="1:9" ht="15.95" customHeight="1"/>
    <row r="48" spans="1:9"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sheetData>
  <mergeCells count="32">
    <mergeCell ref="A1:J1"/>
    <mergeCell ref="A4:J4"/>
    <mergeCell ref="A5:J5"/>
    <mergeCell ref="A6:A9"/>
    <mergeCell ref="B6:J6"/>
    <mergeCell ref="B7:B9"/>
    <mergeCell ref="C7:C9"/>
    <mergeCell ref="D7:D9"/>
    <mergeCell ref="E7:J7"/>
    <mergeCell ref="E8:E9"/>
    <mergeCell ref="F8:F9"/>
    <mergeCell ref="G8:G9"/>
    <mergeCell ref="H8:J8"/>
    <mergeCell ref="A13:J14"/>
    <mergeCell ref="A15:H15"/>
    <mergeCell ref="H16:J16"/>
    <mergeCell ref="A19:I19"/>
    <mergeCell ref="A20:I20"/>
    <mergeCell ref="A21:A22"/>
    <mergeCell ref="B21:C21"/>
    <mergeCell ref="D21:E21"/>
    <mergeCell ref="F21:G21"/>
    <mergeCell ref="H21:I21"/>
    <mergeCell ref="E38:I38"/>
    <mergeCell ref="F29:I29"/>
    <mergeCell ref="A32:I32"/>
    <mergeCell ref="A33:I33"/>
    <mergeCell ref="A34:A35"/>
    <mergeCell ref="B34:C34"/>
    <mergeCell ref="D34:E34"/>
    <mergeCell ref="F34:G34"/>
    <mergeCell ref="H34:I34"/>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colBreaks count="1" manualBreakCount="1">
    <brk id="10"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F675E-D9CF-42CD-A24F-9960E4A95B88}">
  <sheetPr>
    <pageSetUpPr fitToPage="1"/>
  </sheetPr>
  <dimension ref="A1:AW61"/>
  <sheetViews>
    <sheetView view="pageBreakPreview" topLeftCell="A43" zoomScaleNormal="100" zoomScaleSheetLayoutView="100" workbookViewId="0">
      <selection activeCell="M56" sqref="M56"/>
    </sheetView>
  </sheetViews>
  <sheetFormatPr defaultColWidth="9.75" defaultRowHeight="13.5"/>
  <cols>
    <col min="1" max="8" width="10.625" style="96" customWidth="1"/>
    <col min="9" max="9" width="9.75" style="96" customWidth="1"/>
    <col min="10" max="14" width="9.75" style="278" customWidth="1"/>
    <col min="15" max="16384" width="9.75" style="96"/>
  </cols>
  <sheetData>
    <row r="1" spans="1:49" ht="15.95" customHeight="1">
      <c r="A1" s="96" t="s">
        <v>1611</v>
      </c>
      <c r="J1" s="96"/>
      <c r="K1" s="96"/>
      <c r="L1" s="96"/>
      <c r="M1" s="96"/>
      <c r="N1" s="96"/>
    </row>
    <row r="2" spans="1:49" ht="14.1" customHeight="1">
      <c r="J2" s="96"/>
    </row>
    <row r="3" spans="1:49" ht="17.25" customHeight="1">
      <c r="A3" s="1301" t="s">
        <v>1610</v>
      </c>
      <c r="B3" s="1301"/>
      <c r="C3" s="1301"/>
      <c r="D3" s="1301"/>
      <c r="E3" s="1301"/>
      <c r="F3" s="1301"/>
      <c r="G3" s="1301"/>
      <c r="H3" s="554"/>
      <c r="I3" s="95"/>
      <c r="J3" s="96"/>
    </row>
    <row r="4" spans="1:49" ht="14.1" customHeight="1" thickBot="1">
      <c r="A4" s="778" t="s">
        <v>1609</v>
      </c>
      <c r="B4" s="778"/>
      <c r="C4" s="778"/>
      <c r="D4" s="778"/>
      <c r="E4" s="1615" t="s">
        <v>1608</v>
      </c>
      <c r="F4" s="1615"/>
      <c r="G4" s="1615"/>
      <c r="H4" s="777"/>
      <c r="I4" s="278"/>
      <c r="M4" s="96"/>
      <c r="N4" s="96"/>
      <c r="S4" s="278"/>
      <c r="T4" s="278"/>
      <c r="U4" s="278"/>
      <c r="V4" s="278"/>
      <c r="W4" s="278"/>
      <c r="X4" s="278"/>
      <c r="Y4" s="278"/>
      <c r="Z4" s="278"/>
      <c r="AA4" s="278"/>
      <c r="AB4" s="278"/>
      <c r="AC4" s="278"/>
      <c r="AD4" s="278"/>
      <c r="AE4" s="278"/>
      <c r="AF4" s="278"/>
      <c r="AG4" s="278"/>
      <c r="AH4" s="278"/>
      <c r="AI4" s="278"/>
      <c r="AJ4" s="278"/>
      <c r="AK4" s="278"/>
      <c r="AL4" s="278"/>
      <c r="AM4" s="278"/>
      <c r="AN4" s="278"/>
      <c r="AO4" s="278"/>
    </row>
    <row r="5" spans="1:49" s="768" customFormat="1" ht="14.1" customHeight="1" thickTop="1">
      <c r="A5" s="1606" t="s">
        <v>409</v>
      </c>
      <c r="B5" s="1602" t="s">
        <v>1607</v>
      </c>
      <c r="C5" s="1616" t="s">
        <v>1606</v>
      </c>
      <c r="D5" s="1617"/>
      <c r="E5" s="1617"/>
      <c r="F5" s="1617"/>
      <c r="G5" s="1617"/>
      <c r="H5" s="774"/>
      <c r="P5" s="96"/>
      <c r="Q5" s="96"/>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row>
    <row r="6" spans="1:49" s="768" customFormat="1" ht="14.1" customHeight="1">
      <c r="A6" s="1607"/>
      <c r="B6" s="1603"/>
      <c r="C6" s="1612" t="s">
        <v>878</v>
      </c>
      <c r="D6" s="1611" t="s">
        <v>1605</v>
      </c>
      <c r="E6" s="1611" t="s">
        <v>1604</v>
      </c>
      <c r="F6" s="767" t="s">
        <v>1603</v>
      </c>
      <c r="G6" s="770" t="s">
        <v>1602</v>
      </c>
      <c r="H6" s="776"/>
      <c r="P6" s="96"/>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row>
    <row r="7" spans="1:49" s="768" customFormat="1" ht="14.1" customHeight="1">
      <c r="A7" s="1608"/>
      <c r="B7" s="1604"/>
      <c r="C7" s="1604"/>
      <c r="D7" s="1601"/>
      <c r="E7" s="1601"/>
      <c r="F7" s="766" t="s">
        <v>1601</v>
      </c>
      <c r="G7" s="769" t="s">
        <v>1600</v>
      </c>
      <c r="H7" s="776"/>
      <c r="P7" s="96"/>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row>
    <row r="8" spans="1:49" s="768" customFormat="1" ht="14.1" customHeight="1">
      <c r="A8" s="625" t="s">
        <v>1505</v>
      </c>
      <c r="B8" s="665">
        <v>909</v>
      </c>
      <c r="C8" s="775">
        <v>588</v>
      </c>
      <c r="D8" s="152">
        <v>202</v>
      </c>
      <c r="E8" s="152">
        <v>119</v>
      </c>
      <c r="F8" s="772">
        <v>151</v>
      </c>
      <c r="G8" s="152">
        <v>116</v>
      </c>
      <c r="H8" s="774"/>
      <c r="P8" s="96"/>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row>
    <row r="9" spans="1:49" ht="14.1" customHeight="1">
      <c r="A9" s="152" t="s">
        <v>609</v>
      </c>
      <c r="B9" s="153">
        <v>878</v>
      </c>
      <c r="C9" s="773">
        <v>585</v>
      </c>
      <c r="D9" s="152">
        <v>195</v>
      </c>
      <c r="E9" s="152">
        <v>95</v>
      </c>
      <c r="F9" s="772">
        <v>174</v>
      </c>
      <c r="G9" s="152">
        <v>121</v>
      </c>
      <c r="H9" s="114"/>
    </row>
    <row r="10" spans="1:49" ht="14.1" customHeight="1">
      <c r="A10" s="152" t="s">
        <v>607</v>
      </c>
      <c r="B10" s="153">
        <v>827</v>
      </c>
      <c r="C10" s="153" t="s">
        <v>1599</v>
      </c>
      <c r="D10" s="152">
        <v>29</v>
      </c>
      <c r="E10" s="152">
        <v>52</v>
      </c>
      <c r="F10" s="772">
        <v>101</v>
      </c>
      <c r="G10" s="152">
        <v>115</v>
      </c>
      <c r="H10" s="114"/>
    </row>
    <row r="11" spans="1:49" ht="14.1" customHeight="1">
      <c r="A11" s="152" t="s">
        <v>602</v>
      </c>
      <c r="B11" s="153">
        <v>477</v>
      </c>
      <c r="C11" s="153">
        <v>236</v>
      </c>
      <c r="D11" s="152">
        <v>56</v>
      </c>
      <c r="E11" s="1451" t="s">
        <v>1598</v>
      </c>
      <c r="F11" s="1451"/>
      <c r="G11" s="152">
        <v>89</v>
      </c>
      <c r="H11" s="114"/>
    </row>
    <row r="12" spans="1:49" ht="14.1" customHeight="1">
      <c r="A12" s="152" t="s">
        <v>597</v>
      </c>
      <c r="B12" s="153">
        <v>371</v>
      </c>
      <c r="C12" s="153">
        <v>203</v>
      </c>
      <c r="D12" s="152">
        <v>56</v>
      </c>
      <c r="E12" s="1451" t="s">
        <v>1597</v>
      </c>
      <c r="F12" s="1451"/>
      <c r="G12" s="152">
        <v>60</v>
      </c>
      <c r="H12" s="114"/>
    </row>
    <row r="13" spans="1:49" ht="14.1" customHeight="1">
      <c r="A13" s="152" t="s">
        <v>371</v>
      </c>
      <c r="B13" s="153">
        <v>280</v>
      </c>
      <c r="C13" s="153">
        <v>163</v>
      </c>
      <c r="D13" s="152">
        <v>55</v>
      </c>
      <c r="E13" s="1451" t="s">
        <v>1596</v>
      </c>
      <c r="F13" s="1451"/>
      <c r="G13" s="152">
        <v>52</v>
      </c>
      <c r="H13" s="114"/>
    </row>
    <row r="14" spans="1:49" s="301" customFormat="1" ht="14.1" customHeight="1">
      <c r="A14" s="148" t="s">
        <v>365</v>
      </c>
      <c r="B14" s="149">
        <v>168</v>
      </c>
      <c r="C14" s="149">
        <v>83</v>
      </c>
      <c r="D14" s="148">
        <v>22</v>
      </c>
      <c r="E14" s="1614" t="s">
        <v>1595</v>
      </c>
      <c r="F14" s="1614"/>
      <c r="G14" s="148">
        <v>27</v>
      </c>
      <c r="H14" s="771"/>
    </row>
    <row r="15" spans="1:49" s="97" customFormat="1" ht="14.1" customHeight="1" thickBot="1">
      <c r="A15" s="179" t="s">
        <v>1594</v>
      </c>
      <c r="B15" s="179"/>
      <c r="C15" s="179"/>
      <c r="D15" s="179"/>
      <c r="E15" s="179"/>
      <c r="F15" s="179"/>
      <c r="G15" s="179"/>
      <c r="H15" s="179"/>
      <c r="P15" s="96"/>
      <c r="Q15" s="96"/>
      <c r="R15" s="96"/>
    </row>
    <row r="16" spans="1:49" s="97" customFormat="1" ht="14.1" customHeight="1" thickTop="1">
      <c r="A16" s="1606" t="s">
        <v>409</v>
      </c>
      <c r="B16" s="1609" t="s">
        <v>1593</v>
      </c>
      <c r="C16" s="1610"/>
      <c r="D16" s="1610"/>
      <c r="E16" s="1610"/>
      <c r="K16" s="278"/>
      <c r="L16" s="278"/>
      <c r="M16" s="278"/>
      <c r="N16" s="278"/>
      <c r="O16" s="96"/>
      <c r="P16" s="96"/>
      <c r="Q16" s="96"/>
      <c r="R16" s="96"/>
      <c r="S16" s="96"/>
      <c r="T16" s="96"/>
    </row>
    <row r="17" spans="1:45" s="768" customFormat="1" ht="14.1" customHeight="1">
      <c r="A17" s="1607"/>
      <c r="B17" s="1611" t="s">
        <v>1592</v>
      </c>
      <c r="C17" s="767" t="s">
        <v>1591</v>
      </c>
      <c r="D17" s="767" t="s">
        <v>1590</v>
      </c>
      <c r="E17" s="770" t="s">
        <v>1589</v>
      </c>
    </row>
    <row r="18" spans="1:45" s="768" customFormat="1" ht="14.1" customHeight="1">
      <c r="A18" s="1608"/>
      <c r="B18" s="1601"/>
      <c r="C18" s="766" t="s">
        <v>1588</v>
      </c>
      <c r="D18" s="766" t="s">
        <v>1587</v>
      </c>
      <c r="E18" s="769" t="s">
        <v>1586</v>
      </c>
    </row>
    <row r="19" spans="1:45" s="768" customFormat="1" ht="14.1" customHeight="1">
      <c r="A19" s="625" t="s">
        <v>1505</v>
      </c>
      <c r="B19" s="665">
        <v>252</v>
      </c>
      <c r="C19" s="184">
        <v>129</v>
      </c>
      <c r="D19" s="184">
        <v>63</v>
      </c>
      <c r="E19" s="184">
        <v>60</v>
      </c>
    </row>
    <row r="20" spans="1:45" ht="14.1" customHeight="1">
      <c r="A20" s="152" t="s">
        <v>609</v>
      </c>
      <c r="B20" s="153">
        <v>227</v>
      </c>
      <c r="C20" s="152">
        <v>106</v>
      </c>
      <c r="D20" s="152">
        <v>55</v>
      </c>
      <c r="E20" s="152">
        <v>66</v>
      </c>
      <c r="J20" s="764"/>
      <c r="K20" s="764"/>
      <c r="L20" s="764"/>
      <c r="M20" s="764"/>
      <c r="N20" s="764"/>
      <c r="O20" s="764"/>
      <c r="P20" s="764"/>
      <c r="Q20" s="764"/>
      <c r="R20" s="764"/>
      <c r="S20" s="764"/>
      <c r="T20" s="764"/>
      <c r="U20" s="764"/>
      <c r="V20" s="764"/>
      <c r="W20" s="764"/>
      <c r="X20" s="764"/>
      <c r="Y20" s="764"/>
      <c r="Z20" s="764"/>
      <c r="AA20" s="764"/>
      <c r="AB20" s="764"/>
      <c r="AC20" s="764"/>
      <c r="AD20" s="764"/>
      <c r="AE20" s="764"/>
      <c r="AF20" s="764"/>
      <c r="AG20" s="764"/>
      <c r="AH20" s="764"/>
      <c r="AI20" s="764"/>
      <c r="AJ20" s="764"/>
      <c r="AK20" s="764"/>
      <c r="AL20" s="764"/>
      <c r="AM20" s="764"/>
      <c r="AN20" s="764"/>
      <c r="AO20" s="764"/>
      <c r="AP20" s="764"/>
      <c r="AQ20" s="764"/>
      <c r="AR20" s="764"/>
      <c r="AS20" s="764"/>
    </row>
    <row r="21" spans="1:45" ht="14.1" customHeight="1">
      <c r="A21" s="152" t="s">
        <v>607</v>
      </c>
      <c r="B21" s="153">
        <v>217</v>
      </c>
      <c r="C21" s="152">
        <v>96</v>
      </c>
      <c r="D21" s="152">
        <v>58</v>
      </c>
      <c r="E21" s="152">
        <v>63</v>
      </c>
      <c r="J21" s="764"/>
      <c r="K21" s="764"/>
      <c r="L21" s="764"/>
      <c r="M21" s="764"/>
      <c r="N21" s="764"/>
      <c r="O21" s="764"/>
      <c r="P21" s="764"/>
      <c r="Q21" s="764"/>
      <c r="R21" s="764"/>
      <c r="S21" s="764"/>
      <c r="T21" s="764"/>
      <c r="U21" s="764"/>
      <c r="V21" s="764"/>
      <c r="W21" s="764"/>
      <c r="X21" s="764"/>
      <c r="Y21" s="764"/>
      <c r="Z21" s="764"/>
      <c r="AA21" s="764"/>
      <c r="AB21" s="764"/>
      <c r="AC21" s="764"/>
      <c r="AD21" s="764"/>
      <c r="AE21" s="764"/>
      <c r="AF21" s="764"/>
      <c r="AG21" s="764"/>
      <c r="AH21" s="764"/>
      <c r="AI21" s="764"/>
      <c r="AJ21" s="764"/>
      <c r="AK21" s="764"/>
      <c r="AL21" s="764"/>
      <c r="AM21" s="764"/>
      <c r="AN21" s="764"/>
      <c r="AO21" s="764"/>
      <c r="AP21" s="764"/>
      <c r="AQ21" s="764"/>
      <c r="AR21" s="764"/>
      <c r="AS21" s="764"/>
    </row>
    <row r="22" spans="1:45" ht="14.1" customHeight="1">
      <c r="A22" s="152" t="s">
        <v>602</v>
      </c>
      <c r="B22" s="153">
        <v>188</v>
      </c>
      <c r="C22" s="152">
        <v>81</v>
      </c>
      <c r="D22" s="152">
        <v>47</v>
      </c>
      <c r="E22" s="152">
        <v>60</v>
      </c>
      <c r="J22" s="764"/>
      <c r="K22" s="764"/>
      <c r="L22" s="764"/>
      <c r="M22" s="764"/>
      <c r="N22" s="764"/>
      <c r="O22" s="764"/>
      <c r="P22" s="764"/>
      <c r="Q22" s="764"/>
      <c r="R22" s="764"/>
      <c r="S22" s="764"/>
      <c r="T22" s="764"/>
      <c r="U22" s="764"/>
      <c r="V22" s="764"/>
      <c r="W22" s="764"/>
      <c r="X22" s="764"/>
      <c r="Y22" s="764"/>
      <c r="Z22" s="764"/>
      <c r="AA22" s="764"/>
      <c r="AB22" s="764"/>
      <c r="AC22" s="764"/>
      <c r="AD22" s="764"/>
      <c r="AE22" s="764"/>
      <c r="AF22" s="764"/>
      <c r="AG22" s="764"/>
      <c r="AH22" s="764"/>
      <c r="AI22" s="764"/>
      <c r="AJ22" s="764"/>
      <c r="AK22" s="764"/>
      <c r="AL22" s="764"/>
      <c r="AM22" s="764"/>
      <c r="AN22" s="764"/>
      <c r="AO22" s="764"/>
      <c r="AP22" s="764"/>
      <c r="AQ22" s="764"/>
      <c r="AR22" s="764"/>
      <c r="AS22" s="764"/>
    </row>
    <row r="23" spans="1:45" ht="14.1" customHeight="1">
      <c r="A23" s="152" t="s">
        <v>597</v>
      </c>
      <c r="B23" s="153">
        <v>133</v>
      </c>
      <c r="C23" s="152">
        <v>64</v>
      </c>
      <c r="D23" s="152">
        <v>40</v>
      </c>
      <c r="E23" s="152">
        <v>29</v>
      </c>
      <c r="J23" s="764"/>
      <c r="K23" s="764"/>
      <c r="L23" s="764"/>
      <c r="M23" s="764"/>
      <c r="N23" s="764"/>
      <c r="O23" s="764"/>
      <c r="P23" s="764"/>
      <c r="Q23" s="764"/>
      <c r="R23" s="764"/>
      <c r="S23" s="764"/>
      <c r="T23" s="764"/>
      <c r="U23" s="764"/>
      <c r="V23" s="764"/>
      <c r="W23" s="764"/>
      <c r="X23" s="764"/>
      <c r="Y23" s="764"/>
      <c r="Z23" s="764"/>
      <c r="AA23" s="764"/>
      <c r="AB23" s="764"/>
      <c r="AC23" s="764"/>
      <c r="AD23" s="764"/>
      <c r="AE23" s="764"/>
      <c r="AF23" s="764"/>
      <c r="AG23" s="764"/>
      <c r="AH23" s="764"/>
      <c r="AI23" s="764"/>
      <c r="AJ23" s="764"/>
      <c r="AK23" s="764"/>
      <c r="AL23" s="764"/>
      <c r="AM23" s="764"/>
      <c r="AN23" s="764"/>
      <c r="AO23" s="764"/>
      <c r="AP23" s="764"/>
      <c r="AQ23" s="764"/>
      <c r="AR23" s="764"/>
      <c r="AS23" s="764"/>
    </row>
    <row r="24" spans="1:45" ht="14.1" customHeight="1">
      <c r="A24" s="152" t="s">
        <v>371</v>
      </c>
      <c r="B24" s="153">
        <v>79</v>
      </c>
      <c r="C24" s="152">
        <v>45</v>
      </c>
      <c r="D24" s="152">
        <v>18</v>
      </c>
      <c r="E24" s="152">
        <v>16</v>
      </c>
      <c r="J24" s="764"/>
      <c r="K24" s="764"/>
      <c r="L24" s="764"/>
      <c r="M24" s="764"/>
      <c r="N24" s="764"/>
      <c r="O24" s="764"/>
      <c r="P24" s="764"/>
      <c r="Q24" s="764"/>
      <c r="R24" s="764"/>
      <c r="S24" s="764"/>
      <c r="T24" s="764"/>
      <c r="U24" s="764"/>
      <c r="V24" s="764"/>
      <c r="W24" s="764"/>
      <c r="X24" s="764"/>
      <c r="Y24" s="764"/>
      <c r="Z24" s="764"/>
      <c r="AA24" s="764"/>
      <c r="AB24" s="764"/>
      <c r="AC24" s="764"/>
      <c r="AD24" s="764"/>
      <c r="AE24" s="764"/>
      <c r="AF24" s="764"/>
      <c r="AG24" s="764"/>
      <c r="AH24" s="764"/>
      <c r="AI24" s="764"/>
      <c r="AJ24" s="764"/>
      <c r="AK24" s="764"/>
      <c r="AL24" s="764"/>
      <c r="AM24" s="764"/>
      <c r="AN24" s="764"/>
      <c r="AO24" s="764"/>
      <c r="AP24" s="764"/>
      <c r="AQ24" s="764"/>
      <c r="AR24" s="764"/>
      <c r="AS24" s="764"/>
    </row>
    <row r="25" spans="1:45" ht="14.1" customHeight="1">
      <c r="A25" s="148" t="s">
        <v>365</v>
      </c>
      <c r="B25" s="149">
        <v>59</v>
      </c>
      <c r="C25" s="1613" t="s">
        <v>1585</v>
      </c>
      <c r="D25" s="1614"/>
      <c r="E25" s="148">
        <v>24</v>
      </c>
      <c r="J25" s="764"/>
      <c r="K25" s="764"/>
      <c r="L25" s="764"/>
      <c r="M25" s="764"/>
      <c r="N25" s="764"/>
      <c r="O25" s="764"/>
      <c r="P25" s="764"/>
      <c r="Q25" s="764"/>
      <c r="R25" s="764"/>
      <c r="S25" s="764"/>
      <c r="T25" s="764"/>
      <c r="U25" s="764"/>
      <c r="V25" s="764"/>
      <c r="W25" s="764"/>
      <c r="X25" s="764"/>
      <c r="Y25" s="764"/>
      <c r="Z25" s="764"/>
      <c r="AA25" s="764"/>
      <c r="AB25" s="764"/>
      <c r="AC25" s="764"/>
      <c r="AD25" s="764"/>
      <c r="AE25" s="764"/>
      <c r="AF25" s="764"/>
      <c r="AG25" s="764"/>
      <c r="AH25" s="764"/>
      <c r="AI25" s="764"/>
      <c r="AJ25" s="764"/>
      <c r="AK25" s="764"/>
      <c r="AL25" s="764"/>
      <c r="AM25" s="764"/>
      <c r="AN25" s="764"/>
      <c r="AO25" s="764"/>
      <c r="AP25" s="764"/>
      <c r="AQ25" s="764"/>
      <c r="AR25" s="764"/>
      <c r="AS25" s="764"/>
    </row>
    <row r="26" spans="1:45" ht="14.1" customHeight="1" thickBot="1">
      <c r="B26" s="152"/>
      <c r="C26" s="152"/>
      <c r="D26" s="152"/>
      <c r="E26" s="152"/>
      <c r="F26" s="152"/>
      <c r="G26" s="152"/>
      <c r="H26" s="152"/>
      <c r="I26" s="152"/>
      <c r="J26" s="764"/>
      <c r="K26" s="764"/>
      <c r="L26" s="764"/>
      <c r="M26" s="764"/>
      <c r="N26" s="764"/>
      <c r="O26" s="764"/>
      <c r="P26" s="764"/>
      <c r="Q26" s="764"/>
      <c r="R26" s="764"/>
      <c r="S26" s="764"/>
      <c r="T26" s="764"/>
      <c r="U26" s="764"/>
      <c r="V26" s="764"/>
      <c r="W26" s="764"/>
      <c r="X26" s="764"/>
      <c r="Y26" s="764"/>
      <c r="Z26" s="764"/>
      <c r="AA26" s="764"/>
      <c r="AB26" s="764"/>
      <c r="AC26" s="764"/>
      <c r="AD26" s="764"/>
      <c r="AE26" s="764"/>
      <c r="AF26" s="764"/>
      <c r="AG26" s="764"/>
      <c r="AH26" s="764"/>
      <c r="AI26" s="764"/>
      <c r="AJ26" s="764"/>
      <c r="AK26" s="764"/>
      <c r="AL26" s="764"/>
      <c r="AM26" s="764"/>
      <c r="AN26" s="764"/>
      <c r="AO26" s="764"/>
      <c r="AP26" s="764"/>
      <c r="AQ26" s="764"/>
      <c r="AR26" s="764"/>
      <c r="AS26" s="764"/>
    </row>
    <row r="27" spans="1:45" ht="14.1" customHeight="1" thickTop="1">
      <c r="A27" s="1606" t="s">
        <v>409</v>
      </c>
      <c r="B27" s="1609" t="s">
        <v>1584</v>
      </c>
      <c r="C27" s="1610"/>
      <c r="D27" s="1610"/>
      <c r="E27" s="1610"/>
      <c r="F27" s="152"/>
      <c r="G27" s="152"/>
      <c r="H27" s="152"/>
      <c r="I27" s="152"/>
      <c r="J27" s="764"/>
      <c r="K27" s="764"/>
      <c r="L27" s="764"/>
      <c r="M27" s="764"/>
      <c r="N27" s="764"/>
      <c r="O27" s="764"/>
      <c r="P27" s="764"/>
      <c r="Q27" s="764"/>
      <c r="R27" s="764"/>
      <c r="S27" s="764"/>
      <c r="T27" s="764"/>
      <c r="U27" s="764"/>
      <c r="V27" s="764"/>
      <c r="W27" s="764"/>
      <c r="X27" s="764"/>
      <c r="Y27" s="764"/>
      <c r="Z27" s="764"/>
      <c r="AA27" s="764"/>
      <c r="AB27" s="764"/>
      <c r="AC27" s="764"/>
      <c r="AD27" s="764"/>
      <c r="AE27" s="764"/>
      <c r="AF27" s="764"/>
      <c r="AG27" s="764"/>
      <c r="AH27" s="764"/>
      <c r="AI27" s="764"/>
      <c r="AJ27" s="764"/>
      <c r="AK27" s="764"/>
      <c r="AL27" s="764"/>
      <c r="AM27" s="764"/>
      <c r="AN27" s="764"/>
      <c r="AO27" s="764"/>
      <c r="AP27" s="764"/>
      <c r="AQ27" s="764"/>
      <c r="AR27" s="764"/>
      <c r="AS27" s="764"/>
    </row>
    <row r="28" spans="1:45" ht="14.1" customHeight="1">
      <c r="A28" s="1607"/>
      <c r="B28" s="1611" t="s">
        <v>878</v>
      </c>
      <c r="C28" s="767" t="s">
        <v>1583</v>
      </c>
      <c r="D28" s="767" t="s">
        <v>1582</v>
      </c>
      <c r="E28" s="1612" t="s">
        <v>1581</v>
      </c>
      <c r="F28" s="152"/>
      <c r="G28" s="152"/>
      <c r="H28" s="152"/>
      <c r="I28" s="152"/>
      <c r="J28" s="764"/>
      <c r="K28" s="764"/>
      <c r="L28" s="764"/>
      <c r="M28" s="764"/>
      <c r="N28" s="764"/>
      <c r="O28" s="764"/>
      <c r="P28" s="764"/>
      <c r="Q28" s="764"/>
      <c r="R28" s="764"/>
      <c r="S28" s="764"/>
      <c r="T28" s="764"/>
      <c r="U28" s="764"/>
      <c r="V28" s="764"/>
      <c r="W28" s="764"/>
      <c r="X28" s="764"/>
      <c r="Y28" s="764"/>
      <c r="Z28" s="764"/>
      <c r="AA28" s="764"/>
      <c r="AB28" s="764"/>
      <c r="AC28" s="764"/>
      <c r="AD28" s="764"/>
      <c r="AE28" s="764"/>
      <c r="AF28" s="764"/>
      <c r="AG28" s="764"/>
      <c r="AH28" s="764"/>
      <c r="AI28" s="764"/>
      <c r="AJ28" s="764"/>
      <c r="AK28" s="764"/>
      <c r="AL28" s="764"/>
      <c r="AM28" s="764"/>
      <c r="AN28" s="764"/>
      <c r="AO28" s="764"/>
      <c r="AP28" s="764"/>
      <c r="AQ28" s="764"/>
      <c r="AR28" s="764"/>
      <c r="AS28" s="764"/>
    </row>
    <row r="29" spans="1:45" ht="14.1" customHeight="1">
      <c r="A29" s="1608"/>
      <c r="B29" s="1601"/>
      <c r="C29" s="766" t="s">
        <v>1580</v>
      </c>
      <c r="D29" s="765" t="s">
        <v>1579</v>
      </c>
      <c r="E29" s="1604"/>
      <c r="F29" s="152"/>
      <c r="G29" s="152"/>
      <c r="H29" s="152"/>
      <c r="I29" s="152"/>
      <c r="J29" s="764"/>
      <c r="K29" s="764"/>
      <c r="L29" s="764"/>
      <c r="M29" s="764"/>
      <c r="N29" s="764"/>
      <c r="O29" s="764"/>
      <c r="P29" s="764"/>
      <c r="Q29" s="764"/>
      <c r="R29" s="764"/>
      <c r="S29" s="764"/>
      <c r="T29" s="764"/>
      <c r="U29" s="764"/>
      <c r="V29" s="764"/>
      <c r="W29" s="764"/>
      <c r="X29" s="764"/>
      <c r="Y29" s="764"/>
      <c r="Z29" s="764"/>
      <c r="AA29" s="764"/>
      <c r="AB29" s="764"/>
      <c r="AC29" s="764"/>
      <c r="AD29" s="764"/>
      <c r="AE29" s="764"/>
      <c r="AF29" s="764"/>
      <c r="AG29" s="764"/>
      <c r="AH29" s="764"/>
      <c r="AI29" s="764"/>
      <c r="AJ29" s="764"/>
      <c r="AK29" s="764"/>
      <c r="AL29" s="764"/>
      <c r="AM29" s="764"/>
      <c r="AN29" s="764"/>
      <c r="AO29" s="764"/>
      <c r="AP29" s="764"/>
      <c r="AQ29" s="764"/>
      <c r="AR29" s="764"/>
      <c r="AS29" s="764"/>
    </row>
    <row r="30" spans="1:45" ht="14.1" customHeight="1">
      <c r="A30" s="625" t="s">
        <v>1505</v>
      </c>
      <c r="B30" s="665">
        <v>69</v>
      </c>
      <c r="C30" s="152">
        <v>30</v>
      </c>
      <c r="D30" s="152">
        <v>27</v>
      </c>
      <c r="E30" s="152">
        <v>12</v>
      </c>
      <c r="F30" s="152"/>
      <c r="G30" s="152"/>
      <c r="H30" s="152"/>
      <c r="I30" s="152"/>
      <c r="J30" s="764"/>
      <c r="K30" s="764"/>
      <c r="L30" s="764"/>
      <c r="M30" s="764"/>
      <c r="N30" s="764"/>
      <c r="O30" s="764"/>
      <c r="P30" s="764"/>
      <c r="Q30" s="764"/>
      <c r="R30" s="764"/>
      <c r="S30" s="764"/>
      <c r="T30" s="764"/>
      <c r="U30" s="764"/>
      <c r="V30" s="764"/>
      <c r="W30" s="764"/>
      <c r="X30" s="764"/>
      <c r="Y30" s="764"/>
      <c r="Z30" s="764"/>
      <c r="AA30" s="764"/>
      <c r="AB30" s="764"/>
      <c r="AC30" s="764"/>
      <c r="AD30" s="764"/>
      <c r="AE30" s="764"/>
      <c r="AF30" s="764"/>
      <c r="AG30" s="764"/>
      <c r="AH30" s="764"/>
      <c r="AI30" s="764"/>
      <c r="AJ30" s="764"/>
      <c r="AK30" s="764"/>
      <c r="AL30" s="764"/>
      <c r="AM30" s="764"/>
      <c r="AN30" s="764"/>
      <c r="AO30" s="764"/>
      <c r="AP30" s="764"/>
      <c r="AQ30" s="764"/>
      <c r="AR30" s="764"/>
      <c r="AS30" s="764"/>
    </row>
    <row r="31" spans="1:45" ht="14.1" customHeight="1">
      <c r="A31" s="152" t="s">
        <v>609</v>
      </c>
      <c r="B31" s="153">
        <v>66</v>
      </c>
      <c r="C31" s="152">
        <v>28</v>
      </c>
      <c r="D31" s="152">
        <v>21</v>
      </c>
      <c r="E31" s="152">
        <v>17</v>
      </c>
      <c r="F31" s="152"/>
      <c r="G31" s="152"/>
      <c r="H31" s="152"/>
      <c r="I31" s="152"/>
      <c r="J31" s="764"/>
      <c r="K31" s="764"/>
      <c r="L31" s="764"/>
      <c r="M31" s="764"/>
      <c r="N31" s="764"/>
      <c r="O31" s="764"/>
      <c r="P31" s="764"/>
      <c r="Q31" s="764"/>
      <c r="R31" s="764"/>
      <c r="S31" s="764"/>
      <c r="T31" s="764"/>
      <c r="U31" s="764"/>
      <c r="V31" s="764"/>
      <c r="W31" s="764"/>
      <c r="X31" s="764"/>
      <c r="Y31" s="764"/>
      <c r="Z31" s="764"/>
      <c r="AA31" s="764"/>
      <c r="AB31" s="764"/>
      <c r="AC31" s="764"/>
      <c r="AD31" s="764"/>
      <c r="AE31" s="764"/>
      <c r="AF31" s="764"/>
      <c r="AG31" s="764"/>
      <c r="AH31" s="764"/>
      <c r="AI31" s="764"/>
      <c r="AJ31" s="764"/>
      <c r="AK31" s="764"/>
      <c r="AL31" s="764"/>
      <c r="AM31" s="764"/>
      <c r="AN31" s="764"/>
      <c r="AO31" s="764"/>
      <c r="AP31" s="764"/>
      <c r="AQ31" s="764"/>
      <c r="AR31" s="764"/>
      <c r="AS31" s="764"/>
    </row>
    <row r="32" spans="1:45" ht="14.1" customHeight="1">
      <c r="A32" s="152" t="s">
        <v>607</v>
      </c>
      <c r="B32" s="153">
        <v>75</v>
      </c>
      <c r="C32" s="152">
        <v>36</v>
      </c>
      <c r="D32" s="152">
        <v>23</v>
      </c>
      <c r="E32" s="152">
        <v>16</v>
      </c>
      <c r="F32" s="152"/>
      <c r="G32" s="152"/>
      <c r="H32" s="152"/>
      <c r="I32" s="152"/>
      <c r="J32" s="764"/>
      <c r="K32" s="764"/>
      <c r="L32" s="764"/>
      <c r="M32" s="764"/>
      <c r="N32" s="764"/>
      <c r="O32" s="764"/>
      <c r="P32" s="764"/>
      <c r="Q32" s="764"/>
      <c r="R32" s="764"/>
      <c r="S32" s="764"/>
      <c r="T32" s="764"/>
      <c r="U32" s="764"/>
      <c r="V32" s="764"/>
      <c r="W32" s="764"/>
      <c r="X32" s="764"/>
      <c r="Y32" s="764"/>
      <c r="Z32" s="764"/>
      <c r="AA32" s="764"/>
      <c r="AB32" s="764"/>
      <c r="AC32" s="764"/>
      <c r="AD32" s="764"/>
      <c r="AE32" s="764"/>
      <c r="AF32" s="764"/>
      <c r="AG32" s="764"/>
      <c r="AH32" s="764"/>
      <c r="AI32" s="764"/>
      <c r="AJ32" s="764"/>
      <c r="AK32" s="764"/>
      <c r="AL32" s="764"/>
      <c r="AM32" s="764"/>
      <c r="AN32" s="764"/>
      <c r="AO32" s="764"/>
      <c r="AP32" s="764"/>
      <c r="AQ32" s="764"/>
      <c r="AR32" s="764"/>
      <c r="AS32" s="764"/>
    </row>
    <row r="33" spans="1:45" ht="14.1" customHeight="1">
      <c r="A33" s="152" t="s">
        <v>602</v>
      </c>
      <c r="B33" s="153">
        <v>53</v>
      </c>
      <c r="C33" s="152">
        <v>23</v>
      </c>
      <c r="D33" s="152">
        <v>14</v>
      </c>
      <c r="E33" s="152">
        <v>16</v>
      </c>
      <c r="F33" s="152"/>
      <c r="G33" s="152"/>
      <c r="H33" s="152"/>
      <c r="I33" s="152"/>
      <c r="J33" s="764"/>
      <c r="K33" s="764"/>
      <c r="L33" s="764"/>
      <c r="M33" s="764"/>
      <c r="N33" s="764"/>
      <c r="O33" s="764"/>
      <c r="P33" s="764"/>
      <c r="Q33" s="764"/>
      <c r="R33" s="764"/>
      <c r="S33" s="764"/>
      <c r="T33" s="764"/>
      <c r="U33" s="764"/>
      <c r="V33" s="764"/>
      <c r="W33" s="764"/>
      <c r="X33" s="764"/>
      <c r="Y33" s="764"/>
      <c r="Z33" s="764"/>
      <c r="AA33" s="764"/>
      <c r="AB33" s="764"/>
      <c r="AC33" s="764"/>
      <c r="AD33" s="764"/>
      <c r="AE33" s="764"/>
      <c r="AF33" s="764"/>
      <c r="AG33" s="764"/>
      <c r="AH33" s="764"/>
      <c r="AI33" s="764"/>
      <c r="AJ33" s="764"/>
      <c r="AK33" s="764"/>
      <c r="AL33" s="764"/>
      <c r="AM33" s="764"/>
      <c r="AN33" s="764"/>
      <c r="AO33" s="764"/>
      <c r="AP33" s="764"/>
      <c r="AQ33" s="764"/>
      <c r="AR33" s="764"/>
      <c r="AS33" s="764"/>
    </row>
    <row r="34" spans="1:45" ht="14.1" customHeight="1">
      <c r="A34" s="152" t="s">
        <v>597</v>
      </c>
      <c r="B34" s="153">
        <v>35</v>
      </c>
      <c r="C34" s="152">
        <v>13</v>
      </c>
      <c r="D34" s="152">
        <v>12</v>
      </c>
      <c r="E34" s="152">
        <v>10</v>
      </c>
      <c r="F34" s="152"/>
      <c r="G34" s="152"/>
      <c r="H34" s="152"/>
      <c r="I34" s="152"/>
      <c r="J34" s="764"/>
      <c r="K34" s="764"/>
      <c r="L34" s="764"/>
      <c r="M34" s="764"/>
      <c r="N34" s="764"/>
      <c r="O34" s="764"/>
      <c r="P34" s="764"/>
      <c r="Q34" s="764"/>
      <c r="R34" s="764"/>
      <c r="S34" s="764"/>
      <c r="T34" s="764"/>
      <c r="U34" s="764"/>
      <c r="V34" s="764"/>
      <c r="W34" s="764"/>
      <c r="X34" s="764"/>
      <c r="Y34" s="764"/>
      <c r="Z34" s="764"/>
      <c r="AA34" s="764"/>
      <c r="AB34" s="764"/>
      <c r="AC34" s="764"/>
      <c r="AD34" s="764"/>
      <c r="AE34" s="764"/>
      <c r="AF34" s="764"/>
      <c r="AG34" s="764"/>
      <c r="AH34" s="764"/>
      <c r="AI34" s="764"/>
      <c r="AJ34" s="764"/>
      <c r="AK34" s="764"/>
      <c r="AL34" s="764"/>
      <c r="AM34" s="764"/>
      <c r="AN34" s="764"/>
      <c r="AO34" s="764"/>
      <c r="AP34" s="764"/>
      <c r="AQ34" s="764"/>
      <c r="AR34" s="764"/>
      <c r="AS34" s="764"/>
    </row>
    <row r="35" spans="1:45" ht="14.1" customHeight="1">
      <c r="A35" s="152" t="s">
        <v>371</v>
      </c>
      <c r="B35" s="153">
        <v>38</v>
      </c>
      <c r="C35" s="152">
        <v>13</v>
      </c>
      <c r="D35" s="152">
        <v>15</v>
      </c>
      <c r="E35" s="152">
        <v>10</v>
      </c>
      <c r="F35" s="152"/>
      <c r="G35" s="152"/>
      <c r="H35" s="152"/>
      <c r="I35" s="152"/>
      <c r="J35" s="764"/>
      <c r="K35" s="764"/>
      <c r="L35" s="764"/>
      <c r="M35" s="764"/>
      <c r="N35" s="764"/>
      <c r="O35" s="764"/>
      <c r="P35" s="764"/>
      <c r="Q35" s="764"/>
      <c r="R35" s="764"/>
      <c r="S35" s="764"/>
      <c r="T35" s="764"/>
      <c r="U35" s="764"/>
      <c r="V35" s="764"/>
      <c r="W35" s="764"/>
      <c r="X35" s="764"/>
      <c r="Y35" s="764"/>
      <c r="Z35" s="764"/>
      <c r="AA35" s="764"/>
      <c r="AB35" s="764"/>
      <c r="AC35" s="764"/>
      <c r="AD35" s="764"/>
      <c r="AE35" s="764"/>
      <c r="AF35" s="764"/>
      <c r="AG35" s="764"/>
      <c r="AH35" s="764"/>
      <c r="AI35" s="764"/>
      <c r="AJ35" s="764"/>
      <c r="AK35" s="764"/>
      <c r="AL35" s="764"/>
      <c r="AM35" s="764"/>
      <c r="AN35" s="764"/>
      <c r="AO35" s="764"/>
      <c r="AP35" s="764"/>
      <c r="AQ35" s="764"/>
      <c r="AR35" s="764"/>
      <c r="AS35" s="764"/>
    </row>
    <row r="36" spans="1:45" ht="14.1" customHeight="1">
      <c r="A36" s="148" t="s">
        <v>365</v>
      </c>
      <c r="B36" s="149">
        <v>26</v>
      </c>
      <c r="C36" s="1613" t="s">
        <v>1578</v>
      </c>
      <c r="D36" s="1614"/>
      <c r="E36" s="148">
        <v>9</v>
      </c>
      <c r="F36" s="155"/>
      <c r="I36" s="764"/>
      <c r="J36" s="764"/>
      <c r="K36" s="764"/>
      <c r="L36" s="764"/>
      <c r="M36" s="764"/>
      <c r="N36" s="764"/>
      <c r="O36" s="764"/>
      <c r="P36" s="764"/>
      <c r="Q36" s="764"/>
      <c r="R36" s="764"/>
      <c r="S36" s="764"/>
      <c r="T36" s="764"/>
      <c r="U36" s="764"/>
      <c r="V36" s="764"/>
      <c r="W36" s="764"/>
      <c r="X36" s="764"/>
      <c r="Y36" s="764"/>
      <c r="Z36" s="764"/>
      <c r="AA36" s="764"/>
      <c r="AB36" s="764"/>
      <c r="AC36" s="764"/>
      <c r="AD36" s="764"/>
      <c r="AE36" s="764"/>
      <c r="AF36" s="764"/>
      <c r="AG36" s="764"/>
      <c r="AH36" s="764"/>
      <c r="AI36" s="764"/>
      <c r="AJ36" s="764"/>
      <c r="AK36" s="764"/>
      <c r="AL36" s="764"/>
      <c r="AM36" s="764"/>
      <c r="AN36" s="764"/>
      <c r="AO36" s="764"/>
      <c r="AP36" s="764"/>
      <c r="AQ36" s="764"/>
      <c r="AR36" s="764"/>
    </row>
    <row r="37" spans="1:45" s="97" customFormat="1" ht="14.1" customHeight="1">
      <c r="A37" s="179" t="s">
        <v>1577</v>
      </c>
      <c r="B37" s="179"/>
      <c r="C37" s="179"/>
      <c r="D37" s="179"/>
      <c r="E37" s="625"/>
      <c r="F37" s="155"/>
      <c r="G37" s="152"/>
      <c r="H37" s="152"/>
    </row>
    <row r="38" spans="1:45" s="97" customFormat="1" ht="14.1" customHeight="1">
      <c r="A38" s="179" t="s">
        <v>1576</v>
      </c>
      <c r="B38" s="688"/>
      <c r="C38" s="688"/>
      <c r="D38" s="688"/>
      <c r="F38" s="688"/>
      <c r="H38" s="152" t="s">
        <v>1575</v>
      </c>
    </row>
    <row r="39" spans="1:45" s="97" customFormat="1" ht="14.1" customHeight="1">
      <c r="G39" s="717"/>
      <c r="H39" s="717"/>
      <c r="I39" s="717"/>
    </row>
    <row r="40" spans="1:45" ht="17.25" customHeight="1">
      <c r="A40" s="1301" t="s">
        <v>1574</v>
      </c>
      <c r="B40" s="1301"/>
      <c r="C40" s="1301"/>
      <c r="D40" s="1301"/>
      <c r="E40" s="1301"/>
      <c r="F40" s="1301"/>
      <c r="G40" s="1301"/>
      <c r="H40" s="1301"/>
      <c r="I40" s="95"/>
      <c r="J40" s="96"/>
    </row>
    <row r="41" spans="1:45" s="97" customFormat="1" ht="14.1" customHeight="1" thickBot="1">
      <c r="B41" s="763"/>
      <c r="C41" s="763"/>
      <c r="D41" s="763"/>
      <c r="E41" s="763"/>
      <c r="F41" s="763"/>
      <c r="G41" s="763"/>
      <c r="H41" s="762" t="s">
        <v>1573</v>
      </c>
      <c r="I41" s="278"/>
      <c r="J41" s="278"/>
      <c r="K41" s="278"/>
      <c r="L41" s="278"/>
      <c r="M41" s="96"/>
      <c r="N41" s="96"/>
      <c r="O41" s="96"/>
      <c r="P41" s="96"/>
      <c r="Q41" s="96"/>
      <c r="R41" s="96"/>
    </row>
    <row r="42" spans="1:45" s="97" customFormat="1" ht="14.1" customHeight="1" thickTop="1">
      <c r="A42" s="1605" t="s">
        <v>409</v>
      </c>
      <c r="B42" s="1599" t="s">
        <v>1572</v>
      </c>
      <c r="C42" s="1599" t="s">
        <v>1571</v>
      </c>
      <c r="D42" s="1599" t="s">
        <v>1570</v>
      </c>
      <c r="E42" s="1599" t="s">
        <v>1569</v>
      </c>
      <c r="F42" s="1596" t="s">
        <v>1568</v>
      </c>
      <c r="G42" s="1599" t="s">
        <v>1567</v>
      </c>
      <c r="H42" s="1602" t="s">
        <v>1566</v>
      </c>
      <c r="I42" s="96"/>
      <c r="J42" s="96"/>
      <c r="K42" s="96"/>
      <c r="L42" s="96"/>
      <c r="M42" s="96"/>
      <c r="N42" s="96"/>
    </row>
    <row r="43" spans="1:45" s="97" customFormat="1" ht="14.1" customHeight="1">
      <c r="A43" s="1450"/>
      <c r="B43" s="1600"/>
      <c r="C43" s="1600"/>
      <c r="D43" s="1600"/>
      <c r="E43" s="1600"/>
      <c r="F43" s="1597"/>
      <c r="G43" s="1600"/>
      <c r="H43" s="1603"/>
      <c r="I43" s="96"/>
      <c r="J43" s="96"/>
      <c r="K43" s="96"/>
      <c r="L43" s="96"/>
      <c r="M43" s="96"/>
      <c r="N43" s="96"/>
    </row>
    <row r="44" spans="1:45" s="97" customFormat="1" ht="14.1" customHeight="1">
      <c r="A44" s="1461"/>
      <c r="B44" s="1601"/>
      <c r="C44" s="1601"/>
      <c r="D44" s="1601"/>
      <c r="E44" s="1601"/>
      <c r="F44" s="1598"/>
      <c r="G44" s="1601"/>
      <c r="H44" s="1604"/>
      <c r="I44" s="96"/>
      <c r="J44" s="96"/>
      <c r="K44" s="96"/>
      <c r="L44" s="96"/>
      <c r="M44" s="96"/>
      <c r="N44" s="96"/>
    </row>
    <row r="45" spans="1:45" ht="14.1" customHeight="1">
      <c r="A45" s="664" t="s">
        <v>1505</v>
      </c>
      <c r="B45" s="184">
        <v>593</v>
      </c>
      <c r="C45" s="625" t="s">
        <v>1096</v>
      </c>
      <c r="D45" s="625" t="s">
        <v>1096</v>
      </c>
      <c r="E45" s="184">
        <v>317</v>
      </c>
      <c r="F45" s="152">
        <v>171</v>
      </c>
      <c r="G45" s="152">
        <v>241</v>
      </c>
      <c r="H45" s="625" t="s">
        <v>1096</v>
      </c>
      <c r="J45" s="96"/>
      <c r="K45" s="96"/>
      <c r="L45" s="96"/>
      <c r="M45" s="96"/>
      <c r="N45" s="96"/>
    </row>
    <row r="46" spans="1:45" ht="14.1" customHeight="1">
      <c r="A46" s="660" t="s">
        <v>609</v>
      </c>
      <c r="B46" s="184">
        <v>598</v>
      </c>
      <c r="C46" s="152" t="s">
        <v>1096</v>
      </c>
      <c r="D46" s="152" t="s">
        <v>1096</v>
      </c>
      <c r="E46" s="184">
        <v>301</v>
      </c>
      <c r="F46" s="152">
        <v>131</v>
      </c>
      <c r="G46" s="152">
        <v>236</v>
      </c>
      <c r="H46" s="152" t="s">
        <v>1096</v>
      </c>
      <c r="J46" s="96"/>
      <c r="K46" s="96"/>
      <c r="L46" s="96"/>
      <c r="M46" s="96"/>
      <c r="N46" s="96"/>
    </row>
    <row r="47" spans="1:45" ht="14.1" customHeight="1">
      <c r="A47" s="660" t="s">
        <v>602</v>
      </c>
      <c r="B47" s="152">
        <v>510</v>
      </c>
      <c r="C47" s="152">
        <v>339</v>
      </c>
      <c r="D47" s="152">
        <v>10</v>
      </c>
      <c r="E47" s="152">
        <v>216</v>
      </c>
      <c r="F47" s="152" t="s">
        <v>1096</v>
      </c>
      <c r="G47" s="152">
        <v>189</v>
      </c>
      <c r="H47" s="152" t="s">
        <v>1096</v>
      </c>
      <c r="J47" s="96"/>
      <c r="K47" s="96"/>
      <c r="L47" s="96"/>
      <c r="M47" s="96"/>
      <c r="N47" s="96"/>
    </row>
    <row r="48" spans="1:45" ht="14.1" customHeight="1">
      <c r="A48" s="660" t="s">
        <v>597</v>
      </c>
      <c r="B48" s="184">
        <v>391</v>
      </c>
      <c r="C48" s="152" t="s">
        <v>1096</v>
      </c>
      <c r="D48" s="152" t="s">
        <v>1096</v>
      </c>
      <c r="E48" s="152">
        <v>160</v>
      </c>
      <c r="F48" s="152" t="s">
        <v>1096</v>
      </c>
      <c r="G48" s="152">
        <v>131</v>
      </c>
      <c r="H48" s="152" t="s">
        <v>1096</v>
      </c>
      <c r="J48" s="96"/>
      <c r="K48" s="96"/>
      <c r="L48" s="96"/>
      <c r="M48" s="96"/>
      <c r="N48" s="96"/>
    </row>
    <row r="49" spans="1:15" ht="14.1" customHeight="1">
      <c r="A49" s="660" t="s">
        <v>371</v>
      </c>
      <c r="B49" s="184">
        <v>302</v>
      </c>
      <c r="C49" s="152" t="s">
        <v>1096</v>
      </c>
      <c r="D49" s="152" t="s">
        <v>1096</v>
      </c>
      <c r="E49" s="152">
        <v>118</v>
      </c>
      <c r="F49" s="152" t="s">
        <v>1096</v>
      </c>
      <c r="G49" s="152">
        <v>103</v>
      </c>
      <c r="H49" s="152" t="s">
        <v>1096</v>
      </c>
      <c r="J49" s="96"/>
      <c r="K49" s="96"/>
      <c r="L49" s="96"/>
      <c r="M49" s="96"/>
      <c r="N49" s="96"/>
    </row>
    <row r="50" spans="1:15" s="761" customFormat="1" ht="14.1" customHeight="1">
      <c r="A50" s="760" t="s">
        <v>365</v>
      </c>
      <c r="B50" s="148" t="s">
        <v>1096</v>
      </c>
      <c r="C50" s="148" t="s">
        <v>1096</v>
      </c>
      <c r="D50" s="148" t="s">
        <v>1096</v>
      </c>
      <c r="E50" s="148" t="s">
        <v>1096</v>
      </c>
      <c r="F50" s="148" t="s">
        <v>1096</v>
      </c>
      <c r="G50" s="148" t="s">
        <v>1096</v>
      </c>
      <c r="H50" s="148" t="s">
        <v>1096</v>
      </c>
    </row>
    <row r="51" spans="1:15" s="97" customFormat="1" ht="14.1" customHeight="1" thickBot="1">
      <c r="A51" s="179"/>
      <c r="B51" s="179"/>
      <c r="C51" s="179"/>
      <c r="D51" s="179"/>
      <c r="E51" s="179"/>
      <c r="F51" s="184"/>
      <c r="G51" s="179"/>
      <c r="H51" s="179"/>
    </row>
    <row r="52" spans="1:15" ht="14.1" customHeight="1" thickTop="1">
      <c r="A52" s="1605" t="s">
        <v>409</v>
      </c>
      <c r="B52" s="1599" t="s">
        <v>1565</v>
      </c>
      <c r="C52" s="1602" t="s">
        <v>878</v>
      </c>
      <c r="D52" s="179"/>
      <c r="E52" s="179"/>
      <c r="F52" s="179"/>
      <c r="G52" s="179"/>
      <c r="H52" s="179"/>
      <c r="I52" s="114"/>
    </row>
    <row r="53" spans="1:15" ht="14.1" customHeight="1">
      <c r="A53" s="1450"/>
      <c r="B53" s="1600"/>
      <c r="C53" s="1603"/>
      <c r="D53" s="179"/>
      <c r="E53" s="179"/>
      <c r="F53" s="179"/>
      <c r="G53" s="179"/>
      <c r="H53" s="179"/>
      <c r="I53" s="114"/>
    </row>
    <row r="54" spans="1:15" ht="14.1" customHeight="1">
      <c r="A54" s="1461"/>
      <c r="B54" s="1601"/>
      <c r="C54" s="1604"/>
      <c r="D54" s="179"/>
      <c r="E54" s="179"/>
      <c r="F54" s="179"/>
      <c r="G54" s="179"/>
      <c r="H54" s="179"/>
      <c r="I54" s="114"/>
    </row>
    <row r="55" spans="1:15" ht="14.1" customHeight="1">
      <c r="A55" s="664" t="s">
        <v>1505</v>
      </c>
      <c r="B55" s="665">
        <v>375</v>
      </c>
      <c r="C55" s="152">
        <v>1697</v>
      </c>
      <c r="D55" s="179"/>
      <c r="E55" s="179"/>
      <c r="F55" s="179"/>
      <c r="G55" s="179"/>
      <c r="H55" s="179"/>
      <c r="I55" s="114"/>
    </row>
    <row r="56" spans="1:15" ht="14.1" customHeight="1">
      <c r="A56" s="660" t="s">
        <v>609</v>
      </c>
      <c r="B56" s="153">
        <v>336</v>
      </c>
      <c r="C56" s="152">
        <v>1602</v>
      </c>
      <c r="D56" s="179"/>
      <c r="E56" s="179"/>
      <c r="F56" s="179"/>
      <c r="G56" s="179"/>
      <c r="H56" s="179"/>
      <c r="I56" s="114"/>
    </row>
    <row r="57" spans="1:15" ht="14.1" customHeight="1">
      <c r="A57" s="660" t="s">
        <v>602</v>
      </c>
      <c r="B57" s="153" t="s">
        <v>1096</v>
      </c>
      <c r="C57" s="152">
        <v>1264</v>
      </c>
      <c r="D57" s="179"/>
      <c r="E57" s="179"/>
      <c r="F57" s="179"/>
      <c r="G57" s="179"/>
      <c r="H57" s="179"/>
      <c r="I57" s="114"/>
    </row>
    <row r="58" spans="1:15" ht="14.1" customHeight="1">
      <c r="A58" s="660" t="s">
        <v>597</v>
      </c>
      <c r="B58" s="153" t="s">
        <v>1096</v>
      </c>
      <c r="C58" s="152">
        <v>684</v>
      </c>
      <c r="D58" s="179"/>
      <c r="E58" s="179"/>
      <c r="F58" s="179"/>
      <c r="G58" s="179"/>
      <c r="H58" s="179"/>
      <c r="I58" s="114"/>
    </row>
    <row r="59" spans="1:15" ht="14.1" customHeight="1">
      <c r="A59" s="660" t="s">
        <v>371</v>
      </c>
      <c r="B59" s="153" t="s">
        <v>1096</v>
      </c>
      <c r="C59" s="152">
        <v>523</v>
      </c>
      <c r="D59" s="179"/>
      <c r="E59" s="179"/>
      <c r="F59" s="179"/>
      <c r="G59" s="179"/>
      <c r="H59" s="179"/>
      <c r="I59" s="114"/>
    </row>
    <row r="60" spans="1:15" ht="14.1" customHeight="1">
      <c r="A60" s="760" t="s">
        <v>365</v>
      </c>
      <c r="B60" s="149" t="s">
        <v>1096</v>
      </c>
      <c r="C60" s="190" t="s">
        <v>1096</v>
      </c>
      <c r="D60" s="155"/>
      <c r="E60" s="179"/>
      <c r="F60" s="179"/>
      <c r="G60" s="179"/>
      <c r="H60" s="179"/>
      <c r="I60" s="114"/>
    </row>
    <row r="61" spans="1:15" ht="15" customHeight="1">
      <c r="B61" s="185"/>
      <c r="C61" s="625"/>
      <c r="D61" s="155"/>
      <c r="E61" s="179"/>
      <c r="F61" s="1595" t="s">
        <v>1564</v>
      </c>
      <c r="G61" s="1595"/>
      <c r="H61" s="1595"/>
      <c r="I61" s="179"/>
      <c r="J61" s="96"/>
      <c r="O61" s="278"/>
    </row>
  </sheetData>
  <mergeCells count="34">
    <mergeCell ref="C36:D36"/>
    <mergeCell ref="A3:G3"/>
    <mergeCell ref="E4:G4"/>
    <mergeCell ref="A5:A7"/>
    <mergeCell ref="B5:B7"/>
    <mergeCell ref="C5:G5"/>
    <mergeCell ref="C6:C7"/>
    <mergeCell ref="D6:D7"/>
    <mergeCell ref="E6:E7"/>
    <mergeCell ref="E11:F11"/>
    <mergeCell ref="E12:F12"/>
    <mergeCell ref="E13:F13"/>
    <mergeCell ref="E14:F14"/>
    <mergeCell ref="A16:A18"/>
    <mergeCell ref="B16:E16"/>
    <mergeCell ref="B17:B18"/>
    <mergeCell ref="A27:A29"/>
    <mergeCell ref="B27:E27"/>
    <mergeCell ref="B28:B29"/>
    <mergeCell ref="E28:E29"/>
    <mergeCell ref="C25:D25"/>
    <mergeCell ref="A40:H40"/>
    <mergeCell ref="A42:A44"/>
    <mergeCell ref="B42:B44"/>
    <mergeCell ref="C42:C44"/>
    <mergeCell ref="D42:D44"/>
    <mergeCell ref="E42:E44"/>
    <mergeCell ref="F61:H61"/>
    <mergeCell ref="F42:F44"/>
    <mergeCell ref="G42:G44"/>
    <mergeCell ref="H42:H44"/>
    <mergeCell ref="A52:A54"/>
    <mergeCell ref="B52:B54"/>
    <mergeCell ref="C52:C54"/>
  </mergeCells>
  <phoneticPr fontId="2"/>
  <conditionalFormatting sqref="I26:I35">
    <cfRule type="expression" dxfId="42" priority="1" stopIfTrue="1">
      <formula>MOD(ROW(),2)=0</formula>
    </cfRule>
  </conditionalFormatting>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52919B-10FA-4801-BF4D-DE5913CCFB24}">
  <sheetPr>
    <pageSetUpPr fitToPage="1"/>
  </sheetPr>
  <dimension ref="A1:I45"/>
  <sheetViews>
    <sheetView view="pageBreakPreview" topLeftCell="A22" zoomScaleNormal="100" zoomScaleSheetLayoutView="100" workbookViewId="0">
      <selection activeCell="M56" sqref="M56"/>
    </sheetView>
  </sheetViews>
  <sheetFormatPr defaultRowHeight="13.5"/>
  <cols>
    <col min="1" max="1" width="19.625" style="96" customWidth="1"/>
    <col min="2" max="6" width="13.625" style="96" customWidth="1"/>
    <col min="7" max="7" width="4.625" style="96" customWidth="1"/>
    <col min="8" max="8" width="9" style="96"/>
    <col min="9" max="9" width="9.25" style="96" bestFit="1" customWidth="1"/>
    <col min="10" max="16384" width="9" style="96"/>
  </cols>
  <sheetData>
    <row r="1" spans="1:6" ht="15.95" customHeight="1">
      <c r="F1" s="167" t="s">
        <v>1636</v>
      </c>
    </row>
    <row r="2" spans="1:6" ht="15" customHeight="1"/>
    <row r="3" spans="1:6" ht="24.95" customHeight="1">
      <c r="A3" s="1301" t="s">
        <v>1635</v>
      </c>
      <c r="B3" s="1301"/>
      <c r="C3" s="1301"/>
      <c r="D3" s="1301"/>
      <c r="E3" s="1301"/>
      <c r="F3" s="1301"/>
    </row>
    <row r="4" spans="1:6" ht="15" customHeight="1" thickBot="1">
      <c r="A4" s="1309" t="s">
        <v>1634</v>
      </c>
      <c r="B4" s="1309"/>
      <c r="C4" s="1309"/>
      <c r="D4" s="1309"/>
      <c r="E4" s="1309"/>
      <c r="F4" s="1309"/>
    </row>
    <row r="5" spans="1:6" s="97" customFormat="1" ht="15" customHeight="1" thickTop="1">
      <c r="A5" s="131" t="s">
        <v>409</v>
      </c>
      <c r="B5" s="785" t="s">
        <v>1633</v>
      </c>
      <c r="C5" s="785" t="s">
        <v>1632</v>
      </c>
      <c r="D5" s="785" t="s">
        <v>1631</v>
      </c>
      <c r="E5" s="784" t="s">
        <v>615</v>
      </c>
      <c r="F5" s="783" t="s">
        <v>363</v>
      </c>
    </row>
    <row r="6" spans="1:6" ht="15" customHeight="1">
      <c r="A6" s="782" t="s">
        <v>431</v>
      </c>
      <c r="B6" s="467">
        <v>9755217</v>
      </c>
      <c r="C6" s="467">
        <v>3936910.33</v>
      </c>
      <c r="D6" s="467">
        <v>591971.52</v>
      </c>
      <c r="E6" s="467">
        <v>988125</v>
      </c>
      <c r="F6" s="481">
        <v>885837</v>
      </c>
    </row>
    <row r="7" spans="1:6" ht="15" customHeight="1">
      <c r="A7" s="644" t="s">
        <v>430</v>
      </c>
      <c r="B7" s="179">
        <v>3814228</v>
      </c>
      <c r="C7" s="179">
        <v>2145658.1800000002</v>
      </c>
      <c r="D7" s="179">
        <v>292158.01</v>
      </c>
      <c r="E7" s="179">
        <v>568972</v>
      </c>
      <c r="F7" s="479">
        <v>538733</v>
      </c>
    </row>
    <row r="8" spans="1:6" ht="15" customHeight="1">
      <c r="A8" s="779" t="s">
        <v>429</v>
      </c>
      <c r="B8" s="179">
        <v>5940989</v>
      </c>
      <c r="C8" s="179">
        <v>1791252.15</v>
      </c>
      <c r="D8" s="179">
        <v>299813.51</v>
      </c>
      <c r="E8" s="189">
        <v>419153</v>
      </c>
      <c r="F8" s="304">
        <v>347104</v>
      </c>
    </row>
    <row r="9" spans="1:6" ht="15" customHeight="1">
      <c r="A9" s="753" t="s">
        <v>1630</v>
      </c>
      <c r="B9" s="169"/>
      <c r="C9" s="169"/>
      <c r="D9" s="169"/>
      <c r="E9" s="169"/>
    </row>
    <row r="10" spans="1:6" ht="15" customHeight="1">
      <c r="A10" s="717"/>
      <c r="B10" s="717"/>
      <c r="C10" s="717"/>
      <c r="D10" s="717"/>
      <c r="E10" s="717"/>
      <c r="F10" s="166" t="s">
        <v>1612</v>
      </c>
    </row>
    <row r="11" spans="1:6" ht="15" customHeight="1">
      <c r="A11" s="373"/>
      <c r="B11" s="373"/>
      <c r="C11" s="373"/>
      <c r="D11" s="373"/>
      <c r="E11" s="373"/>
      <c r="F11" s="373"/>
    </row>
    <row r="12" spans="1:6" ht="24.95" customHeight="1">
      <c r="A12" s="1301" t="s">
        <v>1629</v>
      </c>
      <c r="B12" s="1301"/>
      <c r="C12" s="1301"/>
      <c r="D12" s="1301"/>
      <c r="E12" s="1301"/>
      <c r="F12" s="1301"/>
    </row>
    <row r="13" spans="1:6" ht="15" customHeight="1" thickBot="1">
      <c r="A13" s="1309" t="s">
        <v>1628</v>
      </c>
      <c r="B13" s="1309"/>
      <c r="C13" s="1309"/>
      <c r="D13" s="1309"/>
      <c r="E13" s="1309"/>
      <c r="F13" s="1309"/>
    </row>
    <row r="14" spans="1:6" s="97" customFormat="1" ht="15" customHeight="1" thickTop="1">
      <c r="A14" s="1364" t="s">
        <v>642</v>
      </c>
      <c r="B14" s="1364" t="s">
        <v>1627</v>
      </c>
      <c r="C14" s="1367" t="s">
        <v>1626</v>
      </c>
      <c r="D14" s="1306" t="s">
        <v>1625</v>
      </c>
      <c r="E14" s="1307"/>
      <c r="F14" s="1533"/>
    </row>
    <row r="15" spans="1:6" s="97" customFormat="1" ht="15" customHeight="1">
      <c r="A15" s="1365"/>
      <c r="B15" s="1618"/>
      <c r="C15" s="1531"/>
      <c r="D15" s="1371" t="s">
        <v>1195</v>
      </c>
      <c r="E15" s="1371" t="s">
        <v>1624</v>
      </c>
      <c r="F15" s="1383" t="s">
        <v>1623</v>
      </c>
    </row>
    <row r="16" spans="1:6" s="97" customFormat="1" ht="15" customHeight="1">
      <c r="A16" s="1366"/>
      <c r="B16" s="1506"/>
      <c r="C16" s="1532"/>
      <c r="D16" s="1333"/>
      <c r="E16" s="1333"/>
      <c r="F16" s="1382"/>
    </row>
    <row r="17" spans="1:9" ht="15" customHeight="1">
      <c r="A17" s="782" t="s">
        <v>1622</v>
      </c>
      <c r="B17" s="481">
        <v>301</v>
      </c>
      <c r="C17" s="781">
        <v>1603</v>
      </c>
      <c r="D17" s="780">
        <v>885837</v>
      </c>
      <c r="E17" s="481">
        <v>538733</v>
      </c>
      <c r="F17" s="481">
        <v>347104</v>
      </c>
    </row>
    <row r="18" spans="1:9" ht="15" customHeight="1">
      <c r="A18" s="644" t="s">
        <v>1621</v>
      </c>
      <c r="B18" s="479">
        <v>194</v>
      </c>
      <c r="C18" s="538">
        <v>307</v>
      </c>
      <c r="D18" s="539">
        <v>78305</v>
      </c>
      <c r="E18" s="479">
        <v>30279</v>
      </c>
      <c r="F18" s="479">
        <v>48026</v>
      </c>
      <c r="H18" s="511"/>
      <c r="I18" s="511"/>
    </row>
    <row r="19" spans="1:9" ht="15" customHeight="1">
      <c r="A19" s="644" t="s">
        <v>1620</v>
      </c>
      <c r="B19" s="479">
        <v>50</v>
      </c>
      <c r="C19" s="538">
        <v>1190</v>
      </c>
      <c r="D19" s="539">
        <v>748994</v>
      </c>
      <c r="E19" s="479">
        <v>485583</v>
      </c>
      <c r="F19" s="479">
        <v>263411</v>
      </c>
      <c r="H19" s="511"/>
      <c r="I19" s="511"/>
    </row>
    <row r="20" spans="1:9" ht="15" customHeight="1">
      <c r="A20" s="644" t="s">
        <v>1619</v>
      </c>
      <c r="B20" s="479">
        <v>3</v>
      </c>
      <c r="C20" s="538">
        <v>6</v>
      </c>
      <c r="D20" s="539">
        <v>4096</v>
      </c>
      <c r="E20" s="479">
        <v>0</v>
      </c>
      <c r="F20" s="479">
        <v>4096</v>
      </c>
      <c r="H20" s="511"/>
      <c r="I20" s="511"/>
    </row>
    <row r="21" spans="1:9" ht="15" customHeight="1">
      <c r="A21" s="644" t="s">
        <v>1618</v>
      </c>
      <c r="B21" s="479">
        <v>24</v>
      </c>
      <c r="C21" s="538">
        <v>48</v>
      </c>
      <c r="D21" s="539">
        <v>18796</v>
      </c>
      <c r="E21" s="479">
        <v>4558</v>
      </c>
      <c r="F21" s="479">
        <v>14238</v>
      </c>
      <c r="H21" s="511"/>
      <c r="I21" s="511"/>
    </row>
    <row r="22" spans="1:9" ht="15" customHeight="1">
      <c r="A22" s="644" t="s">
        <v>1617</v>
      </c>
      <c r="B22" s="479">
        <v>2</v>
      </c>
      <c r="C22" s="538">
        <v>4</v>
      </c>
      <c r="D22" s="539">
        <v>2911</v>
      </c>
      <c r="E22" s="479">
        <v>2335</v>
      </c>
      <c r="F22" s="479">
        <v>576</v>
      </c>
      <c r="H22" s="511"/>
      <c r="I22" s="511"/>
    </row>
    <row r="23" spans="1:9" ht="15" customHeight="1">
      <c r="A23" s="644" t="s">
        <v>1616</v>
      </c>
      <c r="B23" s="479">
        <v>2</v>
      </c>
      <c r="C23" s="538">
        <v>3</v>
      </c>
      <c r="D23" s="539">
        <v>83</v>
      </c>
      <c r="E23" s="479">
        <v>0</v>
      </c>
      <c r="F23" s="479">
        <v>83</v>
      </c>
      <c r="H23" s="511"/>
      <c r="I23" s="511"/>
    </row>
    <row r="24" spans="1:9" ht="15" customHeight="1">
      <c r="A24" s="644" t="s">
        <v>1615</v>
      </c>
      <c r="B24" s="479">
        <v>7</v>
      </c>
      <c r="C24" s="538">
        <v>9</v>
      </c>
      <c r="D24" s="539">
        <v>11761</v>
      </c>
      <c r="E24" s="479">
        <v>11761</v>
      </c>
      <c r="F24" s="479">
        <v>0</v>
      </c>
      <c r="H24" s="511"/>
      <c r="I24" s="511"/>
    </row>
    <row r="25" spans="1:9" ht="15" customHeight="1">
      <c r="A25" s="644" t="s">
        <v>1614</v>
      </c>
      <c r="B25" s="479">
        <v>2</v>
      </c>
      <c r="C25" s="538">
        <v>3</v>
      </c>
      <c r="D25" s="539">
        <v>2627</v>
      </c>
      <c r="E25" s="479">
        <v>0</v>
      </c>
      <c r="F25" s="479">
        <v>2627</v>
      </c>
      <c r="H25" s="511"/>
      <c r="I25" s="511"/>
    </row>
    <row r="26" spans="1:9" ht="15" customHeight="1">
      <c r="A26" s="779" t="s">
        <v>416</v>
      </c>
      <c r="B26" s="479">
        <v>17</v>
      </c>
      <c r="C26" s="318">
        <v>33</v>
      </c>
      <c r="D26" s="306">
        <v>18264</v>
      </c>
      <c r="E26" s="479">
        <v>4217</v>
      </c>
      <c r="F26" s="304">
        <v>14047</v>
      </c>
      <c r="G26" s="168"/>
      <c r="H26" s="511"/>
      <c r="I26" s="511"/>
    </row>
    <row r="27" spans="1:9" ht="15" customHeight="1">
      <c r="A27" s="175" t="s">
        <v>1613</v>
      </c>
      <c r="B27" s="169"/>
      <c r="C27" s="169"/>
      <c r="D27" s="169"/>
      <c r="E27" s="169"/>
      <c r="G27" s="295"/>
    </row>
    <row r="28" spans="1:9" ht="15" customHeight="1">
      <c r="F28" s="166" t="s">
        <v>1612</v>
      </c>
    </row>
    <row r="29" spans="1:9" ht="24" customHeight="1"/>
    <row r="30" spans="1:9" ht="24" customHeight="1"/>
    <row r="31" spans="1:9" ht="24" customHeight="1"/>
    <row r="32" spans="1:9" ht="24" customHeight="1"/>
    <row r="33" ht="24" customHeight="1"/>
    <row r="34" ht="24" customHeight="1"/>
    <row r="35" ht="24" customHeight="1"/>
    <row r="36" ht="24" customHeight="1"/>
    <row r="37" ht="24" customHeight="1"/>
    <row r="38" ht="24" customHeight="1"/>
    <row r="39" ht="24" customHeight="1"/>
    <row r="40" ht="15.95" customHeight="1"/>
    <row r="41" ht="15.95" customHeight="1"/>
    <row r="42" ht="15.95" customHeight="1"/>
    <row r="43" ht="15.95" customHeight="1"/>
    <row r="44" ht="15.95" customHeight="1"/>
    <row r="45" ht="15.95" customHeight="1"/>
  </sheetData>
  <mergeCells count="11">
    <mergeCell ref="D15:D16"/>
    <mergeCell ref="E15:E16"/>
    <mergeCell ref="F15:F16"/>
    <mergeCell ref="A3:F3"/>
    <mergeCell ref="A4:F4"/>
    <mergeCell ref="A12:F12"/>
    <mergeCell ref="A13:F13"/>
    <mergeCell ref="A14:A16"/>
    <mergeCell ref="B14:B16"/>
    <mergeCell ref="C14:C16"/>
    <mergeCell ref="D14:F14"/>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DA3DA-CD69-48A9-8383-6CD193C87760}">
  <sheetPr>
    <pageSetUpPr fitToPage="1"/>
  </sheetPr>
  <dimension ref="A1:S65"/>
  <sheetViews>
    <sheetView view="pageBreakPreview" zoomScale="90" zoomScaleNormal="100" zoomScaleSheetLayoutView="90" workbookViewId="0">
      <selection activeCell="M56" sqref="M56"/>
    </sheetView>
  </sheetViews>
  <sheetFormatPr defaultRowHeight="13.5"/>
  <cols>
    <col min="1" max="13" width="4.625" style="96" customWidth="1"/>
    <col min="14" max="16" width="4.625" style="786" customWidth="1"/>
    <col min="17" max="17" width="4.625" style="410" customWidth="1"/>
    <col min="18" max="19" width="4.625" style="96" customWidth="1"/>
    <col min="20" max="16384" width="9" style="96"/>
  </cols>
  <sheetData>
    <row r="1" spans="1:19" ht="15.95" customHeight="1">
      <c r="A1" s="1282" t="s">
        <v>1645</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508"/>
      <c r="L2" s="508"/>
      <c r="M2" s="508"/>
      <c r="N2" s="790"/>
      <c r="O2" s="790"/>
      <c r="P2" s="790"/>
      <c r="Q2" s="789"/>
      <c r="R2" s="508"/>
    </row>
    <row r="3" spans="1:19" s="105" customFormat="1" ht="15" customHeight="1" thickTop="1">
      <c r="B3" s="1345" t="s">
        <v>1644</v>
      </c>
      <c r="C3" s="1345"/>
      <c r="D3" s="1345"/>
      <c r="E3" s="1345"/>
      <c r="F3" s="1345"/>
      <c r="G3" s="1345"/>
      <c r="H3" s="1345"/>
      <c r="I3" s="1345"/>
      <c r="J3" s="1345"/>
      <c r="K3" s="1345"/>
      <c r="L3" s="1345"/>
      <c r="M3" s="1345"/>
      <c r="N3" s="1345"/>
      <c r="O3" s="1345"/>
      <c r="P3" s="1345"/>
      <c r="Q3" s="1346"/>
      <c r="R3" s="1346"/>
    </row>
    <row r="4" spans="1:19" s="105" customFormat="1" ht="15" customHeight="1">
      <c r="B4" s="1345"/>
      <c r="C4" s="1345"/>
      <c r="D4" s="1345"/>
      <c r="E4" s="1345"/>
      <c r="F4" s="1345"/>
      <c r="G4" s="1345"/>
      <c r="H4" s="1345"/>
      <c r="I4" s="1345"/>
      <c r="J4" s="1345"/>
      <c r="K4" s="1345"/>
      <c r="L4" s="1345"/>
      <c r="M4" s="1345"/>
      <c r="N4" s="1345"/>
      <c r="O4" s="1345"/>
      <c r="P4" s="1345"/>
      <c r="Q4" s="1346"/>
      <c r="R4" s="1346"/>
    </row>
    <row r="5" spans="1:19" s="105" customFormat="1" ht="15" customHeight="1">
      <c r="B5" s="1345"/>
      <c r="C5" s="1345"/>
      <c r="D5" s="1345"/>
      <c r="E5" s="1345"/>
      <c r="F5" s="1345"/>
      <c r="G5" s="1345"/>
      <c r="H5" s="1345"/>
      <c r="I5" s="1345"/>
      <c r="J5" s="1345"/>
      <c r="K5" s="1345"/>
      <c r="L5" s="1345"/>
      <c r="M5" s="1345"/>
      <c r="N5" s="1345"/>
      <c r="O5" s="1345"/>
      <c r="P5" s="1345"/>
      <c r="Q5" s="1346"/>
      <c r="R5" s="1346"/>
    </row>
    <row r="6" spans="1:19" s="105" customFormat="1" ht="15" customHeight="1" thickBot="1">
      <c r="B6" s="1347"/>
      <c r="C6" s="1347"/>
      <c r="D6" s="1347"/>
      <c r="E6" s="1347"/>
      <c r="F6" s="1347"/>
      <c r="G6" s="1347"/>
      <c r="H6" s="1347"/>
      <c r="I6" s="1347"/>
      <c r="J6" s="1347"/>
      <c r="K6" s="1347"/>
      <c r="L6" s="1347"/>
      <c r="M6" s="1347"/>
      <c r="N6" s="1347"/>
      <c r="O6" s="1347"/>
      <c r="P6" s="1347"/>
      <c r="Q6" s="1348"/>
      <c r="R6" s="1348"/>
    </row>
    <row r="7" spans="1:19" s="105" customFormat="1" ht="20.100000000000001" customHeight="1" thickTop="1">
      <c r="B7" s="722"/>
      <c r="C7" s="722"/>
      <c r="D7" s="722"/>
      <c r="E7" s="722"/>
      <c r="F7" s="722"/>
      <c r="G7" s="722"/>
      <c r="H7" s="722"/>
      <c r="I7" s="722"/>
      <c r="J7" s="722"/>
      <c r="K7" s="722"/>
      <c r="L7" s="722"/>
      <c r="M7" s="722"/>
      <c r="N7" s="722"/>
      <c r="O7" s="722"/>
      <c r="P7" s="722"/>
      <c r="Q7" s="788"/>
      <c r="R7" s="788"/>
    </row>
    <row r="8" spans="1:19" s="105" customFormat="1" ht="20.100000000000001" customHeight="1">
      <c r="B8" s="722"/>
      <c r="C8" s="722"/>
      <c r="D8" s="722"/>
      <c r="E8" s="722"/>
      <c r="F8" s="722"/>
      <c r="G8" s="722"/>
      <c r="H8" s="722"/>
      <c r="I8" s="722"/>
      <c r="J8" s="722"/>
      <c r="K8" s="722"/>
      <c r="L8" s="722"/>
      <c r="M8" s="722"/>
      <c r="N8" s="722"/>
      <c r="O8" s="722"/>
      <c r="P8" s="722"/>
      <c r="Q8" s="788"/>
      <c r="R8" s="788"/>
    </row>
    <row r="9" spans="1:19" ht="20.100000000000001" customHeight="1"/>
    <row r="10" spans="1:19" ht="20.100000000000001" customHeight="1"/>
    <row r="11" spans="1:19" ht="20.100000000000001" customHeight="1">
      <c r="C11" s="1290" t="s">
        <v>1643</v>
      </c>
      <c r="D11" s="1290"/>
      <c r="E11" s="1290"/>
      <c r="F11" s="1290"/>
      <c r="G11" s="1290"/>
      <c r="H11" s="1290"/>
      <c r="I11" s="1295">
        <f>'1(左）'!B11</f>
        <v>76</v>
      </c>
      <c r="J11" s="1295"/>
      <c r="K11" s="1295"/>
      <c r="L11" s="1293" t="s">
        <v>50</v>
      </c>
      <c r="M11" s="1293"/>
      <c r="N11" s="271" t="s">
        <v>1642</v>
      </c>
      <c r="O11" s="269"/>
      <c r="P11" s="269"/>
      <c r="Q11" s="96"/>
    </row>
    <row r="12" spans="1:19" ht="20.100000000000001" customHeight="1">
      <c r="C12" s="1349" t="s">
        <v>1638</v>
      </c>
      <c r="D12" s="1349"/>
      <c r="E12" s="1349"/>
      <c r="F12" s="1349"/>
      <c r="G12" s="1349"/>
      <c r="H12" s="1349"/>
      <c r="I12" s="787"/>
      <c r="J12" s="787"/>
      <c r="K12" s="102"/>
      <c r="L12" s="102"/>
      <c r="M12" s="100"/>
      <c r="N12" s="280"/>
      <c r="O12" s="409"/>
      <c r="P12" s="409"/>
      <c r="Q12" s="96"/>
    </row>
    <row r="13" spans="1:19" ht="20.100000000000001" customHeight="1">
      <c r="C13" s="1290" t="s">
        <v>1641</v>
      </c>
      <c r="D13" s="1290"/>
      <c r="E13" s="1290"/>
      <c r="F13" s="1290"/>
      <c r="G13" s="1290"/>
      <c r="H13" s="1290"/>
      <c r="I13" s="1295">
        <f>'1(左）'!B22</f>
        <v>2259</v>
      </c>
      <c r="J13" s="1295"/>
      <c r="K13" s="1295"/>
      <c r="L13" s="1293" t="s">
        <v>570</v>
      </c>
      <c r="M13" s="1293"/>
      <c r="N13" s="271" t="str">
        <f>N11</f>
        <v>(令和2年6月1日現在)</v>
      </c>
      <c r="O13" s="269"/>
      <c r="P13" s="269"/>
      <c r="Q13" s="96"/>
    </row>
    <row r="14" spans="1:19" ht="20.100000000000001" customHeight="1">
      <c r="C14" s="1349" t="s">
        <v>1638</v>
      </c>
      <c r="D14" s="1349"/>
      <c r="E14" s="1349"/>
      <c r="F14" s="1349"/>
      <c r="G14" s="1349"/>
      <c r="H14" s="1349"/>
      <c r="I14" s="787"/>
      <c r="J14" s="787"/>
      <c r="K14" s="102"/>
      <c r="L14" s="102"/>
      <c r="M14" s="100"/>
      <c r="N14" s="280"/>
      <c r="O14" s="409"/>
      <c r="P14" s="409"/>
      <c r="Q14" s="96"/>
    </row>
    <row r="15" spans="1:19" ht="20.100000000000001" customHeight="1">
      <c r="C15" s="1290" t="s">
        <v>1640</v>
      </c>
      <c r="D15" s="1290"/>
      <c r="E15" s="1290"/>
      <c r="F15" s="1290"/>
      <c r="G15" s="1290"/>
      <c r="H15" s="1290"/>
      <c r="I15" s="1295">
        <f>'1(左）'!B33</f>
        <v>5167674</v>
      </c>
      <c r="J15" s="1295"/>
      <c r="K15" s="1295"/>
      <c r="L15" s="1293" t="s">
        <v>1639</v>
      </c>
      <c r="M15" s="1293"/>
      <c r="N15" s="271" t="str">
        <f>N13</f>
        <v>(令和2年6月1日現在)</v>
      </c>
      <c r="O15" s="101"/>
      <c r="P15" s="101"/>
      <c r="Q15" s="96"/>
    </row>
    <row r="16" spans="1:19" ht="20.100000000000001" customHeight="1">
      <c r="C16" s="1349" t="s">
        <v>1638</v>
      </c>
      <c r="D16" s="1349"/>
      <c r="E16" s="1349"/>
      <c r="F16" s="1349"/>
      <c r="G16" s="1349"/>
      <c r="H16" s="1349"/>
      <c r="I16" s="787"/>
      <c r="J16" s="787"/>
      <c r="K16" s="101"/>
      <c r="L16" s="101"/>
      <c r="M16" s="100"/>
      <c r="N16" s="280"/>
      <c r="O16" s="409"/>
      <c r="P16" s="409"/>
      <c r="Q16" s="96"/>
    </row>
    <row r="17" spans="2:18" ht="20.100000000000001" customHeight="1"/>
    <row r="18" spans="2:18" ht="20.100000000000001" customHeight="1"/>
    <row r="19" spans="2:18" ht="20.100000000000001" customHeight="1">
      <c r="B19" s="1586" t="s">
        <v>1637</v>
      </c>
      <c r="C19" s="1586"/>
      <c r="D19" s="1586"/>
      <c r="E19" s="1586"/>
      <c r="F19" s="1586"/>
      <c r="G19" s="1586"/>
      <c r="H19" s="1586"/>
      <c r="I19" s="1586"/>
      <c r="J19" s="1586"/>
      <c r="K19" s="1586"/>
      <c r="L19" s="1586"/>
      <c r="M19" s="1586"/>
      <c r="N19" s="1586"/>
      <c r="O19" s="1586"/>
      <c r="P19" s="1586"/>
      <c r="Q19" s="1586"/>
      <c r="R19" s="1586"/>
    </row>
    <row r="20" spans="2:18" ht="20.100000000000001" customHeight="1">
      <c r="B20" s="1586"/>
      <c r="C20" s="1586"/>
      <c r="D20" s="1586"/>
      <c r="E20" s="1586"/>
      <c r="F20" s="1586"/>
      <c r="G20" s="1586"/>
      <c r="H20" s="1586"/>
      <c r="I20" s="1586"/>
      <c r="J20" s="1586"/>
      <c r="K20" s="1586"/>
      <c r="L20" s="1586"/>
      <c r="M20" s="1586"/>
      <c r="N20" s="1586"/>
      <c r="O20" s="1586"/>
      <c r="P20" s="1586"/>
      <c r="Q20" s="1586"/>
      <c r="R20" s="1586"/>
    </row>
    <row r="21" spans="2:18" ht="20.100000000000001" customHeight="1"/>
    <row r="22" spans="2:18" ht="20.100000000000001" customHeight="1"/>
    <row r="23" spans="2:18" ht="20.100000000000001" customHeight="1"/>
    <row r="24" spans="2:18" ht="20.100000000000001" customHeight="1"/>
    <row r="25" spans="2:18" ht="20.100000000000001" customHeight="1"/>
    <row r="26" spans="2:18" ht="20.100000000000001" customHeight="1"/>
    <row r="27" spans="2:18" ht="20.100000000000001" customHeight="1"/>
    <row r="28" spans="2:18" ht="20.100000000000001" customHeight="1"/>
    <row r="29" spans="2:18" ht="20.100000000000001" customHeight="1"/>
    <row r="30" spans="2:18" ht="20.100000000000001" customHeight="1"/>
    <row r="31" spans="2:18" ht="20.100000000000001" customHeight="1"/>
    <row r="32" spans="2: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sheetData>
  <mergeCells count="15">
    <mergeCell ref="C16:H16"/>
    <mergeCell ref="B19:R20"/>
    <mergeCell ref="C13:H13"/>
    <mergeCell ref="I13:K13"/>
    <mergeCell ref="L13:M13"/>
    <mergeCell ref="C14:H14"/>
    <mergeCell ref="C15:H15"/>
    <mergeCell ref="I15:K15"/>
    <mergeCell ref="L15:M15"/>
    <mergeCell ref="C12:H12"/>
    <mergeCell ref="A1:S1"/>
    <mergeCell ref="B3:R6"/>
    <mergeCell ref="C11:H11"/>
    <mergeCell ref="I11:K11"/>
    <mergeCell ref="L11:M1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810C8-4B6F-41DB-A3BC-433E1E5472F5}">
  <sheetPr>
    <pageSetUpPr fitToPage="1"/>
  </sheetPr>
  <dimension ref="A1:T36"/>
  <sheetViews>
    <sheetView view="pageBreakPreview" topLeftCell="A16" zoomScaleNormal="100" zoomScaleSheetLayoutView="100" workbookViewId="0">
      <selection activeCell="M56" sqref="M56"/>
    </sheetView>
  </sheetViews>
  <sheetFormatPr defaultRowHeight="13.5"/>
  <cols>
    <col min="1" max="2" width="8.125" style="96" customWidth="1"/>
    <col min="3" max="13" width="6.625" style="96" customWidth="1"/>
    <col min="14" max="14" width="2.625" style="168" customWidth="1"/>
    <col min="15" max="27" width="6.625" style="96" customWidth="1"/>
    <col min="28" max="16384" width="9" style="96"/>
  </cols>
  <sheetData>
    <row r="1" spans="1:20" ht="15" customHeight="1">
      <c r="A1" s="1304" t="s">
        <v>1666</v>
      </c>
      <c r="B1" s="1304"/>
    </row>
    <row r="2" spans="1:20" ht="15" customHeight="1"/>
    <row r="3" spans="1:20" s="95" customFormat="1" ht="24.95" customHeight="1">
      <c r="A3" s="1315" t="s">
        <v>1665</v>
      </c>
      <c r="B3" s="1315"/>
      <c r="C3" s="1315"/>
      <c r="D3" s="1315"/>
      <c r="E3" s="1315"/>
      <c r="F3" s="1315"/>
      <c r="G3" s="1315"/>
      <c r="H3" s="1315"/>
      <c r="I3" s="1315"/>
      <c r="J3" s="1315"/>
      <c r="K3" s="1315"/>
      <c r="L3" s="1315"/>
      <c r="M3" s="1315"/>
      <c r="N3" s="168"/>
    </row>
    <row r="4" spans="1:20" s="97" customFormat="1" ht="15" customHeight="1" thickBot="1">
      <c r="A4" s="158" t="s">
        <v>1664</v>
      </c>
      <c r="N4" s="274"/>
    </row>
    <row r="5" spans="1:20" s="261" customFormat="1" ht="15" customHeight="1" thickTop="1">
      <c r="A5" s="1620" t="s">
        <v>409</v>
      </c>
      <c r="B5" s="1622" t="s">
        <v>1663</v>
      </c>
      <c r="C5" s="794" t="s">
        <v>1662</v>
      </c>
      <c r="D5" s="793">
        <v>10</v>
      </c>
      <c r="E5" s="793">
        <v>11</v>
      </c>
      <c r="F5" s="793">
        <v>12</v>
      </c>
      <c r="G5" s="793">
        <v>13</v>
      </c>
      <c r="H5" s="793">
        <v>14</v>
      </c>
      <c r="I5" s="793">
        <v>15</v>
      </c>
      <c r="J5" s="793">
        <v>16</v>
      </c>
      <c r="K5" s="793">
        <v>17</v>
      </c>
      <c r="L5" s="793">
        <v>18</v>
      </c>
      <c r="M5" s="792">
        <v>19</v>
      </c>
    </row>
    <row r="6" spans="1:20" s="261" customFormat="1" ht="15" customHeight="1">
      <c r="A6" s="1621"/>
      <c r="B6" s="1623"/>
      <c r="C6" s="1597" t="s">
        <v>1657</v>
      </c>
      <c r="D6" s="1600" t="s">
        <v>1656</v>
      </c>
      <c r="E6" s="1600" t="s">
        <v>1655</v>
      </c>
      <c r="F6" s="1600" t="s">
        <v>1654</v>
      </c>
      <c r="G6" s="1600" t="s">
        <v>1653</v>
      </c>
      <c r="H6" s="1600" t="s">
        <v>1652</v>
      </c>
      <c r="I6" s="1600" t="s">
        <v>1651</v>
      </c>
      <c r="J6" s="1600" t="s">
        <v>1650</v>
      </c>
      <c r="K6" s="1600" t="s">
        <v>1649</v>
      </c>
      <c r="L6" s="1597" t="s">
        <v>1648</v>
      </c>
      <c r="M6" s="1607" t="s">
        <v>1647</v>
      </c>
    </row>
    <row r="7" spans="1:20" s="261" customFormat="1" ht="15" customHeight="1">
      <c r="A7" s="1621"/>
      <c r="B7" s="1623"/>
      <c r="C7" s="1598"/>
      <c r="D7" s="1601"/>
      <c r="E7" s="1601"/>
      <c r="F7" s="1601"/>
      <c r="G7" s="1601"/>
      <c r="H7" s="1601"/>
      <c r="I7" s="1601"/>
      <c r="J7" s="1601"/>
      <c r="K7" s="1601"/>
      <c r="L7" s="1598"/>
      <c r="M7" s="1608"/>
    </row>
    <row r="8" spans="1:20" s="97" customFormat="1" ht="15" customHeight="1">
      <c r="A8" s="664" t="s">
        <v>497</v>
      </c>
      <c r="B8" s="665">
        <v>78</v>
      </c>
      <c r="C8" s="625">
        <v>4</v>
      </c>
      <c r="D8" s="625">
        <v>1</v>
      </c>
      <c r="E8" s="625">
        <v>3</v>
      </c>
      <c r="F8" s="625">
        <v>1</v>
      </c>
      <c r="G8" s="625">
        <v>1</v>
      </c>
      <c r="H8" s="625">
        <v>2</v>
      </c>
      <c r="I8" s="625">
        <v>6</v>
      </c>
      <c r="J8" s="625">
        <v>1</v>
      </c>
      <c r="K8" s="592" t="s">
        <v>361</v>
      </c>
      <c r="L8" s="625">
        <v>11</v>
      </c>
      <c r="M8" s="625">
        <v>1</v>
      </c>
    </row>
    <row r="9" spans="1:20" s="97" customFormat="1" ht="15" customHeight="1">
      <c r="A9" s="660" t="s">
        <v>367</v>
      </c>
      <c r="B9" s="153">
        <v>74</v>
      </c>
      <c r="C9" s="152">
        <v>4</v>
      </c>
      <c r="D9" s="152">
        <v>1</v>
      </c>
      <c r="E9" s="152">
        <v>3</v>
      </c>
      <c r="F9" s="152">
        <v>1</v>
      </c>
      <c r="G9" s="152">
        <v>1</v>
      </c>
      <c r="H9" s="152">
        <v>3</v>
      </c>
      <c r="I9" s="152">
        <v>5</v>
      </c>
      <c r="J9" s="152">
        <v>1</v>
      </c>
      <c r="K9" s="151" t="s">
        <v>361</v>
      </c>
      <c r="L9" s="152">
        <v>11</v>
      </c>
      <c r="M9" s="152">
        <v>1</v>
      </c>
    </row>
    <row r="10" spans="1:20" s="97" customFormat="1" ht="15" customHeight="1">
      <c r="A10" s="660" t="s">
        <v>1646</v>
      </c>
      <c r="B10" s="153">
        <v>75</v>
      </c>
      <c r="C10" s="152">
        <v>4</v>
      </c>
      <c r="D10" s="152">
        <v>1</v>
      </c>
      <c r="E10" s="152">
        <v>2</v>
      </c>
      <c r="F10" s="152">
        <v>1</v>
      </c>
      <c r="G10" s="152">
        <v>1</v>
      </c>
      <c r="H10" s="152">
        <v>3</v>
      </c>
      <c r="I10" s="152">
        <v>5</v>
      </c>
      <c r="J10" s="152">
        <v>1</v>
      </c>
      <c r="K10" s="151" t="s">
        <v>361</v>
      </c>
      <c r="L10" s="152">
        <v>10</v>
      </c>
      <c r="M10" s="152">
        <v>1</v>
      </c>
    </row>
    <row r="11" spans="1:20" s="168" customFormat="1" ht="15" customHeight="1">
      <c r="A11" s="760" t="s">
        <v>615</v>
      </c>
      <c r="B11" s="149">
        <v>76</v>
      </c>
      <c r="C11" s="148">
        <v>4</v>
      </c>
      <c r="D11" s="148">
        <v>1</v>
      </c>
      <c r="E11" s="148">
        <v>2</v>
      </c>
      <c r="F11" s="148">
        <v>1</v>
      </c>
      <c r="G11" s="148">
        <v>1</v>
      </c>
      <c r="H11" s="148">
        <v>3</v>
      </c>
      <c r="I11" s="148">
        <v>5</v>
      </c>
      <c r="J11" s="148">
        <v>1</v>
      </c>
      <c r="K11" s="147" t="s">
        <v>364</v>
      </c>
      <c r="L11" s="148">
        <v>11</v>
      </c>
      <c r="M11" s="148">
        <v>1</v>
      </c>
      <c r="N11" s="380"/>
      <c r="O11" s="380"/>
      <c r="P11" s="380"/>
      <c r="Q11" s="380"/>
      <c r="R11" s="380"/>
      <c r="S11" s="380"/>
      <c r="T11" s="380"/>
    </row>
    <row r="12" spans="1:20" s="168" customFormat="1" ht="15" customHeight="1">
      <c r="A12" s="795"/>
      <c r="B12" s="556"/>
      <c r="C12" s="556"/>
      <c r="D12" s="556"/>
      <c r="E12" s="556"/>
      <c r="F12" s="556"/>
      <c r="G12" s="556"/>
      <c r="H12" s="556"/>
      <c r="I12" s="556"/>
      <c r="J12" s="556"/>
      <c r="K12" s="556"/>
      <c r="L12" s="556"/>
      <c r="M12" s="556"/>
      <c r="N12" s="380"/>
      <c r="O12" s="380"/>
      <c r="P12" s="380"/>
      <c r="Q12" s="380"/>
      <c r="R12" s="380"/>
      <c r="S12" s="380"/>
      <c r="T12" s="380"/>
    </row>
    <row r="13" spans="1:20" s="168" customFormat="1" ht="15" customHeight="1">
      <c r="A13" s="795"/>
      <c r="B13" s="556"/>
      <c r="C13" s="556"/>
      <c r="D13" s="556"/>
      <c r="E13" s="556"/>
      <c r="F13" s="556"/>
      <c r="G13" s="556"/>
      <c r="H13" s="556"/>
      <c r="I13" s="556"/>
      <c r="J13" s="556"/>
      <c r="K13" s="556"/>
      <c r="L13" s="556"/>
      <c r="M13" s="556"/>
      <c r="N13" s="380"/>
      <c r="O13" s="380"/>
      <c r="P13" s="380"/>
      <c r="Q13" s="380"/>
      <c r="R13" s="380"/>
      <c r="S13" s="380"/>
      <c r="T13" s="380"/>
    </row>
    <row r="14" spans="1:20" s="97" customFormat="1" ht="15" customHeight="1">
      <c r="A14" s="557"/>
      <c r="B14" s="261"/>
      <c r="C14" s="261"/>
      <c r="D14" s="261"/>
      <c r="E14" s="261"/>
      <c r="F14" s="261"/>
      <c r="G14" s="261"/>
      <c r="H14" s="261"/>
      <c r="I14" s="261"/>
      <c r="J14" s="261"/>
      <c r="K14" s="261"/>
      <c r="L14" s="261"/>
      <c r="M14" s="557"/>
      <c r="N14" s="557"/>
    </row>
    <row r="15" spans="1:20" s="97" customFormat="1" ht="15" customHeight="1" thickBot="1">
      <c r="A15" s="1619" t="s">
        <v>1661</v>
      </c>
      <c r="B15" s="1619"/>
      <c r="C15" s="261"/>
      <c r="D15" s="261"/>
      <c r="E15" s="261"/>
      <c r="F15" s="261"/>
      <c r="G15" s="261"/>
      <c r="H15" s="261"/>
      <c r="I15" s="261"/>
      <c r="J15" s="261"/>
      <c r="K15" s="261"/>
      <c r="L15" s="261"/>
      <c r="M15" s="557"/>
      <c r="N15" s="557"/>
    </row>
    <row r="16" spans="1:20" s="261" customFormat="1" ht="15" customHeight="1" thickTop="1">
      <c r="A16" s="1620" t="s">
        <v>409</v>
      </c>
      <c r="B16" s="1622" t="s">
        <v>1660</v>
      </c>
      <c r="C16" s="794">
        <v>9</v>
      </c>
      <c r="D16" s="793">
        <v>10</v>
      </c>
      <c r="E16" s="793">
        <v>11</v>
      </c>
      <c r="F16" s="793">
        <v>12</v>
      </c>
      <c r="G16" s="793">
        <v>13</v>
      </c>
      <c r="H16" s="793">
        <v>14</v>
      </c>
      <c r="I16" s="793">
        <v>15</v>
      </c>
      <c r="J16" s="793">
        <v>16</v>
      </c>
      <c r="K16" s="793">
        <v>17</v>
      </c>
      <c r="L16" s="793">
        <v>18</v>
      </c>
      <c r="M16" s="792">
        <v>19</v>
      </c>
    </row>
    <row r="17" spans="1:20" s="261" customFormat="1" ht="15" customHeight="1">
      <c r="A17" s="1621"/>
      <c r="B17" s="1623"/>
      <c r="C17" s="1597" t="s">
        <v>1657</v>
      </c>
      <c r="D17" s="1600" t="s">
        <v>1656</v>
      </c>
      <c r="E17" s="1600" t="s">
        <v>1655</v>
      </c>
      <c r="F17" s="1600" t="s">
        <v>1654</v>
      </c>
      <c r="G17" s="1600" t="s">
        <v>1653</v>
      </c>
      <c r="H17" s="1600" t="s">
        <v>1652</v>
      </c>
      <c r="I17" s="1600" t="s">
        <v>1651</v>
      </c>
      <c r="J17" s="1600" t="s">
        <v>1650</v>
      </c>
      <c r="K17" s="1600" t="s">
        <v>1649</v>
      </c>
      <c r="L17" s="1597" t="s">
        <v>1648</v>
      </c>
      <c r="M17" s="1607" t="s">
        <v>1647</v>
      </c>
    </row>
    <row r="18" spans="1:20" s="261" customFormat="1" ht="15" customHeight="1">
      <c r="A18" s="1621"/>
      <c r="B18" s="1623"/>
      <c r="C18" s="1598"/>
      <c r="D18" s="1601"/>
      <c r="E18" s="1601"/>
      <c r="F18" s="1601"/>
      <c r="G18" s="1601"/>
      <c r="H18" s="1601"/>
      <c r="I18" s="1601"/>
      <c r="J18" s="1601"/>
      <c r="K18" s="1601"/>
      <c r="L18" s="1598"/>
      <c r="M18" s="1608"/>
    </row>
    <row r="19" spans="1:20" s="97" customFormat="1" ht="15" customHeight="1">
      <c r="A19" s="664" t="s">
        <v>497</v>
      </c>
      <c r="B19" s="665">
        <v>2220</v>
      </c>
      <c r="C19" s="625">
        <v>209</v>
      </c>
      <c r="D19" s="625">
        <v>100</v>
      </c>
      <c r="E19" s="625">
        <v>27</v>
      </c>
      <c r="F19" s="625">
        <v>10</v>
      </c>
      <c r="G19" s="625">
        <v>6</v>
      </c>
      <c r="H19" s="625">
        <v>35</v>
      </c>
      <c r="I19" s="625">
        <v>228</v>
      </c>
      <c r="J19" s="625">
        <v>183</v>
      </c>
      <c r="K19" s="592" t="s">
        <v>361</v>
      </c>
      <c r="L19" s="625">
        <v>172</v>
      </c>
      <c r="M19" s="625">
        <v>24</v>
      </c>
      <c r="N19" s="274"/>
    </row>
    <row r="20" spans="1:20" s="97" customFormat="1" ht="15" customHeight="1">
      <c r="A20" s="660" t="s">
        <v>367</v>
      </c>
      <c r="B20" s="153">
        <v>2234</v>
      </c>
      <c r="C20" s="152">
        <v>211</v>
      </c>
      <c r="D20" s="152">
        <v>95</v>
      </c>
      <c r="E20" s="152">
        <v>27</v>
      </c>
      <c r="F20" s="152">
        <v>8</v>
      </c>
      <c r="G20" s="152">
        <v>5</v>
      </c>
      <c r="H20" s="152">
        <v>121</v>
      </c>
      <c r="I20" s="152">
        <v>204</v>
      </c>
      <c r="J20" s="152">
        <v>180</v>
      </c>
      <c r="K20" s="151" t="s">
        <v>361</v>
      </c>
      <c r="L20" s="152">
        <v>180</v>
      </c>
      <c r="M20" s="152">
        <v>24</v>
      </c>
      <c r="N20" s="274"/>
    </row>
    <row r="21" spans="1:20" s="97" customFormat="1" ht="15" customHeight="1">
      <c r="A21" s="660" t="s">
        <v>1646</v>
      </c>
      <c r="B21" s="153">
        <v>2280</v>
      </c>
      <c r="C21" s="152">
        <v>200</v>
      </c>
      <c r="D21" s="152">
        <v>101</v>
      </c>
      <c r="E21" s="152">
        <v>16</v>
      </c>
      <c r="F21" s="152">
        <v>7</v>
      </c>
      <c r="G21" s="152">
        <v>4</v>
      </c>
      <c r="H21" s="152">
        <v>125</v>
      </c>
      <c r="I21" s="152">
        <v>208</v>
      </c>
      <c r="J21" s="152">
        <v>188</v>
      </c>
      <c r="K21" s="151" t="s">
        <v>361</v>
      </c>
      <c r="L21" s="152">
        <v>179</v>
      </c>
      <c r="M21" s="152">
        <v>21</v>
      </c>
      <c r="N21" s="274"/>
    </row>
    <row r="22" spans="1:20" s="168" customFormat="1" ht="15" customHeight="1">
      <c r="A22" s="760" t="s">
        <v>615</v>
      </c>
      <c r="B22" s="149">
        <v>2259</v>
      </c>
      <c r="C22" s="148">
        <v>236</v>
      </c>
      <c r="D22" s="148">
        <v>101</v>
      </c>
      <c r="E22" s="148">
        <v>16</v>
      </c>
      <c r="F22" s="148">
        <v>8</v>
      </c>
      <c r="G22" s="148">
        <v>4</v>
      </c>
      <c r="H22" s="148">
        <v>123</v>
      </c>
      <c r="I22" s="148">
        <v>210</v>
      </c>
      <c r="J22" s="148">
        <v>184</v>
      </c>
      <c r="K22" s="147" t="s">
        <v>364</v>
      </c>
      <c r="L22" s="148">
        <v>120</v>
      </c>
      <c r="M22" s="148">
        <v>21</v>
      </c>
      <c r="N22" s="380"/>
      <c r="O22" s="380"/>
      <c r="P22" s="380"/>
      <c r="Q22" s="380"/>
      <c r="R22" s="380"/>
      <c r="S22" s="380"/>
      <c r="T22" s="380"/>
    </row>
    <row r="23" spans="1:20" s="168" customFormat="1" ht="15" customHeight="1">
      <c r="A23" s="795"/>
      <c r="B23" s="556"/>
      <c r="C23" s="556"/>
      <c r="D23" s="556"/>
      <c r="E23" s="556"/>
      <c r="F23" s="556"/>
      <c r="G23" s="556"/>
      <c r="H23" s="556"/>
      <c r="I23" s="556"/>
      <c r="J23" s="556"/>
      <c r="K23" s="556"/>
      <c r="L23" s="556"/>
      <c r="M23" s="556"/>
      <c r="N23" s="380"/>
      <c r="O23" s="380"/>
      <c r="P23" s="380"/>
      <c r="Q23" s="380"/>
      <c r="R23" s="380"/>
      <c r="S23" s="380"/>
      <c r="T23" s="380"/>
    </row>
    <row r="24" spans="1:20" s="168" customFormat="1" ht="15" customHeight="1">
      <c r="A24" s="795"/>
      <c r="B24" s="556"/>
      <c r="C24" s="556"/>
      <c r="D24" s="556"/>
      <c r="E24" s="556"/>
      <c r="F24" s="556"/>
      <c r="G24" s="556"/>
      <c r="H24" s="556"/>
      <c r="I24" s="556"/>
      <c r="J24" s="556"/>
      <c r="K24" s="556"/>
      <c r="L24" s="556"/>
      <c r="M24" s="556"/>
      <c r="N24" s="380"/>
      <c r="O24" s="380"/>
      <c r="P24" s="380"/>
      <c r="Q24" s="380"/>
      <c r="R24" s="380"/>
      <c r="S24" s="380"/>
      <c r="T24" s="380"/>
    </row>
    <row r="25" spans="1:20" s="97" customFormat="1" ht="15" customHeight="1">
      <c r="A25" s="795"/>
      <c r="B25" s="761"/>
      <c r="C25" s="761"/>
      <c r="D25" s="761"/>
      <c r="E25" s="761"/>
      <c r="F25" s="761"/>
      <c r="G25" s="761"/>
      <c r="H25" s="761"/>
      <c r="I25" s="761"/>
      <c r="J25" s="761"/>
      <c r="K25" s="761"/>
      <c r="L25" s="761"/>
      <c r="M25" s="557"/>
      <c r="N25" s="795"/>
    </row>
    <row r="26" spans="1:20" s="97" customFormat="1" ht="15" customHeight="1" thickBot="1">
      <c r="A26" s="143" t="s">
        <v>1659</v>
      </c>
      <c r="B26" s="261"/>
      <c r="C26" s="261"/>
      <c r="D26" s="261"/>
      <c r="E26" s="261"/>
      <c r="F26" s="261"/>
      <c r="G26" s="261"/>
      <c r="H26" s="261"/>
      <c r="I26" s="261"/>
      <c r="J26" s="261"/>
      <c r="K26" s="261"/>
      <c r="L26" s="261"/>
      <c r="M26" s="274"/>
      <c r="N26" s="557"/>
    </row>
    <row r="27" spans="1:20" s="261" customFormat="1" ht="15" customHeight="1" thickTop="1">
      <c r="A27" s="1620" t="s">
        <v>409</v>
      </c>
      <c r="B27" s="1622" t="s">
        <v>1658</v>
      </c>
      <c r="C27" s="794">
        <v>9</v>
      </c>
      <c r="D27" s="793">
        <v>10</v>
      </c>
      <c r="E27" s="793">
        <v>11</v>
      </c>
      <c r="F27" s="793">
        <v>12</v>
      </c>
      <c r="G27" s="793">
        <v>13</v>
      </c>
      <c r="H27" s="793">
        <v>14</v>
      </c>
      <c r="I27" s="793">
        <v>15</v>
      </c>
      <c r="J27" s="793">
        <v>16</v>
      </c>
      <c r="K27" s="793">
        <v>17</v>
      </c>
      <c r="L27" s="793">
        <v>18</v>
      </c>
      <c r="M27" s="792">
        <v>19</v>
      </c>
    </row>
    <row r="28" spans="1:20" s="261" customFormat="1" ht="15" customHeight="1">
      <c r="A28" s="1621"/>
      <c r="B28" s="1623"/>
      <c r="C28" s="1597" t="s">
        <v>1657</v>
      </c>
      <c r="D28" s="1600" t="s">
        <v>1656</v>
      </c>
      <c r="E28" s="1600" t="s">
        <v>1655</v>
      </c>
      <c r="F28" s="1600" t="s">
        <v>1654</v>
      </c>
      <c r="G28" s="1600" t="s">
        <v>1653</v>
      </c>
      <c r="H28" s="1600" t="s">
        <v>1652</v>
      </c>
      <c r="I28" s="1600" t="s">
        <v>1651</v>
      </c>
      <c r="J28" s="1600" t="s">
        <v>1650</v>
      </c>
      <c r="K28" s="1600" t="s">
        <v>1649</v>
      </c>
      <c r="L28" s="1597" t="s">
        <v>1648</v>
      </c>
      <c r="M28" s="1607" t="s">
        <v>1647</v>
      </c>
    </row>
    <row r="29" spans="1:20" s="261" customFormat="1" ht="15" customHeight="1">
      <c r="A29" s="1621"/>
      <c r="B29" s="1623"/>
      <c r="C29" s="1598"/>
      <c r="D29" s="1601"/>
      <c r="E29" s="1601"/>
      <c r="F29" s="1601"/>
      <c r="G29" s="1601"/>
      <c r="H29" s="1601"/>
      <c r="I29" s="1601"/>
      <c r="J29" s="1601"/>
      <c r="K29" s="1601"/>
      <c r="L29" s="1598"/>
      <c r="M29" s="1608"/>
    </row>
    <row r="30" spans="1:20" ht="15" customHeight="1">
      <c r="A30" s="664" t="s">
        <v>497</v>
      </c>
      <c r="B30" s="665">
        <v>4668678</v>
      </c>
      <c r="C30" s="625">
        <v>241986</v>
      </c>
      <c r="D30" s="625" t="s">
        <v>1537</v>
      </c>
      <c r="E30" s="625">
        <v>38823</v>
      </c>
      <c r="F30" s="625" t="s">
        <v>1537</v>
      </c>
      <c r="G30" s="625" t="s">
        <v>1537</v>
      </c>
      <c r="H30" s="625" t="s">
        <v>1537</v>
      </c>
      <c r="I30" s="625">
        <v>372545</v>
      </c>
      <c r="J30" s="625" t="s">
        <v>1537</v>
      </c>
      <c r="K30" s="592" t="s">
        <v>361</v>
      </c>
      <c r="L30" s="625">
        <v>342433</v>
      </c>
      <c r="M30" s="625" t="s">
        <v>1537</v>
      </c>
    </row>
    <row r="31" spans="1:20" ht="15" customHeight="1">
      <c r="A31" s="660" t="s">
        <v>367</v>
      </c>
      <c r="B31" s="153">
        <v>5044255</v>
      </c>
      <c r="C31" s="152">
        <v>166642</v>
      </c>
      <c r="D31" s="152" t="s">
        <v>1537</v>
      </c>
      <c r="E31" s="152">
        <v>37666</v>
      </c>
      <c r="F31" s="152" t="s">
        <v>1537</v>
      </c>
      <c r="G31" s="152" t="s">
        <v>1537</v>
      </c>
      <c r="H31" s="152">
        <v>580556</v>
      </c>
      <c r="I31" s="152">
        <v>325740</v>
      </c>
      <c r="J31" s="152" t="s">
        <v>1537</v>
      </c>
      <c r="K31" s="151" t="s">
        <v>361</v>
      </c>
      <c r="L31" s="152">
        <v>324304</v>
      </c>
      <c r="M31" s="152" t="s">
        <v>1537</v>
      </c>
    </row>
    <row r="32" spans="1:20" ht="15" customHeight="1">
      <c r="A32" s="660" t="s">
        <v>1646</v>
      </c>
      <c r="B32" s="153">
        <v>5325175</v>
      </c>
      <c r="C32" s="152">
        <v>249371</v>
      </c>
      <c r="D32" s="152" t="s">
        <v>1537</v>
      </c>
      <c r="E32" s="152" t="s">
        <v>1537</v>
      </c>
      <c r="F32" s="152" t="s">
        <v>1537</v>
      </c>
      <c r="G32" s="152" t="s">
        <v>1537</v>
      </c>
      <c r="H32" s="152">
        <v>450397</v>
      </c>
      <c r="I32" s="152">
        <v>315826</v>
      </c>
      <c r="J32" s="152" t="s">
        <v>1537</v>
      </c>
      <c r="K32" s="151" t="s">
        <v>361</v>
      </c>
      <c r="L32" s="152">
        <v>324749</v>
      </c>
      <c r="M32" s="152" t="s">
        <v>1537</v>
      </c>
    </row>
    <row r="33" spans="1:13" ht="15" customHeight="1">
      <c r="A33" s="760" t="s">
        <v>615</v>
      </c>
      <c r="B33" s="149">
        <v>5167674</v>
      </c>
      <c r="C33" s="148">
        <v>249648</v>
      </c>
      <c r="D33" s="148" t="s">
        <v>1537</v>
      </c>
      <c r="E33" s="148" t="s">
        <v>1537</v>
      </c>
      <c r="F33" s="148" t="s">
        <v>1537</v>
      </c>
      <c r="G33" s="148" t="s">
        <v>1537</v>
      </c>
      <c r="H33" s="148">
        <v>522042</v>
      </c>
      <c r="I33" s="148">
        <v>296474</v>
      </c>
      <c r="J33" s="148" t="s">
        <v>1537</v>
      </c>
      <c r="K33" s="147" t="s">
        <v>364</v>
      </c>
      <c r="L33" s="148">
        <v>173075</v>
      </c>
      <c r="M33" s="148" t="s">
        <v>1537</v>
      </c>
    </row>
    <row r="34" spans="1:13" ht="15" customHeight="1"/>
    <row r="35" spans="1:13" ht="18" customHeight="1">
      <c r="B35" s="791"/>
    </row>
    <row r="36" spans="1:13" ht="18" customHeight="1"/>
  </sheetData>
  <mergeCells count="42">
    <mergeCell ref="J28:J29"/>
    <mergeCell ref="K28:K29"/>
    <mergeCell ref="L28:L29"/>
    <mergeCell ref="M28:M29"/>
    <mergeCell ref="M17:M18"/>
    <mergeCell ref="J17:J18"/>
    <mergeCell ref="K17:K18"/>
    <mergeCell ref="L17:L18"/>
    <mergeCell ref="A27:A29"/>
    <mergeCell ref="B27:B29"/>
    <mergeCell ref="C28:C29"/>
    <mergeCell ref="D28:D29"/>
    <mergeCell ref="E28:E29"/>
    <mergeCell ref="F28:F29"/>
    <mergeCell ref="G28:G29"/>
    <mergeCell ref="H28:H29"/>
    <mergeCell ref="I28:I29"/>
    <mergeCell ref="G17:G18"/>
    <mergeCell ref="H17:H18"/>
    <mergeCell ref="I17:I18"/>
    <mergeCell ref="F17:F18"/>
    <mergeCell ref="A16:A18"/>
    <mergeCell ref="B16:B18"/>
    <mergeCell ref="C17:C18"/>
    <mergeCell ref="D17:D18"/>
    <mergeCell ref="E17:E18"/>
    <mergeCell ref="A15:B15"/>
    <mergeCell ref="A1:B1"/>
    <mergeCell ref="A3:M3"/>
    <mergeCell ref="A5:A7"/>
    <mergeCell ref="B5:B7"/>
    <mergeCell ref="C6:C7"/>
    <mergeCell ref="D6:D7"/>
    <mergeCell ref="E6:E7"/>
    <mergeCell ref="F6:F7"/>
    <mergeCell ref="G6:G7"/>
    <mergeCell ref="H6:H7"/>
    <mergeCell ref="I6:I7"/>
    <mergeCell ref="J6:J7"/>
    <mergeCell ref="K6:K7"/>
    <mergeCell ref="L6:L7"/>
    <mergeCell ref="M6:M7"/>
  </mergeCells>
  <phoneticPr fontId="2"/>
  <conditionalFormatting sqref="C8:J10">
    <cfRule type="expression" dxfId="41" priority="2" stopIfTrue="1">
      <formula>$D8=0</formula>
    </cfRule>
  </conditionalFormatting>
  <conditionalFormatting sqref="L8:M10">
    <cfRule type="expression" dxfId="40" priority="3" stopIfTrue="1">
      <formula>$D8=0</formula>
    </cfRule>
  </conditionalFormatting>
  <conditionalFormatting sqref="C19:J21">
    <cfRule type="expression" dxfId="39" priority="4" stopIfTrue="1">
      <formula>$D19=0</formula>
    </cfRule>
  </conditionalFormatting>
  <conditionalFormatting sqref="L19:M21">
    <cfRule type="expression" dxfId="38" priority="5" stopIfTrue="1">
      <formula>$D19=0</formula>
    </cfRule>
  </conditionalFormatting>
  <conditionalFormatting sqref="C30:J32">
    <cfRule type="expression" dxfId="37" priority="6" stopIfTrue="1">
      <formula>$D30=0</formula>
    </cfRule>
  </conditionalFormatting>
  <conditionalFormatting sqref="L30:M32">
    <cfRule type="expression" dxfId="36" priority="7" stopIfTrue="1">
      <formula>$D30=0</formula>
    </cfRule>
  </conditionalFormatting>
  <conditionalFormatting sqref="C11:J11">
    <cfRule type="expression" dxfId="35" priority="8" stopIfTrue="1">
      <formula>$D11=0</formula>
    </cfRule>
  </conditionalFormatting>
  <conditionalFormatting sqref="L11:M11">
    <cfRule type="expression" dxfId="34" priority="9" stopIfTrue="1">
      <formula>$D11=0</formula>
    </cfRule>
  </conditionalFormatting>
  <conditionalFormatting sqref="C22:J22">
    <cfRule type="expression" dxfId="33" priority="10" stopIfTrue="1">
      <formula>$D22=0</formula>
    </cfRule>
  </conditionalFormatting>
  <conditionalFormatting sqref="L22:M22">
    <cfRule type="expression" dxfId="32" priority="11" stopIfTrue="1">
      <formula>$D22=0</formula>
    </cfRule>
  </conditionalFormatting>
  <conditionalFormatting sqref="C33:J33">
    <cfRule type="expression" dxfId="31" priority="12" stopIfTrue="1">
      <formula>$D33=0</formula>
    </cfRule>
  </conditionalFormatting>
  <conditionalFormatting sqref="L33">
    <cfRule type="expression" dxfId="30" priority="13" stopIfTrue="1">
      <formula>$D33=0</formula>
    </cfRule>
  </conditionalFormatting>
  <conditionalFormatting sqref="M33">
    <cfRule type="expression" dxfId="29" priority="1" stopIfTrue="1">
      <formula>$D33=0</formula>
    </cfRule>
  </conditionalFormatting>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354E1-C796-4824-950B-0448D4B38B97}">
  <sheetPr>
    <pageSetUpPr fitToPage="1"/>
  </sheetPr>
  <dimension ref="A1:N35"/>
  <sheetViews>
    <sheetView view="pageBreakPreview" zoomScaleNormal="100" zoomScaleSheetLayoutView="100" workbookViewId="0">
      <selection activeCell="M56" sqref="M56"/>
    </sheetView>
  </sheetViews>
  <sheetFormatPr defaultRowHeight="13.5"/>
  <cols>
    <col min="1" max="13" width="6.625" style="96" customWidth="1"/>
    <col min="14" max="14" width="1.25" style="96" customWidth="1"/>
    <col min="15" max="39" width="6.625" style="96" customWidth="1"/>
    <col min="40" max="16384" width="9" style="96"/>
  </cols>
  <sheetData>
    <row r="1" spans="1:14" ht="15" customHeight="1">
      <c r="L1" s="1282" t="s">
        <v>1682</v>
      </c>
      <c r="M1" s="1282"/>
    </row>
    <row r="2" spans="1:14" ht="15" customHeight="1">
      <c r="L2" s="167"/>
      <c r="M2" s="167"/>
    </row>
    <row r="3" spans="1:14" s="95" customFormat="1" ht="24.95" customHeight="1">
      <c r="A3" s="1316" t="s">
        <v>1681</v>
      </c>
      <c r="B3" s="1316"/>
      <c r="C3" s="1316"/>
      <c r="D3" s="1316"/>
      <c r="E3" s="1316"/>
      <c r="F3" s="1316"/>
      <c r="G3" s="1316"/>
      <c r="H3" s="1316"/>
      <c r="I3" s="1316"/>
      <c r="J3" s="1316"/>
      <c r="K3" s="1316"/>
      <c r="L3" s="1316"/>
      <c r="M3" s="1316"/>
    </row>
    <row r="4" spans="1:14" s="97" customFormat="1" ht="15" customHeight="1" thickBot="1"/>
    <row r="5" spans="1:14" s="261" customFormat="1" ht="15" customHeight="1" thickTop="1">
      <c r="A5" s="794">
        <v>20</v>
      </c>
      <c r="B5" s="794">
        <v>21</v>
      </c>
      <c r="C5" s="794">
        <v>22</v>
      </c>
      <c r="D5" s="794">
        <v>23</v>
      </c>
      <c r="E5" s="794">
        <v>24</v>
      </c>
      <c r="F5" s="794">
        <v>25</v>
      </c>
      <c r="G5" s="794">
        <v>26</v>
      </c>
      <c r="H5" s="794">
        <v>27</v>
      </c>
      <c r="I5" s="794">
        <v>28</v>
      </c>
      <c r="J5" s="794">
        <v>29</v>
      </c>
      <c r="K5" s="794">
        <v>30</v>
      </c>
      <c r="L5" s="794">
        <v>31</v>
      </c>
      <c r="M5" s="796">
        <v>32</v>
      </c>
    </row>
    <row r="6" spans="1:14" s="261" customFormat="1" ht="15" customHeight="1">
      <c r="A6" s="1597" t="s">
        <v>1679</v>
      </c>
      <c r="B6" s="1597" t="s">
        <v>1678</v>
      </c>
      <c r="C6" s="1600" t="s">
        <v>1677</v>
      </c>
      <c r="D6" s="1600" t="s">
        <v>1676</v>
      </c>
      <c r="E6" s="1600" t="s">
        <v>1675</v>
      </c>
      <c r="F6" s="1600" t="s">
        <v>1674</v>
      </c>
      <c r="G6" s="1600" t="s">
        <v>1673</v>
      </c>
      <c r="H6" s="1600" t="s">
        <v>1672</v>
      </c>
      <c r="I6" s="1600" t="s">
        <v>1671</v>
      </c>
      <c r="J6" s="1600" t="s">
        <v>1670</v>
      </c>
      <c r="K6" s="1600" t="s">
        <v>1669</v>
      </c>
      <c r="L6" s="1600" t="s">
        <v>1668</v>
      </c>
      <c r="M6" s="1362" t="s">
        <v>667</v>
      </c>
    </row>
    <row r="7" spans="1:14" s="261" customFormat="1" ht="15" customHeight="1">
      <c r="A7" s="1598"/>
      <c r="B7" s="1598"/>
      <c r="C7" s="1601"/>
      <c r="D7" s="1601"/>
      <c r="E7" s="1601"/>
      <c r="F7" s="1601"/>
      <c r="G7" s="1601"/>
      <c r="H7" s="1601"/>
      <c r="I7" s="1601"/>
      <c r="J7" s="1601"/>
      <c r="K7" s="1601"/>
      <c r="L7" s="1601"/>
      <c r="M7" s="1363"/>
    </row>
    <row r="8" spans="1:14" s="97" customFormat="1" ht="15" customHeight="1">
      <c r="A8" s="625">
        <v>4</v>
      </c>
      <c r="B8" s="625">
        <v>7</v>
      </c>
      <c r="C8" s="592" t="s">
        <v>361</v>
      </c>
      <c r="D8" s="592" t="s">
        <v>361</v>
      </c>
      <c r="E8" s="625">
        <v>10</v>
      </c>
      <c r="F8" s="625">
        <v>3</v>
      </c>
      <c r="G8" s="625">
        <v>6</v>
      </c>
      <c r="H8" s="625">
        <v>3</v>
      </c>
      <c r="I8" s="625">
        <v>2</v>
      </c>
      <c r="J8" s="625">
        <v>3</v>
      </c>
      <c r="K8" s="592" t="s">
        <v>361</v>
      </c>
      <c r="L8" s="625">
        <v>2</v>
      </c>
      <c r="M8" s="625">
        <v>7</v>
      </c>
      <c r="N8" s="274"/>
    </row>
    <row r="9" spans="1:14" s="97" customFormat="1" ht="15" customHeight="1">
      <c r="A9" s="152">
        <v>2</v>
      </c>
      <c r="B9" s="152">
        <v>7</v>
      </c>
      <c r="C9" s="151" t="s">
        <v>361</v>
      </c>
      <c r="D9" s="151" t="s">
        <v>361</v>
      </c>
      <c r="E9" s="152">
        <v>10</v>
      </c>
      <c r="F9" s="152">
        <v>2</v>
      </c>
      <c r="G9" s="152">
        <v>6</v>
      </c>
      <c r="H9" s="152">
        <v>3</v>
      </c>
      <c r="I9" s="152">
        <v>2</v>
      </c>
      <c r="J9" s="152">
        <v>3</v>
      </c>
      <c r="K9" s="151" t="s">
        <v>361</v>
      </c>
      <c r="L9" s="152">
        <v>2</v>
      </c>
      <c r="M9" s="152">
        <v>6</v>
      </c>
      <c r="N9" s="274"/>
    </row>
    <row r="10" spans="1:14" s="97" customFormat="1" ht="15" customHeight="1">
      <c r="A10" s="152">
        <v>2</v>
      </c>
      <c r="B10" s="152">
        <v>8</v>
      </c>
      <c r="C10" s="151" t="s">
        <v>361</v>
      </c>
      <c r="D10" s="155">
        <v>1</v>
      </c>
      <c r="E10" s="152">
        <v>10</v>
      </c>
      <c r="F10" s="152">
        <v>3</v>
      </c>
      <c r="G10" s="152">
        <v>6</v>
      </c>
      <c r="H10" s="152">
        <v>3</v>
      </c>
      <c r="I10" s="152">
        <v>2</v>
      </c>
      <c r="J10" s="152">
        <v>3</v>
      </c>
      <c r="K10" s="151" t="s">
        <v>361</v>
      </c>
      <c r="L10" s="152">
        <v>1</v>
      </c>
      <c r="M10" s="152">
        <v>7</v>
      </c>
      <c r="N10" s="274"/>
    </row>
    <row r="11" spans="1:14" s="97" customFormat="1" ht="15" customHeight="1">
      <c r="A11" s="148">
        <v>2</v>
      </c>
      <c r="B11" s="148">
        <v>9</v>
      </c>
      <c r="C11" s="147" t="s">
        <v>364</v>
      </c>
      <c r="D11" s="148">
        <v>1</v>
      </c>
      <c r="E11" s="148">
        <v>9</v>
      </c>
      <c r="F11" s="148">
        <v>3</v>
      </c>
      <c r="G11" s="148">
        <v>6</v>
      </c>
      <c r="H11" s="148">
        <v>3</v>
      </c>
      <c r="I11" s="148">
        <v>2</v>
      </c>
      <c r="J11" s="148">
        <v>4</v>
      </c>
      <c r="K11" s="147" t="s">
        <v>364</v>
      </c>
      <c r="L11" s="148">
        <v>1</v>
      </c>
      <c r="M11" s="148">
        <v>6</v>
      </c>
      <c r="N11" s="274"/>
    </row>
    <row r="12" spans="1:14" s="97" customFormat="1" ht="15" customHeight="1">
      <c r="A12" s="261"/>
      <c r="B12" s="261"/>
      <c r="C12" s="261"/>
      <c r="D12" s="261"/>
      <c r="E12" s="261"/>
      <c r="F12" s="261"/>
      <c r="G12" s="261"/>
      <c r="H12" s="261"/>
      <c r="I12" s="261"/>
      <c r="J12" s="1317" t="s">
        <v>1667</v>
      </c>
      <c r="K12" s="1317"/>
      <c r="L12" s="1317"/>
      <c r="M12" s="1317"/>
    </row>
    <row r="13" spans="1:14" s="97" customFormat="1" ht="15" customHeight="1">
      <c r="A13" s="261"/>
      <c r="B13" s="261"/>
      <c r="C13" s="261"/>
      <c r="D13" s="261"/>
      <c r="E13" s="261"/>
      <c r="F13" s="261"/>
      <c r="G13" s="261"/>
      <c r="H13" s="261"/>
      <c r="I13" s="261"/>
      <c r="J13" s="795"/>
      <c r="K13" s="795"/>
      <c r="L13" s="795"/>
      <c r="M13" s="795"/>
    </row>
    <row r="14" spans="1:14" s="97" customFormat="1" ht="15" customHeight="1">
      <c r="A14" s="261"/>
      <c r="B14" s="261"/>
      <c r="C14" s="261"/>
      <c r="D14" s="261"/>
      <c r="E14" s="261"/>
      <c r="F14" s="261"/>
      <c r="G14" s="261"/>
      <c r="H14" s="261"/>
      <c r="I14" s="261"/>
      <c r="J14" s="795"/>
      <c r="K14" s="795"/>
      <c r="L14" s="795"/>
      <c r="M14" s="795"/>
    </row>
    <row r="15" spans="1:14" s="97" customFormat="1" ht="15" customHeight="1" thickBot="1">
      <c r="A15" s="261"/>
      <c r="B15" s="261"/>
      <c r="C15" s="261"/>
      <c r="D15" s="261"/>
      <c r="E15" s="261"/>
      <c r="F15" s="261"/>
      <c r="G15" s="261"/>
      <c r="H15" s="261"/>
      <c r="I15" s="261"/>
      <c r="J15" s="261"/>
      <c r="K15" s="261"/>
      <c r="L15" s="261"/>
      <c r="M15" s="261"/>
    </row>
    <row r="16" spans="1:14" s="261" customFormat="1" ht="15" customHeight="1" thickTop="1">
      <c r="A16" s="794">
        <v>20</v>
      </c>
      <c r="B16" s="794">
        <v>21</v>
      </c>
      <c r="C16" s="794">
        <v>22</v>
      </c>
      <c r="D16" s="794">
        <v>23</v>
      </c>
      <c r="E16" s="794">
        <v>24</v>
      </c>
      <c r="F16" s="794">
        <v>25</v>
      </c>
      <c r="G16" s="794">
        <v>26</v>
      </c>
      <c r="H16" s="794">
        <v>27</v>
      </c>
      <c r="I16" s="794">
        <v>28</v>
      </c>
      <c r="J16" s="794">
        <v>29</v>
      </c>
      <c r="K16" s="794">
        <v>30</v>
      </c>
      <c r="L16" s="794">
        <v>31</v>
      </c>
      <c r="M16" s="796">
        <v>32</v>
      </c>
    </row>
    <row r="17" spans="1:13" s="261" customFormat="1" ht="15" customHeight="1">
      <c r="A17" s="1597" t="s">
        <v>1679</v>
      </c>
      <c r="B17" s="1597" t="s">
        <v>1678</v>
      </c>
      <c r="C17" s="1600" t="s">
        <v>1677</v>
      </c>
      <c r="D17" s="1600" t="s">
        <v>1676</v>
      </c>
      <c r="E17" s="1600" t="s">
        <v>1675</v>
      </c>
      <c r="F17" s="1600" t="s">
        <v>1674</v>
      </c>
      <c r="G17" s="1600" t="s">
        <v>1673</v>
      </c>
      <c r="H17" s="1600" t="s">
        <v>1672</v>
      </c>
      <c r="I17" s="1600" t="s">
        <v>1671</v>
      </c>
      <c r="J17" s="1600" t="s">
        <v>1670</v>
      </c>
      <c r="K17" s="1600" t="s">
        <v>1669</v>
      </c>
      <c r="L17" s="1600" t="s">
        <v>1668</v>
      </c>
      <c r="M17" s="1362" t="s">
        <v>667</v>
      </c>
    </row>
    <row r="18" spans="1:13" s="261" customFormat="1" ht="15" customHeight="1">
      <c r="A18" s="1598"/>
      <c r="B18" s="1598"/>
      <c r="C18" s="1601"/>
      <c r="D18" s="1601"/>
      <c r="E18" s="1601"/>
      <c r="F18" s="1601"/>
      <c r="G18" s="1601"/>
      <c r="H18" s="1601"/>
      <c r="I18" s="1601"/>
      <c r="J18" s="1601"/>
      <c r="K18" s="1601"/>
      <c r="L18" s="1601"/>
      <c r="M18" s="1363"/>
    </row>
    <row r="19" spans="1:13" s="97" customFormat="1" ht="15" customHeight="1">
      <c r="A19" s="625">
        <v>48</v>
      </c>
      <c r="B19" s="625">
        <v>175</v>
      </c>
      <c r="C19" s="592" t="s">
        <v>361</v>
      </c>
      <c r="D19" s="592" t="s">
        <v>361</v>
      </c>
      <c r="E19" s="625">
        <v>332</v>
      </c>
      <c r="F19" s="625">
        <v>51</v>
      </c>
      <c r="G19" s="625">
        <v>89</v>
      </c>
      <c r="H19" s="625">
        <v>71</v>
      </c>
      <c r="I19" s="625">
        <v>53</v>
      </c>
      <c r="J19" s="625">
        <v>199</v>
      </c>
      <c r="K19" s="592" t="s">
        <v>361</v>
      </c>
      <c r="L19" s="625">
        <v>30</v>
      </c>
      <c r="M19" s="302">
        <v>178</v>
      </c>
    </row>
    <row r="20" spans="1:13" s="97" customFormat="1" ht="15" customHeight="1">
      <c r="A20" s="152">
        <v>34</v>
      </c>
      <c r="B20" s="152">
        <v>188</v>
      </c>
      <c r="C20" s="151" t="s">
        <v>361</v>
      </c>
      <c r="D20" s="151" t="s">
        <v>361</v>
      </c>
      <c r="E20" s="152">
        <v>334</v>
      </c>
      <c r="F20" s="152">
        <v>43</v>
      </c>
      <c r="G20" s="152">
        <v>53</v>
      </c>
      <c r="H20" s="152">
        <v>79</v>
      </c>
      <c r="I20" s="152">
        <v>57</v>
      </c>
      <c r="J20" s="152">
        <v>192</v>
      </c>
      <c r="K20" s="151" t="s">
        <v>361</v>
      </c>
      <c r="L20" s="152">
        <v>30</v>
      </c>
      <c r="M20" s="166">
        <v>169</v>
      </c>
    </row>
    <row r="21" spans="1:13" s="97" customFormat="1" ht="15" customHeight="1">
      <c r="A21" s="152">
        <v>34</v>
      </c>
      <c r="B21" s="152">
        <v>184</v>
      </c>
      <c r="C21" s="151" t="s">
        <v>361</v>
      </c>
      <c r="D21" s="155">
        <v>5</v>
      </c>
      <c r="E21" s="152">
        <v>337</v>
      </c>
      <c r="F21" s="152">
        <v>65</v>
      </c>
      <c r="G21" s="152">
        <v>55</v>
      </c>
      <c r="H21" s="152">
        <v>86</v>
      </c>
      <c r="I21" s="152">
        <v>54</v>
      </c>
      <c r="J21" s="152">
        <v>196</v>
      </c>
      <c r="K21" s="151" t="s">
        <v>361</v>
      </c>
      <c r="L21" s="152">
        <v>27</v>
      </c>
      <c r="M21" s="166">
        <v>188</v>
      </c>
    </row>
    <row r="22" spans="1:13" s="97" customFormat="1" ht="15" customHeight="1">
      <c r="A22" s="148">
        <v>33</v>
      </c>
      <c r="B22" s="148">
        <v>213</v>
      </c>
      <c r="C22" s="147" t="s">
        <v>364</v>
      </c>
      <c r="D22" s="148">
        <v>5</v>
      </c>
      <c r="E22" s="148">
        <v>330</v>
      </c>
      <c r="F22" s="148">
        <v>63</v>
      </c>
      <c r="G22" s="148">
        <v>56</v>
      </c>
      <c r="H22" s="148">
        <v>98</v>
      </c>
      <c r="I22" s="148">
        <v>53</v>
      </c>
      <c r="J22" s="148">
        <v>194</v>
      </c>
      <c r="K22" s="147" t="s">
        <v>364</v>
      </c>
      <c r="L22" s="148">
        <v>29</v>
      </c>
      <c r="M22" s="120">
        <v>162</v>
      </c>
    </row>
    <row r="23" spans="1:13" s="97" customFormat="1" ht="15" customHeight="1">
      <c r="A23" s="797"/>
      <c r="B23" s="797"/>
      <c r="C23" s="797"/>
      <c r="D23" s="797"/>
      <c r="E23" s="797"/>
      <c r="F23" s="797"/>
      <c r="G23" s="797"/>
      <c r="H23" s="797"/>
      <c r="I23" s="797"/>
      <c r="J23" s="1317" t="s">
        <v>1667</v>
      </c>
      <c r="K23" s="1317"/>
      <c r="L23" s="1317"/>
      <c r="M23" s="1317"/>
    </row>
    <row r="24" spans="1:13" s="97" customFormat="1" ht="15" customHeight="1">
      <c r="A24" s="797"/>
      <c r="B24" s="797"/>
      <c r="C24" s="797"/>
      <c r="D24" s="797"/>
      <c r="E24" s="797"/>
      <c r="F24" s="797"/>
      <c r="G24" s="797"/>
      <c r="H24" s="797"/>
      <c r="I24" s="797"/>
      <c r="J24" s="795"/>
      <c r="K24" s="795"/>
      <c r="L24" s="795"/>
      <c r="M24" s="795"/>
    </row>
    <row r="25" spans="1:13" s="97" customFormat="1" ht="15" customHeight="1">
      <c r="A25" s="797"/>
      <c r="B25" s="797"/>
      <c r="C25" s="797"/>
      <c r="D25" s="797"/>
      <c r="E25" s="797"/>
      <c r="F25" s="797"/>
      <c r="G25" s="797"/>
      <c r="H25" s="797"/>
      <c r="I25" s="797"/>
      <c r="J25" s="795"/>
      <c r="K25" s="795"/>
      <c r="L25" s="795"/>
      <c r="M25" s="795"/>
    </row>
    <row r="26" spans="1:13" s="97" customFormat="1" ht="15" customHeight="1" thickBot="1">
      <c r="A26" s="114"/>
      <c r="B26" s="114"/>
      <c r="C26" s="114"/>
      <c r="D26" s="114"/>
      <c r="E26" s="114"/>
      <c r="F26" s="114"/>
      <c r="G26" s="114"/>
      <c r="H26" s="114"/>
      <c r="I26" s="114"/>
      <c r="J26" s="114"/>
      <c r="K26" s="1313" t="s">
        <v>1680</v>
      </c>
      <c r="L26" s="1313"/>
      <c r="M26" s="1313"/>
    </row>
    <row r="27" spans="1:13" s="261" customFormat="1" ht="15" customHeight="1" thickTop="1">
      <c r="A27" s="794">
        <v>20</v>
      </c>
      <c r="B27" s="794">
        <v>21</v>
      </c>
      <c r="C27" s="794">
        <v>22</v>
      </c>
      <c r="D27" s="794">
        <v>23</v>
      </c>
      <c r="E27" s="794">
        <v>24</v>
      </c>
      <c r="F27" s="794">
        <v>25</v>
      </c>
      <c r="G27" s="794">
        <v>26</v>
      </c>
      <c r="H27" s="794">
        <v>27</v>
      </c>
      <c r="I27" s="794">
        <v>28</v>
      </c>
      <c r="J27" s="794">
        <v>29</v>
      </c>
      <c r="K27" s="794">
        <v>30</v>
      </c>
      <c r="L27" s="794">
        <v>31</v>
      </c>
      <c r="M27" s="796">
        <v>32</v>
      </c>
    </row>
    <row r="28" spans="1:13" s="261" customFormat="1" ht="15" customHeight="1">
      <c r="A28" s="1597" t="s">
        <v>1679</v>
      </c>
      <c r="B28" s="1597" t="s">
        <v>1678</v>
      </c>
      <c r="C28" s="1600" t="s">
        <v>1677</v>
      </c>
      <c r="D28" s="1600" t="s">
        <v>1676</v>
      </c>
      <c r="E28" s="1600" t="s">
        <v>1675</v>
      </c>
      <c r="F28" s="1600" t="s">
        <v>1674</v>
      </c>
      <c r="G28" s="1600" t="s">
        <v>1673</v>
      </c>
      <c r="H28" s="1600" t="s">
        <v>1672</v>
      </c>
      <c r="I28" s="1600" t="s">
        <v>1671</v>
      </c>
      <c r="J28" s="1600" t="s">
        <v>1670</v>
      </c>
      <c r="K28" s="1600" t="s">
        <v>1669</v>
      </c>
      <c r="L28" s="1600" t="s">
        <v>1668</v>
      </c>
      <c r="M28" s="1362" t="s">
        <v>667</v>
      </c>
    </row>
    <row r="29" spans="1:13" s="261" customFormat="1" ht="15" customHeight="1">
      <c r="A29" s="1598"/>
      <c r="B29" s="1598"/>
      <c r="C29" s="1601"/>
      <c r="D29" s="1601"/>
      <c r="E29" s="1601"/>
      <c r="F29" s="1601"/>
      <c r="G29" s="1601"/>
      <c r="H29" s="1601"/>
      <c r="I29" s="1601"/>
      <c r="J29" s="1601"/>
      <c r="K29" s="1601"/>
      <c r="L29" s="1601"/>
      <c r="M29" s="1363"/>
    </row>
    <row r="30" spans="1:13" ht="15" customHeight="1">
      <c r="A30" s="625">
        <v>47960</v>
      </c>
      <c r="B30" s="625">
        <v>566230</v>
      </c>
      <c r="C30" s="592" t="s">
        <v>361</v>
      </c>
      <c r="D30" s="592" t="s">
        <v>361</v>
      </c>
      <c r="E30" s="625">
        <v>522655</v>
      </c>
      <c r="F30" s="625">
        <v>78448</v>
      </c>
      <c r="G30" s="625">
        <v>142736</v>
      </c>
      <c r="H30" s="625">
        <v>402832</v>
      </c>
      <c r="I30" s="625" t="s">
        <v>1537</v>
      </c>
      <c r="J30" s="625">
        <v>216309</v>
      </c>
      <c r="K30" s="592" t="s">
        <v>361</v>
      </c>
      <c r="L30" s="625" t="s">
        <v>1537</v>
      </c>
      <c r="M30" s="185">
        <v>360128</v>
      </c>
    </row>
    <row r="31" spans="1:13" ht="15" customHeight="1">
      <c r="A31" s="152" t="s">
        <v>1537</v>
      </c>
      <c r="B31" s="152">
        <v>447684</v>
      </c>
      <c r="C31" s="151" t="s">
        <v>361</v>
      </c>
      <c r="D31" s="151" t="s">
        <v>361</v>
      </c>
      <c r="E31" s="152">
        <v>605445</v>
      </c>
      <c r="F31" s="152" t="s">
        <v>1537</v>
      </c>
      <c r="G31" s="152">
        <v>124164</v>
      </c>
      <c r="H31" s="152">
        <v>428430</v>
      </c>
      <c r="I31" s="152" t="s">
        <v>1537</v>
      </c>
      <c r="J31" s="152">
        <v>212075</v>
      </c>
      <c r="K31" s="151" t="s">
        <v>361</v>
      </c>
      <c r="L31" s="152" t="s">
        <v>1537</v>
      </c>
      <c r="M31" s="155">
        <v>277942</v>
      </c>
    </row>
    <row r="32" spans="1:13" ht="15" customHeight="1">
      <c r="A32" s="152" t="s">
        <v>1537</v>
      </c>
      <c r="B32" s="152">
        <v>630384</v>
      </c>
      <c r="C32" s="151" t="s">
        <v>361</v>
      </c>
      <c r="D32" s="152" t="s">
        <v>1537</v>
      </c>
      <c r="E32" s="152">
        <v>601256</v>
      </c>
      <c r="F32" s="152">
        <v>105231</v>
      </c>
      <c r="G32" s="152">
        <v>123127</v>
      </c>
      <c r="H32" s="152">
        <v>526714</v>
      </c>
      <c r="I32" s="152" t="s">
        <v>1537</v>
      </c>
      <c r="J32" s="152">
        <v>212236</v>
      </c>
      <c r="K32" s="151" t="s">
        <v>361</v>
      </c>
      <c r="L32" s="152" t="s">
        <v>1537</v>
      </c>
      <c r="M32" s="155">
        <v>317380</v>
      </c>
    </row>
    <row r="33" spans="1:13" ht="15" customHeight="1">
      <c r="A33" s="148" t="s">
        <v>1537</v>
      </c>
      <c r="B33" s="148">
        <v>640865</v>
      </c>
      <c r="C33" s="147" t="s">
        <v>364</v>
      </c>
      <c r="D33" s="148" t="s">
        <v>1537</v>
      </c>
      <c r="E33" s="148">
        <v>554819</v>
      </c>
      <c r="F33" s="148">
        <v>112683</v>
      </c>
      <c r="G33" s="148">
        <v>106716</v>
      </c>
      <c r="H33" s="148">
        <v>526353</v>
      </c>
      <c r="I33" s="148" t="s">
        <v>1537</v>
      </c>
      <c r="J33" s="147">
        <v>209792</v>
      </c>
      <c r="K33" s="147" t="s">
        <v>364</v>
      </c>
      <c r="L33" s="148" t="s">
        <v>1537</v>
      </c>
      <c r="M33" s="304">
        <v>343580</v>
      </c>
    </row>
    <row r="34" spans="1:13" ht="15" customHeight="1">
      <c r="A34" s="114"/>
      <c r="B34" s="114"/>
      <c r="C34" s="114"/>
      <c r="D34" s="114"/>
      <c r="E34" s="114"/>
      <c r="F34" s="114"/>
      <c r="G34" s="114"/>
      <c r="H34" s="114"/>
      <c r="I34" s="114"/>
      <c r="J34" s="1317" t="s">
        <v>1667</v>
      </c>
      <c r="K34" s="1317"/>
      <c r="L34" s="1317"/>
      <c r="M34" s="1317"/>
    </row>
    <row r="35" spans="1:13" ht="18" customHeight="1"/>
  </sheetData>
  <mergeCells count="45">
    <mergeCell ref="J34:M34"/>
    <mergeCell ref="H28:H29"/>
    <mergeCell ref="I28:I29"/>
    <mergeCell ref="J28:J29"/>
    <mergeCell ref="K28:K29"/>
    <mergeCell ref="L28:L29"/>
    <mergeCell ref="M28:M29"/>
    <mergeCell ref="M17:M18"/>
    <mergeCell ref="J23:M23"/>
    <mergeCell ref="K26:M26"/>
    <mergeCell ref="A28:A29"/>
    <mergeCell ref="B28:B29"/>
    <mergeCell ref="C28:C29"/>
    <mergeCell ref="D28:D29"/>
    <mergeCell ref="E28:E29"/>
    <mergeCell ref="F28:F29"/>
    <mergeCell ref="G28:G29"/>
    <mergeCell ref="G17:G18"/>
    <mergeCell ref="H17:H18"/>
    <mergeCell ref="I17:I18"/>
    <mergeCell ref="J17:J18"/>
    <mergeCell ref="K17:K18"/>
    <mergeCell ref="L17:L18"/>
    <mergeCell ref="A17:A18"/>
    <mergeCell ref="B17:B18"/>
    <mergeCell ref="C17:C18"/>
    <mergeCell ref="D17:D18"/>
    <mergeCell ref="E17:E18"/>
    <mergeCell ref="F17:F18"/>
    <mergeCell ref="I6:I7"/>
    <mergeCell ref="J6:J7"/>
    <mergeCell ref="K6:K7"/>
    <mergeCell ref="L6:L7"/>
    <mergeCell ref="M6:M7"/>
    <mergeCell ref="J12:M12"/>
    <mergeCell ref="L1:M1"/>
    <mergeCell ref="A3:M3"/>
    <mergeCell ref="A6:A7"/>
    <mergeCell ref="B6:B7"/>
    <mergeCell ref="C6:C7"/>
    <mergeCell ref="D6:D7"/>
    <mergeCell ref="E6:E7"/>
    <mergeCell ref="F6:F7"/>
    <mergeCell ref="G6:G7"/>
    <mergeCell ref="H6:H7"/>
  </mergeCells>
  <phoneticPr fontId="2"/>
  <conditionalFormatting sqref="A8:B10">
    <cfRule type="expression" dxfId="28" priority="1" stopIfTrue="1">
      <formula>$C8=0</formula>
    </cfRule>
  </conditionalFormatting>
  <conditionalFormatting sqref="E8:J10">
    <cfRule type="expression" dxfId="27" priority="2" stopIfTrue="1">
      <formula>$C8=0</formula>
    </cfRule>
  </conditionalFormatting>
  <conditionalFormatting sqref="L8:M10">
    <cfRule type="expression" dxfId="26" priority="3" stopIfTrue="1">
      <formula>$C8=0</formula>
    </cfRule>
  </conditionalFormatting>
  <conditionalFormatting sqref="A19:B21">
    <cfRule type="expression" dxfId="25" priority="4" stopIfTrue="1">
      <formula>$C19=0</formula>
    </cfRule>
  </conditionalFormatting>
  <conditionalFormatting sqref="E19:J21">
    <cfRule type="expression" dxfId="24" priority="5" stopIfTrue="1">
      <formula>$C19=0</formula>
    </cfRule>
  </conditionalFormatting>
  <conditionalFormatting sqref="L19:M21">
    <cfRule type="expression" dxfId="23" priority="6" stopIfTrue="1">
      <formula>$C19=0</formula>
    </cfRule>
  </conditionalFormatting>
  <conditionalFormatting sqref="A30:B32">
    <cfRule type="expression" dxfId="22" priority="7" stopIfTrue="1">
      <formula>$C30=0</formula>
    </cfRule>
  </conditionalFormatting>
  <conditionalFormatting sqref="E30:J32">
    <cfRule type="expression" dxfId="21" priority="8" stopIfTrue="1">
      <formula>$C30=0</formula>
    </cfRule>
  </conditionalFormatting>
  <conditionalFormatting sqref="M30:M32">
    <cfRule type="expression" dxfId="20" priority="9" stopIfTrue="1">
      <formula>$C30=0</formula>
    </cfRule>
  </conditionalFormatting>
  <conditionalFormatting sqref="L30:L32">
    <cfRule type="expression" dxfId="19" priority="10" stopIfTrue="1">
      <formula>$C30=0</formula>
    </cfRule>
  </conditionalFormatting>
  <conditionalFormatting sqref="A11:B11">
    <cfRule type="expression" dxfId="18" priority="11" stopIfTrue="1">
      <formula>$C11=0</formula>
    </cfRule>
  </conditionalFormatting>
  <conditionalFormatting sqref="E11:J11">
    <cfRule type="expression" dxfId="17" priority="12" stopIfTrue="1">
      <formula>$C11=0</formula>
    </cfRule>
  </conditionalFormatting>
  <conditionalFormatting sqref="L11:M11">
    <cfRule type="expression" dxfId="16" priority="13" stopIfTrue="1">
      <formula>$C11=0</formula>
    </cfRule>
  </conditionalFormatting>
  <conditionalFormatting sqref="A22:B22">
    <cfRule type="expression" dxfId="15" priority="14" stopIfTrue="1">
      <formula>$C22=0</formula>
    </cfRule>
  </conditionalFormatting>
  <conditionalFormatting sqref="E22:J22">
    <cfRule type="expression" dxfId="14" priority="15" stopIfTrue="1">
      <formula>$C22=0</formula>
    </cfRule>
  </conditionalFormatting>
  <conditionalFormatting sqref="L22:M22">
    <cfRule type="expression" dxfId="13" priority="16" stopIfTrue="1">
      <formula>$C22=0</formula>
    </cfRule>
  </conditionalFormatting>
  <conditionalFormatting sqref="B33">
    <cfRule type="expression" dxfId="12" priority="17" stopIfTrue="1">
      <formula>$C33=0</formula>
    </cfRule>
  </conditionalFormatting>
  <conditionalFormatting sqref="E33:H33">
    <cfRule type="expression" dxfId="11" priority="18" stopIfTrue="1">
      <formula>$C33=0</formula>
    </cfRule>
  </conditionalFormatting>
  <conditionalFormatting sqref="M33">
    <cfRule type="expression" dxfId="10" priority="19" stopIfTrue="1">
      <formula>$C33=0</formula>
    </cfRule>
  </conditionalFormatting>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5AB7F-57C9-43FC-849A-67EABDAE9629}">
  <sheetPr>
    <pageSetUpPr fitToPage="1"/>
  </sheetPr>
  <dimension ref="A1:G70"/>
  <sheetViews>
    <sheetView view="pageBreakPreview" topLeftCell="A52" zoomScaleNormal="100" zoomScaleSheetLayoutView="100" workbookViewId="0">
      <selection activeCell="M56" sqref="M56"/>
    </sheetView>
  </sheetViews>
  <sheetFormatPr defaultRowHeight="12"/>
  <cols>
    <col min="1" max="1" width="4.625" style="73" customWidth="1"/>
    <col min="2" max="2" width="36.125" style="71" customWidth="1"/>
    <col min="3" max="3" width="3.125" style="72" customWidth="1"/>
    <col min="4" max="4" width="1.625" style="71" customWidth="1"/>
    <col min="5" max="5" width="4.625" style="73" customWidth="1"/>
    <col min="6" max="6" width="36.125" style="71" customWidth="1"/>
    <col min="7" max="7" width="3.125" style="72" customWidth="1"/>
    <col min="8" max="8" width="4.625" style="71" customWidth="1"/>
    <col min="9" max="16384" width="9" style="71"/>
  </cols>
  <sheetData>
    <row r="1" spans="1:7" ht="24.95" customHeight="1"/>
    <row r="2" spans="1:7" ht="24.95" customHeight="1">
      <c r="A2" s="1279" t="s">
        <v>211</v>
      </c>
      <c r="B2" s="1279"/>
      <c r="C2" s="1279"/>
      <c r="D2" s="1279"/>
      <c r="E2" s="1279"/>
      <c r="F2" s="1279"/>
      <c r="G2" s="1279"/>
    </row>
    <row r="3" spans="1:7" ht="24.95" customHeight="1">
      <c r="B3" s="86"/>
      <c r="C3" s="84"/>
      <c r="D3" s="85"/>
      <c r="F3" s="85"/>
      <c r="G3" s="84"/>
    </row>
    <row r="4" spans="1:7" ht="12" customHeight="1">
      <c r="A4" s="1277" t="s">
        <v>210</v>
      </c>
      <c r="B4" s="1277"/>
      <c r="C4" s="1278">
        <v>1</v>
      </c>
      <c r="E4" s="1277" t="s">
        <v>209</v>
      </c>
      <c r="F4" s="1277"/>
      <c r="G4" s="1278">
        <v>41</v>
      </c>
    </row>
    <row r="5" spans="1:7" ht="12" customHeight="1">
      <c r="A5" s="1277"/>
      <c r="B5" s="1277"/>
      <c r="C5" s="1278"/>
      <c r="E5" s="1277"/>
      <c r="F5" s="1277"/>
      <c r="G5" s="1278"/>
    </row>
    <row r="6" spans="1:7" ht="12" customHeight="1"/>
    <row r="7" spans="1:7" ht="12" customHeight="1">
      <c r="A7" s="76" t="s">
        <v>208</v>
      </c>
      <c r="B7" s="75" t="s">
        <v>207</v>
      </c>
      <c r="C7" s="74">
        <v>2</v>
      </c>
      <c r="D7" s="80"/>
      <c r="E7" s="76" t="s">
        <v>206</v>
      </c>
      <c r="F7" s="75" t="s">
        <v>199</v>
      </c>
      <c r="G7" s="74"/>
    </row>
    <row r="8" spans="1:7" ht="12" customHeight="1">
      <c r="A8" s="76" t="s">
        <v>205</v>
      </c>
      <c r="B8" s="83" t="s">
        <v>204</v>
      </c>
      <c r="C8" s="82">
        <v>2</v>
      </c>
      <c r="D8" s="80"/>
      <c r="E8" s="76"/>
      <c r="F8" s="75" t="s">
        <v>203</v>
      </c>
      <c r="G8" s="74">
        <v>42</v>
      </c>
    </row>
    <row r="9" spans="1:7" ht="12" customHeight="1">
      <c r="A9" s="76" t="s">
        <v>202</v>
      </c>
      <c r="B9" s="75" t="s">
        <v>201</v>
      </c>
      <c r="C9" s="74">
        <v>3</v>
      </c>
      <c r="D9" s="80"/>
      <c r="E9" s="76" t="s">
        <v>200</v>
      </c>
      <c r="F9" s="75" t="s">
        <v>199</v>
      </c>
      <c r="G9" s="74"/>
    </row>
    <row r="10" spans="1:7" ht="12" customHeight="1">
      <c r="A10" s="76" t="s">
        <v>198</v>
      </c>
      <c r="B10" s="75" t="s">
        <v>197</v>
      </c>
      <c r="C10" s="74">
        <v>4</v>
      </c>
      <c r="D10" s="80"/>
      <c r="E10" s="76"/>
      <c r="F10" s="75" t="s">
        <v>196</v>
      </c>
      <c r="G10" s="74">
        <v>44</v>
      </c>
    </row>
    <row r="11" spans="1:7" ht="12" customHeight="1">
      <c r="A11" s="76" t="s">
        <v>195</v>
      </c>
      <c r="B11" s="75" t="s">
        <v>194</v>
      </c>
      <c r="C11" s="74">
        <v>6</v>
      </c>
      <c r="D11" s="80"/>
      <c r="E11" s="76" t="s">
        <v>193</v>
      </c>
      <c r="F11" s="75" t="s">
        <v>192</v>
      </c>
      <c r="G11" s="74"/>
    </row>
    <row r="12" spans="1:7" ht="12" customHeight="1">
      <c r="A12" s="76" t="s">
        <v>191</v>
      </c>
      <c r="B12" s="75" t="s">
        <v>190</v>
      </c>
      <c r="C12" s="74">
        <v>6</v>
      </c>
      <c r="D12" s="80"/>
      <c r="E12" s="76"/>
      <c r="F12" s="75" t="s">
        <v>189</v>
      </c>
      <c r="G12" s="74">
        <v>44</v>
      </c>
    </row>
    <row r="13" spans="1:7" ht="12" customHeight="1">
      <c r="E13" s="76" t="s">
        <v>188</v>
      </c>
      <c r="F13" s="75" t="s">
        <v>187</v>
      </c>
      <c r="G13" s="74"/>
    </row>
    <row r="14" spans="1:7" ht="12" customHeight="1">
      <c r="A14" s="1277" t="s">
        <v>186</v>
      </c>
      <c r="B14" s="1277"/>
      <c r="C14" s="1278">
        <v>7</v>
      </c>
      <c r="E14" s="76"/>
      <c r="F14" s="75" t="s">
        <v>185</v>
      </c>
      <c r="G14" s="74"/>
    </row>
    <row r="15" spans="1:7" ht="12" customHeight="1">
      <c r="A15" s="1277"/>
      <c r="B15" s="1277"/>
      <c r="C15" s="1278"/>
      <c r="E15" s="76"/>
      <c r="F15" s="75" t="s">
        <v>184</v>
      </c>
      <c r="G15" s="74">
        <v>44</v>
      </c>
    </row>
    <row r="16" spans="1:7" ht="12" customHeight="1">
      <c r="A16" s="81"/>
      <c r="B16" s="80"/>
      <c r="C16" s="74"/>
    </row>
    <row r="17" spans="1:7" ht="12" customHeight="1">
      <c r="A17" s="76" t="s">
        <v>183</v>
      </c>
      <c r="B17" s="75" t="s">
        <v>182</v>
      </c>
      <c r="C17" s="74">
        <v>9</v>
      </c>
      <c r="E17" s="1277" t="s">
        <v>181</v>
      </c>
      <c r="F17" s="1277"/>
      <c r="G17" s="1278">
        <v>46</v>
      </c>
    </row>
    <row r="18" spans="1:7" ht="12" customHeight="1">
      <c r="A18" s="76" t="s">
        <v>180</v>
      </c>
      <c r="B18" s="75" t="s">
        <v>179</v>
      </c>
      <c r="C18" s="74">
        <v>10</v>
      </c>
      <c r="E18" s="1277"/>
      <c r="F18" s="1277"/>
      <c r="G18" s="1278"/>
    </row>
    <row r="19" spans="1:7" ht="12" customHeight="1">
      <c r="A19" s="76" t="s">
        <v>178</v>
      </c>
      <c r="B19" s="75" t="s">
        <v>177</v>
      </c>
      <c r="C19" s="74">
        <v>10</v>
      </c>
    </row>
    <row r="20" spans="1:7" ht="12" customHeight="1">
      <c r="A20" s="76" t="s">
        <v>176</v>
      </c>
      <c r="B20" s="75" t="s">
        <v>175</v>
      </c>
      <c r="C20" s="74">
        <v>12</v>
      </c>
      <c r="E20" s="76" t="s">
        <v>174</v>
      </c>
      <c r="F20" s="75" t="s">
        <v>173</v>
      </c>
      <c r="G20" s="74"/>
    </row>
    <row r="21" spans="1:7" ht="12" customHeight="1">
      <c r="A21" s="76" t="s">
        <v>172</v>
      </c>
      <c r="B21" s="75" t="s">
        <v>171</v>
      </c>
      <c r="C21" s="74">
        <v>14</v>
      </c>
      <c r="E21" s="76"/>
      <c r="F21" s="75" t="s">
        <v>170</v>
      </c>
      <c r="G21" s="74">
        <v>47</v>
      </c>
    </row>
    <row r="22" spans="1:7" ht="12" customHeight="1">
      <c r="A22" s="76" t="s">
        <v>169</v>
      </c>
      <c r="B22" s="75" t="s">
        <v>168</v>
      </c>
      <c r="C22" s="74">
        <v>16</v>
      </c>
      <c r="E22" s="76" t="s">
        <v>167</v>
      </c>
      <c r="F22" s="75" t="s">
        <v>166</v>
      </c>
      <c r="G22" s="74"/>
    </row>
    <row r="23" spans="1:7" ht="12" customHeight="1">
      <c r="B23" s="75"/>
      <c r="E23" s="76"/>
      <c r="F23" s="75" t="s">
        <v>165</v>
      </c>
      <c r="G23" s="74">
        <v>47</v>
      </c>
    </row>
    <row r="24" spans="1:7" ht="12" customHeight="1">
      <c r="A24" s="1277" t="s">
        <v>164</v>
      </c>
      <c r="B24" s="1277"/>
      <c r="C24" s="1278">
        <v>22</v>
      </c>
    </row>
    <row r="25" spans="1:7" ht="12" customHeight="1">
      <c r="A25" s="1277"/>
      <c r="B25" s="1277"/>
      <c r="C25" s="1278"/>
      <c r="E25" s="1277" t="s">
        <v>163</v>
      </c>
      <c r="F25" s="1277"/>
      <c r="G25" s="1278">
        <v>48</v>
      </c>
    </row>
    <row r="26" spans="1:7" ht="12" customHeight="1">
      <c r="E26" s="1277"/>
      <c r="F26" s="1277"/>
      <c r="G26" s="1278"/>
    </row>
    <row r="27" spans="1:7" ht="12" customHeight="1">
      <c r="A27" s="76" t="s">
        <v>162</v>
      </c>
      <c r="B27" s="75" t="s">
        <v>161</v>
      </c>
      <c r="C27" s="74">
        <v>23</v>
      </c>
      <c r="E27" s="79"/>
      <c r="F27" s="78"/>
      <c r="G27" s="77"/>
    </row>
    <row r="28" spans="1:7" ht="12" customHeight="1">
      <c r="A28" s="76" t="s">
        <v>160</v>
      </c>
      <c r="B28" s="75" t="s">
        <v>159</v>
      </c>
      <c r="C28" s="74">
        <v>24</v>
      </c>
      <c r="E28" s="76" t="s">
        <v>158</v>
      </c>
      <c r="F28" s="75" t="s">
        <v>157</v>
      </c>
      <c r="G28" s="74"/>
    </row>
    <row r="29" spans="1:7" ht="12" customHeight="1">
      <c r="A29" s="76" t="s">
        <v>156</v>
      </c>
      <c r="B29" s="75" t="s">
        <v>155</v>
      </c>
      <c r="C29" s="74">
        <v>24</v>
      </c>
      <c r="E29" s="76"/>
      <c r="F29" s="75" t="s">
        <v>154</v>
      </c>
      <c r="G29" s="74">
        <v>49</v>
      </c>
    </row>
    <row r="30" spans="1:7" ht="12" customHeight="1">
      <c r="A30" s="76" t="s">
        <v>153</v>
      </c>
      <c r="B30" s="75" t="s">
        <v>152</v>
      </c>
      <c r="C30" s="74">
        <v>25</v>
      </c>
      <c r="E30" s="76" t="s">
        <v>151</v>
      </c>
      <c r="F30" s="75" t="s">
        <v>150</v>
      </c>
      <c r="G30" s="74"/>
    </row>
    <row r="31" spans="1:7" ht="12" customHeight="1">
      <c r="A31" s="76" t="s">
        <v>149</v>
      </c>
      <c r="B31" s="75" t="s">
        <v>148</v>
      </c>
      <c r="C31" s="74">
        <v>26</v>
      </c>
      <c r="E31" s="76"/>
      <c r="F31" s="75" t="s">
        <v>147</v>
      </c>
      <c r="G31" s="74">
        <v>49</v>
      </c>
    </row>
    <row r="32" spans="1:7" ht="12" customHeight="1">
      <c r="A32" s="76" t="s">
        <v>146</v>
      </c>
      <c r="B32" s="75" t="s">
        <v>145</v>
      </c>
      <c r="C32" s="74">
        <v>26</v>
      </c>
    </row>
    <row r="33" spans="1:7" ht="12" customHeight="1">
      <c r="A33" s="76" t="s">
        <v>144</v>
      </c>
      <c r="B33" s="75" t="s">
        <v>143</v>
      </c>
      <c r="C33" s="74">
        <v>26</v>
      </c>
      <c r="E33" s="1277" t="s">
        <v>142</v>
      </c>
      <c r="F33" s="1277"/>
      <c r="G33" s="1278">
        <v>51</v>
      </c>
    </row>
    <row r="34" spans="1:7" ht="12" customHeight="1">
      <c r="A34" s="76" t="s">
        <v>141</v>
      </c>
      <c r="B34" s="75" t="s">
        <v>140</v>
      </c>
      <c r="C34" s="74">
        <v>27</v>
      </c>
      <c r="E34" s="1277"/>
      <c r="F34" s="1277"/>
      <c r="G34" s="1278"/>
    </row>
    <row r="35" spans="1:7" ht="12" customHeight="1">
      <c r="A35" s="76" t="s">
        <v>139</v>
      </c>
      <c r="B35" s="75" t="s">
        <v>138</v>
      </c>
      <c r="C35" s="74">
        <v>27</v>
      </c>
      <c r="E35" s="79"/>
      <c r="F35" s="78"/>
      <c r="G35" s="77"/>
    </row>
    <row r="36" spans="1:7" ht="12" customHeight="1">
      <c r="A36" s="76" t="s">
        <v>137</v>
      </c>
      <c r="B36" s="75" t="s">
        <v>136</v>
      </c>
      <c r="C36" s="74">
        <v>28</v>
      </c>
      <c r="E36" s="76" t="s">
        <v>135</v>
      </c>
      <c r="F36" s="75" t="s">
        <v>134</v>
      </c>
      <c r="G36" s="74">
        <v>52</v>
      </c>
    </row>
    <row r="37" spans="1:7" ht="12" customHeight="1">
      <c r="A37" s="76" t="s">
        <v>133</v>
      </c>
      <c r="B37" s="75" t="s">
        <v>132</v>
      </c>
      <c r="C37" s="74"/>
      <c r="E37" s="76" t="s">
        <v>131</v>
      </c>
      <c r="F37" s="75" t="s">
        <v>130</v>
      </c>
      <c r="G37" s="74">
        <v>52</v>
      </c>
    </row>
    <row r="38" spans="1:7" ht="12" customHeight="1">
      <c r="A38" s="76"/>
      <c r="B38" s="75" t="s">
        <v>129</v>
      </c>
      <c r="C38" s="74">
        <v>29</v>
      </c>
    </row>
    <row r="39" spans="1:7" ht="12" customHeight="1">
      <c r="A39" s="76" t="s">
        <v>128</v>
      </c>
      <c r="B39" s="75" t="s">
        <v>127</v>
      </c>
      <c r="C39" s="74"/>
      <c r="E39" s="1277" t="s">
        <v>126</v>
      </c>
      <c r="F39" s="1277"/>
      <c r="G39" s="1278">
        <v>53</v>
      </c>
    </row>
    <row r="40" spans="1:7" ht="12" customHeight="1">
      <c r="A40" s="76"/>
      <c r="B40" s="75" t="s">
        <v>125</v>
      </c>
      <c r="C40" s="74">
        <v>32</v>
      </c>
      <c r="E40" s="1277"/>
      <c r="F40" s="1277"/>
      <c r="G40" s="1278"/>
    </row>
    <row r="41" spans="1:7" ht="12" customHeight="1">
      <c r="A41" s="76" t="s">
        <v>124</v>
      </c>
      <c r="B41" s="75" t="s">
        <v>123</v>
      </c>
      <c r="C41" s="74"/>
      <c r="E41" s="79"/>
      <c r="F41" s="78"/>
      <c r="G41" s="77"/>
    </row>
    <row r="42" spans="1:7" ht="12" customHeight="1">
      <c r="A42" s="76"/>
      <c r="B42" s="75" t="s">
        <v>122</v>
      </c>
      <c r="C42" s="74">
        <v>32</v>
      </c>
      <c r="E42" s="76" t="s">
        <v>121</v>
      </c>
      <c r="F42" s="75" t="s">
        <v>120</v>
      </c>
      <c r="G42" s="74">
        <v>54</v>
      </c>
    </row>
    <row r="43" spans="1:7" ht="12" customHeight="1">
      <c r="A43" s="76" t="s">
        <v>119</v>
      </c>
      <c r="B43" s="75" t="s">
        <v>118</v>
      </c>
      <c r="C43" s="74"/>
      <c r="E43" s="76" t="s">
        <v>117</v>
      </c>
      <c r="F43" s="75" t="s">
        <v>116</v>
      </c>
      <c r="G43" s="74">
        <v>54</v>
      </c>
    </row>
    <row r="44" spans="1:7" ht="12" customHeight="1">
      <c r="A44" s="76"/>
      <c r="B44" s="75" t="s">
        <v>115</v>
      </c>
      <c r="C44" s="74">
        <v>33</v>
      </c>
      <c r="E44" s="76" t="s">
        <v>114</v>
      </c>
      <c r="F44" s="75" t="s">
        <v>113</v>
      </c>
      <c r="G44" s="74">
        <v>54</v>
      </c>
    </row>
    <row r="45" spans="1:7" ht="12" customHeight="1">
      <c r="A45" s="76" t="s">
        <v>112</v>
      </c>
      <c r="B45" s="75" t="s">
        <v>111</v>
      </c>
      <c r="C45" s="74">
        <v>35</v>
      </c>
      <c r="E45" s="76" t="s">
        <v>110</v>
      </c>
      <c r="F45" s="75" t="s">
        <v>109</v>
      </c>
      <c r="G45" s="74">
        <v>54</v>
      </c>
    </row>
    <row r="46" spans="1:7" ht="12" customHeight="1">
      <c r="A46" s="76" t="s">
        <v>108</v>
      </c>
      <c r="B46" s="75" t="s">
        <v>107</v>
      </c>
      <c r="C46" s="74">
        <v>35</v>
      </c>
    </row>
    <row r="47" spans="1:7" ht="12" customHeight="1">
      <c r="A47" s="76" t="s">
        <v>106</v>
      </c>
      <c r="B47" s="75" t="s">
        <v>105</v>
      </c>
      <c r="C47" s="74">
        <v>35</v>
      </c>
      <c r="E47" s="1277" t="s">
        <v>104</v>
      </c>
      <c r="F47" s="1277"/>
      <c r="G47" s="1278">
        <v>55</v>
      </c>
    </row>
    <row r="48" spans="1:7" ht="12" customHeight="1">
      <c r="E48" s="1277"/>
      <c r="F48" s="1277"/>
      <c r="G48" s="1278"/>
    </row>
    <row r="49" spans="1:7" ht="12" customHeight="1">
      <c r="A49" s="1277" t="s">
        <v>103</v>
      </c>
      <c r="B49" s="1277"/>
      <c r="C49" s="1278">
        <v>36</v>
      </c>
    </row>
    <row r="50" spans="1:7" ht="12" customHeight="1">
      <c r="A50" s="1277"/>
      <c r="B50" s="1277"/>
      <c r="C50" s="1278"/>
      <c r="E50" s="76" t="s">
        <v>102</v>
      </c>
      <c r="F50" s="75" t="s">
        <v>101</v>
      </c>
      <c r="G50" s="74">
        <v>56</v>
      </c>
    </row>
    <row r="51" spans="1:7" ht="12" customHeight="1">
      <c r="E51" s="76" t="s">
        <v>100</v>
      </c>
      <c r="F51" s="75" t="s">
        <v>99</v>
      </c>
      <c r="G51" s="74">
        <v>56</v>
      </c>
    </row>
    <row r="52" spans="1:7" ht="12" customHeight="1">
      <c r="A52" s="76" t="s">
        <v>98</v>
      </c>
      <c r="B52" s="75" t="s">
        <v>97</v>
      </c>
      <c r="C52" s="74">
        <v>37</v>
      </c>
      <c r="E52" s="76" t="s">
        <v>96</v>
      </c>
      <c r="F52" s="75" t="s">
        <v>95</v>
      </c>
      <c r="G52" s="74">
        <v>56</v>
      </c>
    </row>
    <row r="53" spans="1:7" ht="12" customHeight="1">
      <c r="A53" s="76" t="s">
        <v>94</v>
      </c>
      <c r="B53" s="75" t="s">
        <v>93</v>
      </c>
      <c r="C53" s="74">
        <v>37</v>
      </c>
    </row>
    <row r="54" spans="1:7" ht="12" customHeight="1">
      <c r="A54" s="76" t="s">
        <v>92</v>
      </c>
      <c r="B54" s="75" t="s">
        <v>91</v>
      </c>
      <c r="C54" s="74">
        <v>37</v>
      </c>
      <c r="E54" s="1277" t="s">
        <v>90</v>
      </c>
      <c r="F54" s="1277"/>
      <c r="G54" s="1278">
        <v>57</v>
      </c>
    </row>
    <row r="55" spans="1:7" ht="12" customHeight="1">
      <c r="A55" s="76" t="s">
        <v>89</v>
      </c>
      <c r="B55" s="75" t="s">
        <v>88</v>
      </c>
      <c r="C55" s="74">
        <v>37</v>
      </c>
      <c r="E55" s="1277"/>
      <c r="F55" s="1277"/>
      <c r="G55" s="1278"/>
    </row>
    <row r="56" spans="1:7" ht="12" customHeight="1">
      <c r="A56" s="76" t="s">
        <v>87</v>
      </c>
      <c r="B56" s="75" t="s">
        <v>86</v>
      </c>
      <c r="C56" s="74">
        <v>38</v>
      </c>
    </row>
    <row r="57" spans="1:7" ht="12" customHeight="1">
      <c r="A57" s="76" t="s">
        <v>85</v>
      </c>
      <c r="B57" s="75" t="s">
        <v>84</v>
      </c>
      <c r="C57" s="74">
        <v>38</v>
      </c>
      <c r="E57" s="76" t="s">
        <v>83</v>
      </c>
      <c r="F57" s="75" t="s">
        <v>82</v>
      </c>
      <c r="G57" s="74">
        <v>58</v>
      </c>
    </row>
    <row r="58" spans="1:7" ht="12" customHeight="1">
      <c r="A58" s="76" t="s">
        <v>81</v>
      </c>
      <c r="B58" s="75" t="s">
        <v>80</v>
      </c>
      <c r="C58" s="74">
        <v>38</v>
      </c>
      <c r="E58" s="76" t="s">
        <v>79</v>
      </c>
      <c r="F58" s="75" t="s">
        <v>78</v>
      </c>
      <c r="G58" s="74">
        <v>58</v>
      </c>
    </row>
    <row r="59" spans="1:7" ht="12" customHeight="1">
      <c r="A59" s="76" t="s">
        <v>77</v>
      </c>
      <c r="B59" s="75" t="s">
        <v>76</v>
      </c>
      <c r="C59" s="74">
        <v>39</v>
      </c>
      <c r="E59" s="76" t="s">
        <v>75</v>
      </c>
      <c r="F59" s="75" t="s">
        <v>74</v>
      </c>
      <c r="G59" s="74">
        <v>59</v>
      </c>
    </row>
    <row r="60" spans="1:7" ht="12" customHeight="1">
      <c r="A60" s="76" t="s">
        <v>73</v>
      </c>
      <c r="B60" s="75" t="s">
        <v>72</v>
      </c>
      <c r="C60" s="74">
        <v>39</v>
      </c>
      <c r="E60" s="76" t="s">
        <v>71</v>
      </c>
      <c r="F60" s="75" t="s">
        <v>70</v>
      </c>
      <c r="G60" s="74">
        <v>59</v>
      </c>
    </row>
    <row r="61" spans="1:7" ht="12" customHeight="1">
      <c r="A61" s="76" t="s">
        <v>69</v>
      </c>
      <c r="B61" s="75" t="s">
        <v>68</v>
      </c>
      <c r="C61" s="74">
        <v>40</v>
      </c>
      <c r="E61" s="76" t="s">
        <v>67</v>
      </c>
      <c r="F61" s="75" t="s">
        <v>66</v>
      </c>
      <c r="G61" s="74">
        <v>59</v>
      </c>
    </row>
    <row r="62" spans="1:7" ht="12" customHeight="1">
      <c r="A62" s="76" t="s">
        <v>65</v>
      </c>
      <c r="B62" s="75" t="s">
        <v>64</v>
      </c>
      <c r="C62" s="74">
        <v>40</v>
      </c>
      <c r="E62" s="76" t="s">
        <v>63</v>
      </c>
      <c r="F62" s="75" t="s">
        <v>62</v>
      </c>
      <c r="G62" s="74">
        <v>60</v>
      </c>
    </row>
    <row r="63" spans="1:7" ht="12" customHeight="1">
      <c r="E63" s="76"/>
      <c r="F63" s="75"/>
      <c r="G63" s="74"/>
    </row>
    <row r="64" spans="1:7" ht="12" customHeight="1"/>
    <row r="65" ht="12" customHeight="1"/>
    <row r="66" ht="12" customHeight="1"/>
    <row r="67" ht="12" customHeight="1"/>
    <row r="68" ht="12" customHeight="1"/>
    <row r="69" ht="12" customHeight="1"/>
    <row r="70" ht="12" customHeight="1"/>
  </sheetData>
  <mergeCells count="23">
    <mergeCell ref="A49:B50"/>
    <mergeCell ref="C49:C50"/>
    <mergeCell ref="E54:F55"/>
    <mergeCell ref="G54:G55"/>
    <mergeCell ref="E33:F34"/>
    <mergeCell ref="G33:G34"/>
    <mergeCell ref="E39:F40"/>
    <mergeCell ref="G39:G40"/>
    <mergeCell ref="E47:F48"/>
    <mergeCell ref="G47:G48"/>
    <mergeCell ref="E17:F18"/>
    <mergeCell ref="G17:G18"/>
    <mergeCell ref="A24:B25"/>
    <mergeCell ref="C24:C25"/>
    <mergeCell ref="E25:F26"/>
    <mergeCell ref="G25:G26"/>
    <mergeCell ref="A14:B15"/>
    <mergeCell ref="C14:C15"/>
    <mergeCell ref="A2:G2"/>
    <mergeCell ref="A4:B5"/>
    <mergeCell ref="C4:C5"/>
    <mergeCell ref="E4:F5"/>
    <mergeCell ref="G4:G5"/>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65B608-D15F-479E-9D87-007196AADE4F}">
  <sheetPr>
    <pageSetUpPr fitToPage="1"/>
  </sheetPr>
  <dimension ref="A1:L187"/>
  <sheetViews>
    <sheetView view="pageBreakPreview" zoomScaleNormal="100" zoomScaleSheetLayoutView="100" workbookViewId="0">
      <selection activeCell="M56" sqref="M56"/>
    </sheetView>
  </sheetViews>
  <sheetFormatPr defaultRowHeight="13.5"/>
  <cols>
    <col min="1" max="1" width="16.625" style="96" customWidth="1"/>
    <col min="2" max="3" width="10.625" style="96" customWidth="1"/>
    <col min="4" max="9" width="8.625" style="96" customWidth="1"/>
    <col min="10" max="16384" width="9" style="96"/>
  </cols>
  <sheetData>
    <row r="1" spans="1:12" ht="15" customHeight="1">
      <c r="A1" s="96" t="s">
        <v>1730</v>
      </c>
    </row>
    <row r="2" spans="1:12" s="95" customFormat="1" ht="24.95" customHeight="1">
      <c r="A2" s="1315" t="s">
        <v>1729</v>
      </c>
      <c r="B2" s="1315"/>
      <c r="C2" s="1315"/>
      <c r="D2" s="1315"/>
      <c r="E2" s="1315"/>
      <c r="F2" s="1315"/>
      <c r="G2" s="1315"/>
      <c r="H2" s="1315"/>
      <c r="I2" s="1315"/>
    </row>
    <row r="3" spans="1:12" s="373" customFormat="1" ht="15" customHeight="1" thickBot="1">
      <c r="A3" s="1624"/>
      <c r="B3" s="1624"/>
      <c r="C3" s="1624"/>
      <c r="D3" s="1624"/>
      <c r="E3" s="1624"/>
      <c r="F3" s="1624"/>
      <c r="G3" s="1624"/>
      <c r="H3" s="1624"/>
      <c r="I3" s="1624"/>
    </row>
    <row r="4" spans="1:12" s="179" customFormat="1" ht="15" customHeight="1" thickTop="1">
      <c r="A4" s="1620" t="s">
        <v>642</v>
      </c>
      <c r="B4" s="1625" t="s">
        <v>1690</v>
      </c>
      <c r="C4" s="1622" t="s">
        <v>1728</v>
      </c>
      <c r="D4" s="1625" t="s">
        <v>1727</v>
      </c>
      <c r="E4" s="1625"/>
      <c r="F4" s="1625"/>
      <c r="G4" s="1625" t="s">
        <v>1726</v>
      </c>
      <c r="H4" s="1625"/>
      <c r="I4" s="1625"/>
    </row>
    <row r="5" spans="1:12" s="179" customFormat="1" ht="15" customHeight="1">
      <c r="A5" s="1621"/>
      <c r="B5" s="1626"/>
      <c r="C5" s="1623"/>
      <c r="D5" s="813" t="s">
        <v>878</v>
      </c>
      <c r="E5" s="813" t="s">
        <v>1035</v>
      </c>
      <c r="F5" s="813" t="s">
        <v>637</v>
      </c>
      <c r="G5" s="813" t="s">
        <v>878</v>
      </c>
      <c r="H5" s="813" t="s">
        <v>1035</v>
      </c>
      <c r="I5" s="813" t="s">
        <v>637</v>
      </c>
    </row>
    <row r="6" spans="1:12" s="179" customFormat="1" ht="15" customHeight="1">
      <c r="A6" s="812" t="s">
        <v>913</v>
      </c>
      <c r="B6" s="499">
        <v>76</v>
      </c>
      <c r="C6" s="811">
        <v>2259</v>
      </c>
      <c r="D6" s="501">
        <v>2262</v>
      </c>
      <c r="E6" s="499">
        <v>1246</v>
      </c>
      <c r="F6" s="811">
        <v>1016</v>
      </c>
      <c r="G6" s="501"/>
      <c r="H6" s="499">
        <v>3</v>
      </c>
      <c r="I6" s="810" t="s">
        <v>364</v>
      </c>
    </row>
    <row r="7" spans="1:12" s="179" customFormat="1" ht="15" customHeight="1">
      <c r="A7" s="319"/>
      <c r="B7" s="190"/>
      <c r="C7" s="804"/>
      <c r="D7" s="809"/>
      <c r="E7" s="190"/>
      <c r="F7" s="804"/>
      <c r="G7" s="809"/>
      <c r="H7" s="190"/>
      <c r="I7" s="190"/>
    </row>
    <row r="8" spans="1:12" s="179" customFormat="1" ht="15" customHeight="1">
      <c r="A8" s="155" t="s">
        <v>1725</v>
      </c>
      <c r="B8" s="806">
        <v>4</v>
      </c>
      <c r="C8" s="804">
        <v>236</v>
      </c>
      <c r="D8" s="804">
        <v>236</v>
      </c>
      <c r="E8" s="190">
        <v>114</v>
      </c>
      <c r="F8" s="804">
        <v>122</v>
      </c>
      <c r="G8" s="803" t="s">
        <v>361</v>
      </c>
      <c r="H8" s="805" t="s">
        <v>361</v>
      </c>
      <c r="I8" s="805" t="s">
        <v>361</v>
      </c>
    </row>
    <row r="9" spans="1:12" s="179" customFormat="1" ht="15" customHeight="1">
      <c r="A9" s="155" t="s">
        <v>1724</v>
      </c>
      <c r="B9" s="806">
        <v>1</v>
      </c>
      <c r="C9" s="804">
        <v>101</v>
      </c>
      <c r="D9" s="804">
        <v>101</v>
      </c>
      <c r="E9" s="190">
        <v>73</v>
      </c>
      <c r="F9" s="804">
        <v>28</v>
      </c>
      <c r="G9" s="803" t="s">
        <v>361</v>
      </c>
      <c r="H9" s="805" t="s">
        <v>361</v>
      </c>
      <c r="I9" s="805" t="s">
        <v>361</v>
      </c>
    </row>
    <row r="10" spans="1:12" s="179" customFormat="1" ht="15" customHeight="1">
      <c r="A10" s="155" t="s">
        <v>1723</v>
      </c>
      <c r="B10" s="806">
        <v>2</v>
      </c>
      <c r="C10" s="804">
        <v>16</v>
      </c>
      <c r="D10" s="804">
        <v>16</v>
      </c>
      <c r="E10" s="190">
        <v>6</v>
      </c>
      <c r="F10" s="804">
        <v>10</v>
      </c>
      <c r="G10" s="803" t="s">
        <v>361</v>
      </c>
      <c r="H10" s="805" t="s">
        <v>361</v>
      </c>
      <c r="I10" s="805" t="s">
        <v>361</v>
      </c>
    </row>
    <row r="11" spans="1:12" s="179" customFormat="1" ht="15" customHeight="1">
      <c r="A11" s="155" t="s">
        <v>1722</v>
      </c>
      <c r="B11" s="806">
        <v>1</v>
      </c>
      <c r="C11" s="804">
        <v>8</v>
      </c>
      <c r="D11" s="804">
        <v>8</v>
      </c>
      <c r="E11" s="190">
        <v>5</v>
      </c>
      <c r="F11" s="804">
        <v>3</v>
      </c>
      <c r="G11" s="803" t="s">
        <v>361</v>
      </c>
      <c r="H11" s="805" t="s">
        <v>361</v>
      </c>
      <c r="I11" s="805" t="s">
        <v>361</v>
      </c>
    </row>
    <row r="12" spans="1:12" s="179" customFormat="1" ht="15" customHeight="1">
      <c r="A12" s="155" t="s">
        <v>1721</v>
      </c>
      <c r="B12" s="806">
        <v>1</v>
      </c>
      <c r="C12" s="804">
        <v>4</v>
      </c>
      <c r="D12" s="804">
        <v>4</v>
      </c>
      <c r="E12" s="190">
        <v>2</v>
      </c>
      <c r="F12" s="804">
        <v>2</v>
      </c>
      <c r="G12" s="803" t="s">
        <v>361</v>
      </c>
      <c r="H12" s="805" t="s">
        <v>361</v>
      </c>
      <c r="I12" s="805" t="s">
        <v>361</v>
      </c>
    </row>
    <row r="13" spans="1:12" s="179" customFormat="1" ht="15" customHeight="1">
      <c r="A13" s="155" t="s">
        <v>1720</v>
      </c>
      <c r="B13" s="806">
        <v>3</v>
      </c>
      <c r="C13" s="804">
        <v>123</v>
      </c>
      <c r="D13" s="804">
        <v>123</v>
      </c>
      <c r="E13" s="190">
        <v>49</v>
      </c>
      <c r="F13" s="804">
        <v>74</v>
      </c>
      <c r="G13" s="803" t="s">
        <v>361</v>
      </c>
      <c r="H13" s="805" t="s">
        <v>361</v>
      </c>
      <c r="I13" s="805" t="s">
        <v>361</v>
      </c>
    </row>
    <row r="14" spans="1:12" s="179" customFormat="1" ht="15" customHeight="1">
      <c r="A14" s="155" t="s">
        <v>1719</v>
      </c>
      <c r="B14" s="806">
        <v>5</v>
      </c>
      <c r="C14" s="804">
        <v>210</v>
      </c>
      <c r="D14" s="804">
        <v>209</v>
      </c>
      <c r="E14" s="190">
        <v>121</v>
      </c>
      <c r="F14" s="804">
        <v>88</v>
      </c>
      <c r="G14" s="803" t="s">
        <v>361</v>
      </c>
      <c r="H14" s="447">
        <v>1</v>
      </c>
      <c r="I14" s="805" t="s">
        <v>361</v>
      </c>
      <c r="L14" s="152"/>
    </row>
    <row r="15" spans="1:12" s="179" customFormat="1" ht="15" customHeight="1">
      <c r="A15" s="155" t="s">
        <v>1718</v>
      </c>
      <c r="B15" s="806">
        <v>1</v>
      </c>
      <c r="C15" s="804">
        <v>184</v>
      </c>
      <c r="D15" s="804">
        <v>184</v>
      </c>
      <c r="E15" s="190">
        <v>47</v>
      </c>
      <c r="F15" s="804">
        <v>137</v>
      </c>
      <c r="G15" s="803" t="s">
        <v>361</v>
      </c>
      <c r="H15" s="805" t="s">
        <v>361</v>
      </c>
      <c r="I15" s="805" t="s">
        <v>361</v>
      </c>
    </row>
    <row r="16" spans="1:12" s="179" customFormat="1" ht="15" customHeight="1">
      <c r="A16" s="155" t="s">
        <v>1717</v>
      </c>
      <c r="B16" s="808" t="s">
        <v>364</v>
      </c>
      <c r="C16" s="807" t="s">
        <v>364</v>
      </c>
      <c r="D16" s="807" t="s">
        <v>364</v>
      </c>
      <c r="E16" s="805" t="s">
        <v>364</v>
      </c>
      <c r="F16" s="807" t="s">
        <v>364</v>
      </c>
      <c r="G16" s="803" t="s">
        <v>361</v>
      </c>
      <c r="H16" s="805" t="s">
        <v>361</v>
      </c>
      <c r="I16" s="805" t="s">
        <v>361</v>
      </c>
    </row>
    <row r="17" spans="1:11" s="179" customFormat="1" ht="15" customHeight="1">
      <c r="A17" s="155" t="s">
        <v>1716</v>
      </c>
      <c r="B17" s="806">
        <v>11</v>
      </c>
      <c r="C17" s="804">
        <v>120</v>
      </c>
      <c r="D17" s="804">
        <v>120</v>
      </c>
      <c r="E17" s="190">
        <v>57</v>
      </c>
      <c r="F17" s="804">
        <v>63</v>
      </c>
      <c r="G17" s="803" t="s">
        <v>361</v>
      </c>
      <c r="H17" s="805" t="s">
        <v>361</v>
      </c>
      <c r="I17" s="805" t="s">
        <v>361</v>
      </c>
    </row>
    <row r="18" spans="1:11" s="179" customFormat="1" ht="15" customHeight="1">
      <c r="A18" s="155" t="s">
        <v>1715</v>
      </c>
      <c r="B18" s="806">
        <v>1</v>
      </c>
      <c r="C18" s="804">
        <v>21</v>
      </c>
      <c r="D18" s="804">
        <v>21</v>
      </c>
      <c r="E18" s="190">
        <v>9</v>
      </c>
      <c r="F18" s="804">
        <v>12</v>
      </c>
      <c r="G18" s="803" t="s">
        <v>361</v>
      </c>
      <c r="H18" s="805" t="s">
        <v>361</v>
      </c>
      <c r="I18" s="805" t="s">
        <v>361</v>
      </c>
    </row>
    <row r="19" spans="1:11" s="179" customFormat="1" ht="15" customHeight="1">
      <c r="A19" s="155" t="s">
        <v>1714</v>
      </c>
      <c r="B19" s="806">
        <v>2</v>
      </c>
      <c r="C19" s="804">
        <v>33</v>
      </c>
      <c r="D19" s="804">
        <v>32</v>
      </c>
      <c r="E19" s="190">
        <v>8</v>
      </c>
      <c r="F19" s="804">
        <v>24</v>
      </c>
      <c r="G19" s="803" t="s">
        <v>361</v>
      </c>
      <c r="H19" s="447">
        <v>1</v>
      </c>
      <c r="I19" s="805" t="s">
        <v>361</v>
      </c>
    </row>
    <row r="20" spans="1:11" s="179" customFormat="1" ht="15" customHeight="1">
      <c r="A20" s="155" t="s">
        <v>1713</v>
      </c>
      <c r="B20" s="806">
        <v>9</v>
      </c>
      <c r="C20" s="804">
        <v>213</v>
      </c>
      <c r="D20" s="804">
        <v>215</v>
      </c>
      <c r="E20" s="190">
        <v>169</v>
      </c>
      <c r="F20" s="804">
        <v>46</v>
      </c>
      <c r="G20" s="803" t="s">
        <v>361</v>
      </c>
      <c r="H20" s="805" t="s">
        <v>361</v>
      </c>
      <c r="I20" s="805" t="s">
        <v>361</v>
      </c>
    </row>
    <row r="21" spans="1:11" s="179" customFormat="1" ht="15" customHeight="1">
      <c r="A21" s="155" t="s">
        <v>1712</v>
      </c>
      <c r="B21" s="808" t="s">
        <v>364</v>
      </c>
      <c r="C21" s="807" t="s">
        <v>364</v>
      </c>
      <c r="D21" s="807" t="s">
        <v>364</v>
      </c>
      <c r="E21" s="805" t="s">
        <v>364</v>
      </c>
      <c r="F21" s="807" t="s">
        <v>364</v>
      </c>
      <c r="G21" s="803" t="s">
        <v>361</v>
      </c>
      <c r="H21" s="805" t="s">
        <v>361</v>
      </c>
      <c r="I21" s="805" t="s">
        <v>361</v>
      </c>
      <c r="K21" s="152"/>
    </row>
    <row r="22" spans="1:11" s="179" customFormat="1" ht="15" customHeight="1">
      <c r="A22" s="155" t="s">
        <v>1711</v>
      </c>
      <c r="B22" s="806">
        <v>1</v>
      </c>
      <c r="C22" s="804">
        <v>5</v>
      </c>
      <c r="D22" s="804">
        <v>5</v>
      </c>
      <c r="E22" s="190">
        <v>3</v>
      </c>
      <c r="F22" s="804">
        <v>2</v>
      </c>
      <c r="G22" s="803" t="s">
        <v>361</v>
      </c>
      <c r="H22" s="805" t="s">
        <v>361</v>
      </c>
      <c r="I22" s="805" t="s">
        <v>361</v>
      </c>
    </row>
    <row r="23" spans="1:11" s="179" customFormat="1" ht="15" customHeight="1">
      <c r="A23" s="155" t="s">
        <v>1710</v>
      </c>
      <c r="B23" s="806">
        <v>9</v>
      </c>
      <c r="C23" s="804">
        <v>330</v>
      </c>
      <c r="D23" s="804">
        <v>333</v>
      </c>
      <c r="E23" s="190">
        <v>220</v>
      </c>
      <c r="F23" s="804">
        <v>113</v>
      </c>
      <c r="G23" s="803" t="s">
        <v>361</v>
      </c>
      <c r="H23" s="447">
        <v>1</v>
      </c>
      <c r="I23" s="805" t="s">
        <v>361</v>
      </c>
    </row>
    <row r="24" spans="1:11" s="179" customFormat="1" ht="15" customHeight="1">
      <c r="A24" s="155" t="s">
        <v>1709</v>
      </c>
      <c r="B24" s="806">
        <v>3</v>
      </c>
      <c r="C24" s="804">
        <v>63</v>
      </c>
      <c r="D24" s="804">
        <v>63</v>
      </c>
      <c r="E24" s="190">
        <v>52</v>
      </c>
      <c r="F24" s="804">
        <v>11</v>
      </c>
      <c r="G24" s="803" t="s">
        <v>361</v>
      </c>
      <c r="H24" s="805" t="s">
        <v>361</v>
      </c>
      <c r="I24" s="805" t="s">
        <v>361</v>
      </c>
    </row>
    <row r="25" spans="1:11" s="179" customFormat="1" ht="15" customHeight="1">
      <c r="A25" s="155" t="s">
        <v>1708</v>
      </c>
      <c r="B25" s="806">
        <v>6</v>
      </c>
      <c r="C25" s="804">
        <v>56</v>
      </c>
      <c r="D25" s="804">
        <v>56</v>
      </c>
      <c r="E25" s="190">
        <v>46</v>
      </c>
      <c r="F25" s="804">
        <v>10</v>
      </c>
      <c r="G25" s="803" t="s">
        <v>361</v>
      </c>
      <c r="H25" s="805" t="s">
        <v>361</v>
      </c>
      <c r="I25" s="805" t="s">
        <v>361</v>
      </c>
    </row>
    <row r="26" spans="1:11" s="179" customFormat="1" ht="15" customHeight="1">
      <c r="A26" s="155" t="s">
        <v>1707</v>
      </c>
      <c r="B26" s="806">
        <v>3</v>
      </c>
      <c r="C26" s="804">
        <v>98</v>
      </c>
      <c r="D26" s="804">
        <v>98</v>
      </c>
      <c r="E26" s="190">
        <v>51</v>
      </c>
      <c r="F26" s="804">
        <v>47</v>
      </c>
      <c r="G26" s="803" t="s">
        <v>361</v>
      </c>
      <c r="H26" s="805" t="s">
        <v>361</v>
      </c>
      <c r="I26" s="805" t="s">
        <v>361</v>
      </c>
    </row>
    <row r="27" spans="1:11" s="179" customFormat="1" ht="15" customHeight="1">
      <c r="A27" s="155" t="s">
        <v>1706</v>
      </c>
      <c r="B27" s="806">
        <v>2</v>
      </c>
      <c r="C27" s="804">
        <v>53</v>
      </c>
      <c r="D27" s="804">
        <v>53</v>
      </c>
      <c r="E27" s="190">
        <v>27</v>
      </c>
      <c r="F27" s="804">
        <v>26</v>
      </c>
      <c r="G27" s="803" t="s">
        <v>361</v>
      </c>
      <c r="H27" s="805" t="s">
        <v>361</v>
      </c>
      <c r="I27" s="805" t="s">
        <v>361</v>
      </c>
    </row>
    <row r="28" spans="1:11" s="179" customFormat="1" ht="15" customHeight="1">
      <c r="A28" s="155" t="s">
        <v>1705</v>
      </c>
      <c r="B28" s="806">
        <v>4</v>
      </c>
      <c r="C28" s="804">
        <v>194</v>
      </c>
      <c r="D28" s="804">
        <v>194</v>
      </c>
      <c r="E28" s="190">
        <v>106</v>
      </c>
      <c r="F28" s="804">
        <v>88</v>
      </c>
      <c r="G28" s="803" t="s">
        <v>361</v>
      </c>
      <c r="H28" s="805" t="s">
        <v>361</v>
      </c>
      <c r="I28" s="805" t="s">
        <v>361</v>
      </c>
    </row>
    <row r="29" spans="1:11" s="179" customFormat="1" ht="15" customHeight="1">
      <c r="A29" s="155" t="s">
        <v>1704</v>
      </c>
      <c r="B29" s="808" t="s">
        <v>364</v>
      </c>
      <c r="C29" s="807" t="s">
        <v>364</v>
      </c>
      <c r="D29" s="807" t="s">
        <v>364</v>
      </c>
      <c r="E29" s="805" t="s">
        <v>364</v>
      </c>
      <c r="F29" s="807" t="s">
        <v>364</v>
      </c>
      <c r="G29" s="803" t="s">
        <v>361</v>
      </c>
      <c r="H29" s="805" t="s">
        <v>361</v>
      </c>
      <c r="I29" s="805" t="s">
        <v>361</v>
      </c>
    </row>
    <row r="30" spans="1:11" s="179" customFormat="1" ht="15" customHeight="1">
      <c r="A30" s="155" t="s">
        <v>1703</v>
      </c>
      <c r="B30" s="806">
        <v>1</v>
      </c>
      <c r="C30" s="804">
        <v>29</v>
      </c>
      <c r="D30" s="804">
        <v>29</v>
      </c>
      <c r="E30" s="190">
        <v>20</v>
      </c>
      <c r="F30" s="804">
        <v>9</v>
      </c>
      <c r="G30" s="803" t="s">
        <v>361</v>
      </c>
      <c r="H30" s="805" t="s">
        <v>361</v>
      </c>
      <c r="I30" s="805" t="s">
        <v>361</v>
      </c>
    </row>
    <row r="31" spans="1:11" s="179" customFormat="1" ht="15" customHeight="1">
      <c r="A31" s="532" t="s">
        <v>1702</v>
      </c>
      <c r="B31" s="148">
        <v>6</v>
      </c>
      <c r="C31" s="733">
        <v>162</v>
      </c>
      <c r="D31" s="804">
        <v>162</v>
      </c>
      <c r="E31" s="148">
        <v>61</v>
      </c>
      <c r="F31" s="760">
        <v>101</v>
      </c>
      <c r="G31" s="803" t="s">
        <v>361</v>
      </c>
      <c r="H31" s="147" t="s">
        <v>361</v>
      </c>
      <c r="I31" s="147" t="s">
        <v>361</v>
      </c>
    </row>
    <row r="32" spans="1:11" s="373" customFormat="1" ht="15" customHeight="1">
      <c r="A32" s="1322" t="s">
        <v>1701</v>
      </c>
      <c r="B32" s="1322"/>
      <c r="C32" s="1397"/>
      <c r="D32" s="1322"/>
      <c r="G32" s="802"/>
    </row>
    <row r="33" spans="1:11" s="373" customFormat="1" ht="15" customHeight="1">
      <c r="A33" s="1594" t="s">
        <v>1700</v>
      </c>
      <c r="B33" s="1594"/>
      <c r="C33" s="1594"/>
      <c r="D33" s="1594"/>
      <c r="E33" s="1594"/>
      <c r="F33" s="1594"/>
      <c r="G33" s="1594"/>
      <c r="H33" s="1594"/>
    </row>
    <row r="34" spans="1:11" s="95" customFormat="1" ht="24.95" customHeight="1">
      <c r="A34" s="1315" t="s">
        <v>1699</v>
      </c>
      <c r="B34" s="1315"/>
      <c r="C34" s="1315"/>
      <c r="D34" s="1315"/>
      <c r="E34" s="1315"/>
      <c r="F34" s="1315"/>
      <c r="G34" s="1315"/>
      <c r="H34" s="1315"/>
      <c r="I34" s="1502"/>
    </row>
    <row r="35" spans="1:11" s="778" customFormat="1" ht="15" customHeight="1" thickBot="1"/>
    <row r="36" spans="1:11" s="778" customFormat="1" ht="15" customHeight="1" thickTop="1">
      <c r="A36" s="1627" t="s">
        <v>642</v>
      </c>
      <c r="B36" s="1629" t="s">
        <v>1690</v>
      </c>
      <c r="C36" s="1629" t="s">
        <v>1698</v>
      </c>
      <c r="D36" s="1631"/>
      <c r="E36" s="1631"/>
      <c r="F36" s="1629" t="s">
        <v>1697</v>
      </c>
      <c r="G36" s="1631"/>
      <c r="H36" s="1631"/>
      <c r="I36" s="1632" t="s">
        <v>1696</v>
      </c>
    </row>
    <row r="37" spans="1:11" s="778" customFormat="1" ht="15" customHeight="1">
      <c r="A37" s="1628"/>
      <c r="B37" s="1630"/>
      <c r="C37" s="801" t="s">
        <v>701</v>
      </c>
      <c r="D37" s="801" t="s">
        <v>1035</v>
      </c>
      <c r="E37" s="801" t="s">
        <v>637</v>
      </c>
      <c r="F37" s="801" t="s">
        <v>1695</v>
      </c>
      <c r="G37" s="801" t="s">
        <v>1694</v>
      </c>
      <c r="H37" s="801" t="s">
        <v>667</v>
      </c>
      <c r="I37" s="1633"/>
    </row>
    <row r="38" spans="1:11" s="179" customFormat="1" ht="15" customHeight="1">
      <c r="A38" s="152" t="s">
        <v>486</v>
      </c>
      <c r="B38" s="321">
        <v>17</v>
      </c>
      <c r="C38" s="321">
        <v>1418</v>
      </c>
      <c r="D38" s="155">
        <v>764</v>
      </c>
      <c r="E38" s="155">
        <v>654</v>
      </c>
      <c r="F38" s="321">
        <v>484085</v>
      </c>
      <c r="G38" s="155">
        <v>466158</v>
      </c>
      <c r="H38" s="593">
        <v>17927</v>
      </c>
      <c r="I38" s="155">
        <v>2013024</v>
      </c>
      <c r="J38" s="155"/>
      <c r="K38" s="155"/>
    </row>
    <row r="39" spans="1:11" s="179" customFormat="1" ht="15" customHeight="1">
      <c r="A39" s="660" t="s">
        <v>369</v>
      </c>
      <c r="B39" s="156">
        <v>17</v>
      </c>
      <c r="C39" s="156">
        <v>1490</v>
      </c>
      <c r="D39" s="155">
        <v>807</v>
      </c>
      <c r="E39" s="319">
        <v>684</v>
      </c>
      <c r="F39" s="156">
        <v>564240</v>
      </c>
      <c r="G39" s="155">
        <v>541718</v>
      </c>
      <c r="H39" s="319">
        <v>22522</v>
      </c>
      <c r="I39" s="155">
        <v>2139552</v>
      </c>
      <c r="J39" s="155"/>
      <c r="K39" s="155"/>
    </row>
    <row r="40" spans="1:11" s="179" customFormat="1" ht="15" customHeight="1">
      <c r="A40" s="152" t="s">
        <v>367</v>
      </c>
      <c r="B40" s="156">
        <v>17</v>
      </c>
      <c r="C40" s="156">
        <v>1512</v>
      </c>
      <c r="D40" s="155">
        <v>796</v>
      </c>
      <c r="E40" s="319">
        <v>720</v>
      </c>
      <c r="F40" s="156">
        <v>558109</v>
      </c>
      <c r="G40" s="155">
        <v>536437</v>
      </c>
      <c r="H40" s="319">
        <v>21672</v>
      </c>
      <c r="I40" s="155">
        <v>2377533</v>
      </c>
      <c r="J40" s="155"/>
      <c r="K40" s="155"/>
    </row>
    <row r="41" spans="1:11" s="179" customFormat="1" ht="15" customHeight="1">
      <c r="A41" s="152" t="s">
        <v>1693</v>
      </c>
      <c r="B41" s="156">
        <v>17</v>
      </c>
      <c r="C41" s="156">
        <v>1540</v>
      </c>
      <c r="D41" s="155">
        <v>790</v>
      </c>
      <c r="E41" s="319">
        <v>750</v>
      </c>
      <c r="F41" s="156">
        <v>565861</v>
      </c>
      <c r="G41" s="155">
        <v>538506</v>
      </c>
      <c r="H41" s="319">
        <v>27355</v>
      </c>
      <c r="I41" s="155">
        <v>2622837</v>
      </c>
      <c r="J41" s="155"/>
      <c r="K41" s="155"/>
    </row>
    <row r="42" spans="1:11" s="179" customFormat="1" ht="15" customHeight="1">
      <c r="A42" s="148" t="s">
        <v>615</v>
      </c>
      <c r="B42" s="306">
        <v>16</v>
      </c>
      <c r="C42" s="306">
        <v>1462</v>
      </c>
      <c r="D42" s="304">
        <v>751</v>
      </c>
      <c r="E42" s="304">
        <v>711</v>
      </c>
      <c r="F42" s="306">
        <v>527540</v>
      </c>
      <c r="G42" s="304">
        <v>502936</v>
      </c>
      <c r="H42" s="318">
        <v>24604</v>
      </c>
      <c r="I42" s="304">
        <v>2398393</v>
      </c>
      <c r="J42" s="155"/>
      <c r="K42" s="155"/>
    </row>
    <row r="43" spans="1:11" s="179" customFormat="1" ht="15" customHeight="1">
      <c r="A43" s="1634" t="s">
        <v>1692</v>
      </c>
      <c r="B43" s="1634"/>
      <c r="C43" s="1634"/>
      <c r="D43" s="1634"/>
      <c r="E43" s="1634"/>
      <c r="F43" s="1634"/>
      <c r="G43" s="1634"/>
      <c r="H43" s="1634"/>
      <c r="I43" s="1634"/>
      <c r="J43" s="155"/>
      <c r="K43" s="155"/>
    </row>
    <row r="44" spans="1:11" s="179" customFormat="1" ht="15" customHeight="1">
      <c r="A44" s="155"/>
      <c r="B44" s="155"/>
      <c r="C44" s="155"/>
      <c r="D44" s="155"/>
      <c r="E44" s="155"/>
      <c r="F44" s="155"/>
      <c r="G44" s="155"/>
      <c r="H44" s="155"/>
      <c r="I44" s="155"/>
      <c r="J44" s="155"/>
      <c r="K44" s="155"/>
    </row>
    <row r="45" spans="1:11" s="95" customFormat="1" ht="24.95" customHeight="1">
      <c r="A45" s="1315" t="s">
        <v>1691</v>
      </c>
      <c r="B45" s="1315"/>
      <c r="C45" s="1315"/>
      <c r="D45" s="1315"/>
      <c r="E45" s="1315"/>
      <c r="F45" s="1315"/>
      <c r="G45" s="1315"/>
      <c r="H45" s="1315"/>
      <c r="I45" s="1502"/>
    </row>
    <row r="46" spans="1:11" s="179" customFormat="1" ht="15" customHeight="1" thickBot="1"/>
    <row r="47" spans="1:11" s="179" customFormat="1" ht="15" customHeight="1" thickTop="1">
      <c r="A47" s="1620" t="s">
        <v>642</v>
      </c>
      <c r="B47" s="1625" t="s">
        <v>1690</v>
      </c>
      <c r="C47" s="1635" t="s">
        <v>1689</v>
      </c>
      <c r="D47" s="1625" t="s">
        <v>1688</v>
      </c>
      <c r="E47" s="1625"/>
      <c r="F47" s="1625"/>
      <c r="G47" s="1625"/>
      <c r="H47" s="1638"/>
      <c r="I47" s="1596" t="s">
        <v>1687</v>
      </c>
    </row>
    <row r="48" spans="1:11" s="179" customFormat="1" ht="15" customHeight="1">
      <c r="A48" s="1621"/>
      <c r="B48" s="1626"/>
      <c r="C48" s="1636"/>
      <c r="D48" s="1639" t="s">
        <v>878</v>
      </c>
      <c r="E48" s="800" t="s">
        <v>1686</v>
      </c>
      <c r="F48" s="1626" t="s">
        <v>1685</v>
      </c>
      <c r="G48" s="1626" t="s">
        <v>667</v>
      </c>
      <c r="H48" s="1626" t="s">
        <v>1684</v>
      </c>
      <c r="I48" s="1597"/>
    </row>
    <row r="49" spans="1:10" s="179" customFormat="1" ht="15" customHeight="1">
      <c r="A49" s="1621"/>
      <c r="B49" s="1626"/>
      <c r="C49" s="1637"/>
      <c r="D49" s="1640"/>
      <c r="E49" s="799" t="s">
        <v>1683</v>
      </c>
      <c r="F49" s="1626"/>
      <c r="G49" s="1626"/>
      <c r="H49" s="1626"/>
      <c r="I49" s="1598"/>
    </row>
    <row r="50" spans="1:10" s="179" customFormat="1" ht="15" customHeight="1">
      <c r="A50" s="152" t="s">
        <v>486</v>
      </c>
      <c r="B50" s="591">
        <v>17</v>
      </c>
      <c r="C50" s="593">
        <v>784566</v>
      </c>
      <c r="D50" s="321">
        <v>78716</v>
      </c>
      <c r="E50" s="155">
        <v>22713</v>
      </c>
      <c r="F50" s="155">
        <v>22933</v>
      </c>
      <c r="G50" s="155">
        <v>21423</v>
      </c>
      <c r="H50" s="593">
        <v>11647</v>
      </c>
      <c r="I50" s="155">
        <v>16576</v>
      </c>
      <c r="J50" s="155"/>
    </row>
    <row r="51" spans="1:10" s="179" customFormat="1" ht="15" customHeight="1">
      <c r="A51" s="660" t="s">
        <v>369</v>
      </c>
      <c r="B51" s="155">
        <v>17</v>
      </c>
      <c r="C51" s="319">
        <v>874615</v>
      </c>
      <c r="D51" s="156">
        <v>91950</v>
      </c>
      <c r="E51" s="155">
        <v>27481</v>
      </c>
      <c r="F51" s="155">
        <v>53586</v>
      </c>
      <c r="G51" s="155">
        <v>10883</v>
      </c>
      <c r="H51" s="662" t="s">
        <v>361</v>
      </c>
      <c r="I51" s="155">
        <v>31433</v>
      </c>
      <c r="J51" s="155"/>
    </row>
    <row r="52" spans="1:10" s="179" customFormat="1" ht="15" customHeight="1">
      <c r="A52" s="660" t="s">
        <v>367</v>
      </c>
      <c r="B52" s="155">
        <v>17</v>
      </c>
      <c r="C52" s="319">
        <v>787364</v>
      </c>
      <c r="D52" s="156">
        <v>70604</v>
      </c>
      <c r="E52" s="155">
        <v>29269</v>
      </c>
      <c r="F52" s="155">
        <v>32289</v>
      </c>
      <c r="G52" s="155">
        <v>9046</v>
      </c>
      <c r="H52" s="662" t="s">
        <v>361</v>
      </c>
      <c r="I52" s="155">
        <v>27398</v>
      </c>
      <c r="J52" s="155"/>
    </row>
    <row r="53" spans="1:10" s="179" customFormat="1" ht="15" customHeight="1">
      <c r="A53" s="660" t="s">
        <v>1646</v>
      </c>
      <c r="B53" s="591">
        <v>17</v>
      </c>
      <c r="C53" s="319">
        <v>778662</v>
      </c>
      <c r="D53" s="156">
        <v>153240</v>
      </c>
      <c r="E53" s="155">
        <v>14358</v>
      </c>
      <c r="F53" s="155">
        <v>97429</v>
      </c>
      <c r="G53" s="155">
        <v>18252</v>
      </c>
      <c r="H53" s="319">
        <v>23201</v>
      </c>
      <c r="I53" s="155">
        <v>16196</v>
      </c>
      <c r="J53" s="155"/>
    </row>
    <row r="54" spans="1:10" s="179" customFormat="1" ht="15" customHeight="1">
      <c r="A54" s="760" t="s">
        <v>615</v>
      </c>
      <c r="B54" s="798">
        <v>16</v>
      </c>
      <c r="C54" s="318">
        <v>940752</v>
      </c>
      <c r="D54" s="306">
        <v>481595</v>
      </c>
      <c r="E54" s="304">
        <v>243469</v>
      </c>
      <c r="F54" s="304">
        <v>176643</v>
      </c>
      <c r="G54" s="304">
        <v>49734</v>
      </c>
      <c r="H54" s="760">
        <v>11749</v>
      </c>
      <c r="I54" s="304">
        <v>44347</v>
      </c>
      <c r="J54" s="155"/>
    </row>
    <row r="55" spans="1:10" s="179" customFormat="1" ht="15" customHeight="1">
      <c r="J55" s="155"/>
    </row>
    <row r="56" spans="1:10" ht="15" customHeight="1">
      <c r="C56" s="97"/>
      <c r="D56" s="97"/>
      <c r="E56" s="97"/>
      <c r="F56" s="97"/>
      <c r="G56" s="97"/>
      <c r="H56" s="97"/>
      <c r="I56" s="97"/>
      <c r="J56" s="168"/>
    </row>
    <row r="57" spans="1:10" ht="15.95" customHeight="1">
      <c r="C57" s="97"/>
      <c r="D57" s="97"/>
      <c r="E57" s="97"/>
      <c r="F57" s="97"/>
      <c r="G57" s="97"/>
      <c r="H57" s="97"/>
      <c r="I57" s="97"/>
    </row>
    <row r="58" spans="1:10" ht="15.95" customHeight="1">
      <c r="C58" s="97"/>
      <c r="D58" s="97"/>
      <c r="E58" s="97"/>
      <c r="F58" s="97"/>
      <c r="G58" s="97"/>
      <c r="H58" s="97"/>
      <c r="I58" s="97"/>
    </row>
    <row r="59" spans="1:10" ht="15.95" customHeight="1"/>
    <row r="60" spans="1:10" ht="15.95" customHeight="1"/>
    <row r="61" spans="1:10" ht="15.95" customHeight="1"/>
    <row r="62" spans="1:10" ht="15.95" customHeight="1"/>
    <row r="63" spans="1:10" ht="15.95" customHeight="1"/>
    <row r="64" spans="1:10"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sheetData>
  <mergeCells count="26">
    <mergeCell ref="A43:I43"/>
    <mergeCell ref="A45:I45"/>
    <mergeCell ref="A47:A49"/>
    <mergeCell ref="B47:B49"/>
    <mergeCell ref="C47:C49"/>
    <mergeCell ref="D47:H47"/>
    <mergeCell ref="I47:I49"/>
    <mergeCell ref="D48:D49"/>
    <mergeCell ref="F48:F49"/>
    <mergeCell ref="G48:G49"/>
    <mergeCell ref="H48:H49"/>
    <mergeCell ref="A34:I34"/>
    <mergeCell ref="A36:A37"/>
    <mergeCell ref="B36:B37"/>
    <mergeCell ref="C36:E36"/>
    <mergeCell ref="F36:H36"/>
    <mergeCell ref="I36:I37"/>
    <mergeCell ref="A32:D32"/>
    <mergeCell ref="A33:H33"/>
    <mergeCell ref="A2:I2"/>
    <mergeCell ref="A3:I3"/>
    <mergeCell ref="A4:A5"/>
    <mergeCell ref="B4:B5"/>
    <mergeCell ref="C4:C5"/>
    <mergeCell ref="D4:F4"/>
    <mergeCell ref="G4:I4"/>
  </mergeCells>
  <phoneticPr fontId="2"/>
  <conditionalFormatting sqref="B8:B15">
    <cfRule type="expression" dxfId="9" priority="9" stopIfTrue="1">
      <formula>$D8=0</formula>
    </cfRule>
  </conditionalFormatting>
  <conditionalFormatting sqref="B17:B18">
    <cfRule type="expression" dxfId="8" priority="10" stopIfTrue="1">
      <formula>$D17=0</formula>
    </cfRule>
  </conditionalFormatting>
  <conditionalFormatting sqref="B19:B20">
    <cfRule type="expression" dxfId="7" priority="6" stopIfTrue="1">
      <formula>$C19=0</formula>
    </cfRule>
  </conditionalFormatting>
  <conditionalFormatting sqref="B23:B28">
    <cfRule type="expression" dxfId="6" priority="7" stopIfTrue="1">
      <formula>$C23=0</formula>
    </cfRule>
  </conditionalFormatting>
  <conditionalFormatting sqref="B30:B31">
    <cfRule type="expression" dxfId="5" priority="8" stopIfTrue="1">
      <formula>$C30=0</formula>
    </cfRule>
  </conditionalFormatting>
  <conditionalFormatting sqref="C8:C15">
    <cfRule type="expression" dxfId="4" priority="4" stopIfTrue="1">
      <formula>$D8=0</formula>
    </cfRule>
  </conditionalFormatting>
  <conditionalFormatting sqref="C17:C18">
    <cfRule type="expression" dxfId="3" priority="5" stopIfTrue="1">
      <formula>$D17=0</formula>
    </cfRule>
  </conditionalFormatting>
  <conditionalFormatting sqref="C19:C20">
    <cfRule type="expression" dxfId="2" priority="1" stopIfTrue="1">
      <formula>$C19=0</formula>
    </cfRule>
  </conditionalFormatting>
  <conditionalFormatting sqref="C23:C28">
    <cfRule type="expression" dxfId="1" priority="2" stopIfTrue="1">
      <formula>$C23=0</formula>
    </cfRule>
  </conditionalFormatting>
  <conditionalFormatting sqref="C30:C31">
    <cfRule type="expression" dxfId="0" priority="3" stopIfTrue="1">
      <formula>$C30=0</formula>
    </cfRule>
  </conditionalFormatting>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7B519-D806-4682-B758-C04B1831EFF4}">
  <sheetPr>
    <pageSetUpPr fitToPage="1"/>
  </sheetPr>
  <dimension ref="A1:AT189"/>
  <sheetViews>
    <sheetView view="pageBreakPreview" zoomScaleNormal="100" zoomScaleSheetLayoutView="100" workbookViewId="0">
      <selection activeCell="M56" sqref="M56"/>
    </sheetView>
  </sheetViews>
  <sheetFormatPr defaultRowHeight="13.5"/>
  <cols>
    <col min="1" max="7" width="12.625" style="96" customWidth="1"/>
    <col min="8" max="8" width="7.375" style="96" customWidth="1"/>
    <col min="9" max="15" width="8.625" style="96" customWidth="1"/>
    <col min="16" max="16384" width="9" style="96"/>
  </cols>
  <sheetData>
    <row r="1" spans="1:9" ht="15" customHeight="1">
      <c r="E1" s="1282" t="s">
        <v>1753</v>
      </c>
      <c r="F1" s="1282"/>
      <c r="G1" s="1282"/>
    </row>
    <row r="2" spans="1:9" s="95" customFormat="1" ht="24.95" customHeight="1">
      <c r="A2" s="1327" t="s">
        <v>1752</v>
      </c>
      <c r="B2" s="1327"/>
      <c r="C2" s="1327"/>
      <c r="D2" s="1327"/>
      <c r="E2" s="1327"/>
      <c r="F2" s="1327"/>
      <c r="G2" s="1327"/>
    </row>
    <row r="3" spans="1:9" s="373" customFormat="1" ht="15" customHeight="1" thickBot="1">
      <c r="A3" s="1310" t="s">
        <v>1751</v>
      </c>
      <c r="B3" s="1310"/>
      <c r="C3" s="1310"/>
      <c r="D3" s="1310"/>
      <c r="E3" s="1310"/>
      <c r="F3" s="1310"/>
      <c r="G3" s="1310"/>
    </row>
    <row r="4" spans="1:9" s="179" customFormat="1" ht="15" customHeight="1" thickTop="1">
      <c r="A4" s="1605" t="s">
        <v>1697</v>
      </c>
      <c r="B4" s="1599" t="s">
        <v>1750</v>
      </c>
      <c r="C4" s="1599" t="s">
        <v>1749</v>
      </c>
      <c r="D4" s="1641" t="s">
        <v>1748</v>
      </c>
      <c r="E4" s="1641" t="s">
        <v>1743</v>
      </c>
      <c r="F4" s="1642" t="s">
        <v>1747</v>
      </c>
      <c r="G4" s="1643" t="s">
        <v>1746</v>
      </c>
    </row>
    <row r="5" spans="1:9" s="179" customFormat="1" ht="15" customHeight="1">
      <c r="A5" s="1461"/>
      <c r="B5" s="1601"/>
      <c r="C5" s="1601"/>
      <c r="D5" s="1640"/>
      <c r="E5" s="1640"/>
      <c r="F5" s="1637"/>
      <c r="G5" s="1644"/>
    </row>
    <row r="6" spans="1:9" s="179" customFormat="1" ht="15" customHeight="1">
      <c r="A6" s="499">
        <v>809476</v>
      </c>
      <c r="B6" s="499">
        <v>2988835</v>
      </c>
      <c r="C6" s="499">
        <v>5167674</v>
      </c>
      <c r="D6" s="499">
        <v>4905241</v>
      </c>
      <c r="E6" s="499">
        <v>1936076</v>
      </c>
      <c r="F6" s="499">
        <v>137023</v>
      </c>
      <c r="G6" s="499"/>
      <c r="H6" s="184"/>
      <c r="I6" s="184"/>
    </row>
    <row r="7" spans="1:9" s="179" customFormat="1" ht="15" customHeight="1">
      <c r="A7" s="716"/>
      <c r="B7" s="716"/>
      <c r="C7" s="716"/>
      <c r="D7" s="716"/>
      <c r="E7" s="716"/>
      <c r="F7" s="716"/>
      <c r="G7" s="479"/>
      <c r="H7" s="184"/>
      <c r="I7" s="184"/>
    </row>
    <row r="8" spans="1:9" s="179" customFormat="1" ht="15" customHeight="1">
      <c r="A8" s="190">
        <v>44056</v>
      </c>
      <c r="B8" s="190">
        <v>128766</v>
      </c>
      <c r="C8" s="190">
        <v>249648</v>
      </c>
      <c r="D8" s="190">
        <v>203734</v>
      </c>
      <c r="E8" s="190">
        <v>107611</v>
      </c>
      <c r="F8" s="190" t="s">
        <v>1537</v>
      </c>
      <c r="G8" s="805" t="s">
        <v>361</v>
      </c>
      <c r="H8" s="184"/>
      <c r="I8" s="184"/>
    </row>
    <row r="9" spans="1:9" s="179" customFormat="1" ht="15" customHeight="1">
      <c r="A9" s="190" t="s">
        <v>1537</v>
      </c>
      <c r="B9" s="190" t="s">
        <v>1537</v>
      </c>
      <c r="C9" s="190" t="s">
        <v>1537</v>
      </c>
      <c r="D9" s="190" t="s">
        <v>1537</v>
      </c>
      <c r="E9" s="190" t="s">
        <v>1537</v>
      </c>
      <c r="F9" s="805" t="s">
        <v>364</v>
      </c>
      <c r="G9" s="805" t="s">
        <v>361</v>
      </c>
      <c r="H9" s="184"/>
      <c r="I9" s="184"/>
    </row>
    <row r="10" spans="1:9" s="179" customFormat="1" ht="15" customHeight="1">
      <c r="A10" s="190" t="s">
        <v>1537</v>
      </c>
      <c r="B10" s="190" t="s">
        <v>1537</v>
      </c>
      <c r="C10" s="190" t="s">
        <v>1537</v>
      </c>
      <c r="D10" s="190" t="s">
        <v>1537</v>
      </c>
      <c r="E10" s="190" t="s">
        <v>1537</v>
      </c>
      <c r="F10" s="805" t="s">
        <v>364</v>
      </c>
      <c r="G10" s="805" t="s">
        <v>361</v>
      </c>
      <c r="H10" s="184"/>
      <c r="I10" s="184"/>
    </row>
    <row r="11" spans="1:9" s="179" customFormat="1" ht="15" customHeight="1">
      <c r="A11" s="190" t="s">
        <v>1537</v>
      </c>
      <c r="B11" s="190" t="s">
        <v>1537</v>
      </c>
      <c r="C11" s="190" t="s">
        <v>1537</v>
      </c>
      <c r="D11" s="190" t="s">
        <v>1537</v>
      </c>
      <c r="E11" s="190" t="s">
        <v>1537</v>
      </c>
      <c r="F11" s="805" t="s">
        <v>364</v>
      </c>
      <c r="G11" s="805" t="s">
        <v>361</v>
      </c>
      <c r="H11" s="184"/>
      <c r="I11" s="184"/>
    </row>
    <row r="12" spans="1:9" s="179" customFormat="1" ht="15" customHeight="1">
      <c r="A12" s="190" t="s">
        <v>1537</v>
      </c>
      <c r="B12" s="190" t="s">
        <v>1537</v>
      </c>
      <c r="C12" s="190" t="s">
        <v>1537</v>
      </c>
      <c r="D12" s="190" t="s">
        <v>1537</v>
      </c>
      <c r="E12" s="190" t="s">
        <v>1537</v>
      </c>
      <c r="F12" s="805" t="s">
        <v>364</v>
      </c>
      <c r="G12" s="805" t="s">
        <v>361</v>
      </c>
      <c r="H12" s="184"/>
      <c r="I12" s="184"/>
    </row>
    <row r="13" spans="1:9" s="179" customFormat="1" ht="15" customHeight="1">
      <c r="A13" s="190">
        <v>28437</v>
      </c>
      <c r="B13" s="190">
        <v>300232</v>
      </c>
      <c r="C13" s="190">
        <v>522042</v>
      </c>
      <c r="D13" s="190">
        <v>540313</v>
      </c>
      <c r="E13" s="190">
        <v>200189</v>
      </c>
      <c r="F13" s="190" t="s">
        <v>1537</v>
      </c>
      <c r="G13" s="190" t="s">
        <v>1537</v>
      </c>
      <c r="H13" s="184"/>
      <c r="I13" s="184"/>
    </row>
    <row r="14" spans="1:9" s="179" customFormat="1" ht="15" customHeight="1">
      <c r="A14" s="190">
        <v>76072</v>
      </c>
      <c r="B14" s="190">
        <v>156742</v>
      </c>
      <c r="C14" s="190">
        <v>296474</v>
      </c>
      <c r="D14" s="190">
        <v>296466</v>
      </c>
      <c r="E14" s="190">
        <v>111093</v>
      </c>
      <c r="F14" s="190" t="s">
        <v>1537</v>
      </c>
      <c r="G14" s="190" t="s">
        <v>1537</v>
      </c>
      <c r="H14" s="184"/>
      <c r="I14" s="184"/>
    </row>
    <row r="15" spans="1:9" s="179" customFormat="1" ht="15" customHeight="1">
      <c r="A15" s="190" t="s">
        <v>1537</v>
      </c>
      <c r="B15" s="190" t="s">
        <v>1537</v>
      </c>
      <c r="C15" s="190" t="s">
        <v>1537</v>
      </c>
      <c r="D15" s="190" t="s">
        <v>1537</v>
      </c>
      <c r="E15" s="190" t="s">
        <v>1537</v>
      </c>
      <c r="F15" s="190" t="s">
        <v>1537</v>
      </c>
      <c r="G15" s="190" t="s">
        <v>1537</v>
      </c>
      <c r="H15" s="184"/>
      <c r="I15" s="184"/>
    </row>
    <row r="16" spans="1:9" s="179" customFormat="1" ht="15" customHeight="1">
      <c r="A16" s="805" t="s">
        <v>364</v>
      </c>
      <c r="B16" s="805" t="s">
        <v>361</v>
      </c>
      <c r="C16" s="805" t="s">
        <v>361</v>
      </c>
      <c r="D16" s="805" t="s">
        <v>361</v>
      </c>
      <c r="E16" s="805" t="s">
        <v>361</v>
      </c>
      <c r="F16" s="805" t="s">
        <v>364</v>
      </c>
      <c r="G16" s="805" t="s">
        <v>361</v>
      </c>
      <c r="H16" s="184"/>
      <c r="I16" s="184"/>
    </row>
    <row r="17" spans="1:9" s="179" customFormat="1" ht="15" customHeight="1">
      <c r="A17" s="190">
        <v>34622</v>
      </c>
      <c r="B17" s="190">
        <v>92105</v>
      </c>
      <c r="C17" s="190">
        <v>173075</v>
      </c>
      <c r="D17" s="190">
        <v>172376.99999999997</v>
      </c>
      <c r="E17" s="190">
        <v>74627</v>
      </c>
      <c r="F17" s="805" t="s">
        <v>364</v>
      </c>
      <c r="G17" s="805" t="s">
        <v>361</v>
      </c>
      <c r="H17" s="184"/>
      <c r="I17" s="184"/>
    </row>
    <row r="18" spans="1:9" s="179" customFormat="1" ht="15" customHeight="1">
      <c r="A18" s="190" t="s">
        <v>1537</v>
      </c>
      <c r="B18" s="190" t="s">
        <v>1537</v>
      </c>
      <c r="C18" s="190" t="s">
        <v>1537</v>
      </c>
      <c r="D18" s="190" t="s">
        <v>1537</v>
      </c>
      <c r="E18" s="190" t="s">
        <v>1537</v>
      </c>
      <c r="F18" s="805" t="s">
        <v>364</v>
      </c>
      <c r="G18" s="805" t="s">
        <v>361</v>
      </c>
      <c r="H18" s="184"/>
      <c r="I18" s="184"/>
    </row>
    <row r="19" spans="1:9" s="179" customFormat="1" ht="15" customHeight="1">
      <c r="A19" s="190" t="s">
        <v>1537</v>
      </c>
      <c r="B19" s="190" t="s">
        <v>1537</v>
      </c>
      <c r="C19" s="190" t="s">
        <v>1537</v>
      </c>
      <c r="D19" s="190" t="s">
        <v>1537</v>
      </c>
      <c r="E19" s="190" t="s">
        <v>1537</v>
      </c>
      <c r="F19" s="805" t="s">
        <v>364</v>
      </c>
      <c r="G19" s="805" t="s">
        <v>361</v>
      </c>
      <c r="H19" s="184"/>
      <c r="I19" s="184"/>
    </row>
    <row r="20" spans="1:9" s="179" customFormat="1" ht="15" customHeight="1">
      <c r="A20" s="190">
        <v>102184</v>
      </c>
      <c r="B20" s="190">
        <v>340553</v>
      </c>
      <c r="C20" s="190">
        <v>640865</v>
      </c>
      <c r="D20" s="190">
        <v>654225.00000000023</v>
      </c>
      <c r="E20" s="190">
        <v>295544.00000000006</v>
      </c>
      <c r="F20" s="190" t="s">
        <v>1537</v>
      </c>
      <c r="G20" s="190" t="s">
        <v>1537</v>
      </c>
      <c r="H20" s="184"/>
      <c r="I20" s="184"/>
    </row>
    <row r="21" spans="1:9" s="179" customFormat="1" ht="15" customHeight="1">
      <c r="A21" s="805" t="s">
        <v>364</v>
      </c>
      <c r="B21" s="805" t="s">
        <v>361</v>
      </c>
      <c r="C21" s="805" t="s">
        <v>361</v>
      </c>
      <c r="D21" s="805" t="s">
        <v>361</v>
      </c>
      <c r="E21" s="805" t="s">
        <v>361</v>
      </c>
      <c r="F21" s="805" t="s">
        <v>364</v>
      </c>
      <c r="G21" s="805" t="s">
        <v>361</v>
      </c>
      <c r="H21" s="184"/>
      <c r="I21" s="184"/>
    </row>
    <row r="22" spans="1:9" s="179" customFormat="1" ht="15" customHeight="1">
      <c r="A22" s="190" t="s">
        <v>1537</v>
      </c>
      <c r="B22" s="190" t="s">
        <v>1537</v>
      </c>
      <c r="C22" s="190" t="s">
        <v>1537</v>
      </c>
      <c r="D22" s="190" t="s">
        <v>1537</v>
      </c>
      <c r="E22" s="190" t="s">
        <v>1537</v>
      </c>
      <c r="F22" s="805" t="s">
        <v>364</v>
      </c>
      <c r="G22" s="805" t="s">
        <v>361</v>
      </c>
      <c r="H22" s="184"/>
      <c r="I22" s="184"/>
    </row>
    <row r="23" spans="1:9" s="179" customFormat="1" ht="15" customHeight="1">
      <c r="A23" s="190">
        <v>159609</v>
      </c>
      <c r="B23" s="190">
        <v>205707</v>
      </c>
      <c r="C23" s="190">
        <v>554819</v>
      </c>
      <c r="D23" s="190">
        <v>556815</v>
      </c>
      <c r="E23" s="190">
        <v>318506</v>
      </c>
      <c r="F23" s="190">
        <v>13371.000000000004</v>
      </c>
      <c r="G23" s="190">
        <v>8088.0000000000009</v>
      </c>
      <c r="H23" s="184"/>
      <c r="I23" s="184"/>
    </row>
    <row r="24" spans="1:9" s="179" customFormat="1" ht="15" customHeight="1">
      <c r="A24" s="190">
        <v>32758</v>
      </c>
      <c r="B24" s="190">
        <v>35039</v>
      </c>
      <c r="C24" s="190">
        <v>112683</v>
      </c>
      <c r="D24" s="190">
        <v>112683</v>
      </c>
      <c r="E24" s="190">
        <v>71615</v>
      </c>
      <c r="F24" s="805" t="s">
        <v>364</v>
      </c>
      <c r="G24" s="805" t="s">
        <v>361</v>
      </c>
      <c r="H24" s="184"/>
      <c r="I24" s="184"/>
    </row>
    <row r="25" spans="1:9" s="179" customFormat="1" ht="15" customHeight="1">
      <c r="A25" s="190">
        <v>29885</v>
      </c>
      <c r="B25" s="190">
        <v>63085.999999999993</v>
      </c>
      <c r="C25" s="190">
        <v>106716</v>
      </c>
      <c r="D25" s="190">
        <v>89833</v>
      </c>
      <c r="E25" s="190">
        <v>40360</v>
      </c>
      <c r="F25" s="805" t="s">
        <v>364</v>
      </c>
      <c r="G25" s="805" t="s">
        <v>361</v>
      </c>
      <c r="H25" s="184"/>
      <c r="I25" s="184"/>
    </row>
    <row r="26" spans="1:9" s="179" customFormat="1" ht="15" customHeight="1">
      <c r="A26" s="190">
        <v>38000</v>
      </c>
      <c r="B26" s="190">
        <v>475056</v>
      </c>
      <c r="C26" s="190">
        <v>526353</v>
      </c>
      <c r="D26" s="190">
        <v>526420</v>
      </c>
      <c r="E26" s="190">
        <v>49249</v>
      </c>
      <c r="F26" s="190" t="s">
        <v>1537</v>
      </c>
      <c r="G26" s="190" t="s">
        <v>1537</v>
      </c>
      <c r="H26" s="184"/>
      <c r="I26" s="184"/>
    </row>
    <row r="27" spans="1:9" s="179" customFormat="1" ht="15" customHeight="1">
      <c r="A27" s="190" t="s">
        <v>1537</v>
      </c>
      <c r="B27" s="190" t="s">
        <v>1537</v>
      </c>
      <c r="C27" s="190" t="s">
        <v>1537</v>
      </c>
      <c r="D27" s="190" t="s">
        <v>1537</v>
      </c>
      <c r="E27" s="190" t="s">
        <v>1537</v>
      </c>
      <c r="F27" s="190" t="s">
        <v>1537</v>
      </c>
      <c r="G27" s="190" t="s">
        <v>1537</v>
      </c>
      <c r="H27" s="184"/>
      <c r="I27" s="184"/>
    </row>
    <row r="28" spans="1:9" s="179" customFormat="1" ht="15" customHeight="1">
      <c r="A28" s="190">
        <v>63912</v>
      </c>
      <c r="B28" s="190">
        <v>83321</v>
      </c>
      <c r="C28" s="190">
        <v>209792</v>
      </c>
      <c r="D28" s="190">
        <v>157761</v>
      </c>
      <c r="E28" s="190">
        <v>117455</v>
      </c>
      <c r="F28" s="190" t="s">
        <v>1537</v>
      </c>
      <c r="G28" s="190" t="s">
        <v>1537</v>
      </c>
      <c r="H28" s="184"/>
      <c r="I28" s="184"/>
    </row>
    <row r="29" spans="1:9" s="179" customFormat="1" ht="15" customHeight="1">
      <c r="A29" s="805" t="s">
        <v>364</v>
      </c>
      <c r="B29" s="805" t="s">
        <v>361</v>
      </c>
      <c r="C29" s="805" t="s">
        <v>361</v>
      </c>
      <c r="D29" s="805" t="s">
        <v>361</v>
      </c>
      <c r="E29" s="805" t="s">
        <v>361</v>
      </c>
      <c r="F29" s="805" t="s">
        <v>364</v>
      </c>
      <c r="G29" s="805" t="s">
        <v>361</v>
      </c>
      <c r="H29" s="184"/>
      <c r="I29" s="184"/>
    </row>
    <row r="30" spans="1:9" s="179" customFormat="1" ht="15" customHeight="1">
      <c r="A30" s="190" t="s">
        <v>1537</v>
      </c>
      <c r="B30" s="190" t="s">
        <v>1537</v>
      </c>
      <c r="C30" s="190" t="s">
        <v>1537</v>
      </c>
      <c r="D30" s="190" t="s">
        <v>1537</v>
      </c>
      <c r="E30" s="190" t="s">
        <v>1537</v>
      </c>
      <c r="F30" s="805" t="s">
        <v>364</v>
      </c>
      <c r="G30" s="805" t="s">
        <v>361</v>
      </c>
      <c r="H30" s="184"/>
      <c r="I30" s="184"/>
    </row>
    <row r="31" spans="1:9" s="179" customFormat="1" ht="15" customHeight="1">
      <c r="A31" s="148">
        <v>57365.999999999985</v>
      </c>
      <c r="B31" s="148">
        <v>168003</v>
      </c>
      <c r="C31" s="148">
        <v>343580</v>
      </c>
      <c r="D31" s="190">
        <v>161723</v>
      </c>
      <c r="E31" s="190">
        <v>136909.99999999997</v>
      </c>
      <c r="F31" s="190" t="s">
        <v>1537</v>
      </c>
      <c r="G31" s="190" t="s">
        <v>1537</v>
      </c>
      <c r="H31" s="184"/>
      <c r="I31" s="184"/>
    </row>
    <row r="32" spans="1:9" s="373" customFormat="1" ht="15" customHeight="1">
      <c r="D32" s="1317" t="s">
        <v>1731</v>
      </c>
      <c r="E32" s="1322"/>
      <c r="F32" s="1322"/>
      <c r="G32" s="1322"/>
    </row>
    <row r="33" spans="1:46" s="373" customFormat="1" ht="15" customHeight="1">
      <c r="D33" s="717"/>
      <c r="E33" s="380"/>
      <c r="F33" s="380"/>
      <c r="G33" s="380"/>
    </row>
    <row r="34" spans="1:46" s="95" customFormat="1" ht="24.95" customHeight="1">
      <c r="A34" s="1316" t="s">
        <v>1745</v>
      </c>
      <c r="B34" s="1316"/>
      <c r="C34" s="1316"/>
      <c r="D34" s="1316"/>
      <c r="E34" s="1316"/>
    </row>
    <row r="35" spans="1:46" s="778" customFormat="1" ht="15" customHeight="1" thickBot="1">
      <c r="A35" s="1645" t="s">
        <v>1738</v>
      </c>
      <c r="B35" s="1645"/>
      <c r="C35" s="1645"/>
      <c r="D35" s="1646"/>
      <c r="E35" s="1646"/>
    </row>
    <row r="36" spans="1:46" s="778" customFormat="1" ht="15" customHeight="1" thickTop="1">
      <c r="A36" s="1632" t="s">
        <v>1744</v>
      </c>
      <c r="B36" s="1642" t="s">
        <v>1743</v>
      </c>
      <c r="C36" s="1642" t="s">
        <v>1742</v>
      </c>
      <c r="D36" s="1642" t="s">
        <v>1741</v>
      </c>
      <c r="E36" s="1643" t="s">
        <v>1740</v>
      </c>
    </row>
    <row r="37" spans="1:46" s="778" customFormat="1" ht="15" customHeight="1">
      <c r="A37" s="1633"/>
      <c r="B37" s="1637"/>
      <c r="C37" s="1637"/>
      <c r="D37" s="1637"/>
      <c r="E37" s="1644"/>
    </row>
    <row r="38" spans="1:46" s="179" customFormat="1" ht="15" customHeight="1">
      <c r="A38" s="155">
        <v>3153548</v>
      </c>
      <c r="B38" s="155">
        <v>941487</v>
      </c>
      <c r="C38" s="155">
        <v>269814</v>
      </c>
      <c r="D38" s="155">
        <v>270770</v>
      </c>
      <c r="E38" s="155">
        <v>3103288</v>
      </c>
      <c r="F38" s="155"/>
      <c r="G38" s="155"/>
      <c r="H38" s="155"/>
      <c r="I38" s="155"/>
      <c r="J38" s="155"/>
      <c r="K38" s="155"/>
      <c r="L38" s="155"/>
      <c r="M38" s="155"/>
      <c r="N38" s="155"/>
      <c r="O38" s="155"/>
      <c r="P38" s="155"/>
      <c r="Q38" s="155"/>
      <c r="R38" s="155"/>
      <c r="S38" s="155"/>
      <c r="T38" s="155"/>
      <c r="U38" s="155"/>
      <c r="V38" s="155"/>
      <c r="W38" s="155"/>
      <c r="X38" s="155"/>
      <c r="Y38" s="155"/>
      <c r="Z38" s="155"/>
      <c r="AA38" s="155"/>
      <c r="AB38" s="155"/>
      <c r="AC38" s="155"/>
      <c r="AD38" s="155"/>
      <c r="AE38" s="155"/>
      <c r="AF38" s="155"/>
      <c r="AG38" s="155"/>
      <c r="AH38" s="155"/>
      <c r="AI38" s="155"/>
      <c r="AJ38" s="155"/>
      <c r="AK38" s="155"/>
      <c r="AL38" s="155"/>
      <c r="AM38" s="155"/>
      <c r="AN38" s="155"/>
      <c r="AO38" s="155"/>
      <c r="AP38" s="155"/>
      <c r="AQ38" s="155"/>
      <c r="AR38" s="155"/>
      <c r="AS38" s="155"/>
      <c r="AT38" s="155"/>
    </row>
    <row r="39" spans="1:46" s="179" customFormat="1" ht="15" customHeight="1">
      <c r="A39" s="155">
        <v>3572477</v>
      </c>
      <c r="B39" s="155">
        <v>1139195</v>
      </c>
      <c r="C39" s="155">
        <v>538315</v>
      </c>
      <c r="D39" s="155">
        <v>499683</v>
      </c>
      <c r="E39" s="155">
        <v>3394224</v>
      </c>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55"/>
      <c r="AS39" s="155"/>
      <c r="AT39" s="155"/>
    </row>
    <row r="40" spans="1:46" s="179" customFormat="1" ht="15" customHeight="1">
      <c r="A40" s="155">
        <v>4094914</v>
      </c>
      <c r="B40" s="155">
        <v>1460755</v>
      </c>
      <c r="C40" s="155">
        <v>574688</v>
      </c>
      <c r="D40" s="155">
        <v>574142</v>
      </c>
      <c r="E40" s="155">
        <v>3958335</v>
      </c>
      <c r="F40" s="155"/>
      <c r="G40" s="155"/>
      <c r="H40" s="155"/>
      <c r="I40" s="155"/>
      <c r="J40" s="155"/>
      <c r="K40" s="155"/>
      <c r="L40" s="155"/>
      <c r="M40" s="155"/>
      <c r="N40" s="155"/>
      <c r="O40" s="155"/>
      <c r="P40" s="155"/>
      <c r="Q40" s="155"/>
      <c r="R40" s="155"/>
      <c r="S40" s="155"/>
      <c r="T40" s="155"/>
      <c r="U40" s="155"/>
      <c r="V40" s="155"/>
      <c r="W40" s="155"/>
      <c r="X40" s="155"/>
      <c r="Y40" s="155"/>
      <c r="Z40" s="155"/>
      <c r="AA40" s="155"/>
      <c r="AB40" s="155"/>
      <c r="AC40" s="155"/>
      <c r="AD40" s="155"/>
      <c r="AE40" s="155"/>
      <c r="AF40" s="155"/>
      <c r="AG40" s="155"/>
      <c r="AH40" s="155"/>
      <c r="AI40" s="155"/>
      <c r="AJ40" s="155"/>
      <c r="AK40" s="155"/>
      <c r="AL40" s="155"/>
      <c r="AM40" s="155"/>
      <c r="AN40" s="155"/>
      <c r="AO40" s="155"/>
      <c r="AP40" s="155"/>
      <c r="AQ40" s="155"/>
      <c r="AR40" s="155"/>
      <c r="AS40" s="155"/>
      <c r="AT40" s="155"/>
    </row>
    <row r="41" spans="1:46" s="179" customFormat="1" ht="15" customHeight="1">
      <c r="A41" s="155">
        <v>4198136</v>
      </c>
      <c r="B41" s="155">
        <v>1320897</v>
      </c>
      <c r="C41" s="155">
        <v>574705</v>
      </c>
      <c r="D41" s="155">
        <v>625183</v>
      </c>
      <c r="E41" s="155">
        <v>4065538</v>
      </c>
      <c r="F41" s="155"/>
      <c r="G41" s="155"/>
      <c r="H41" s="155"/>
      <c r="I41" s="155"/>
      <c r="J41" s="155"/>
      <c r="K41" s="155"/>
      <c r="L41" s="155"/>
      <c r="M41" s="155"/>
      <c r="N41" s="155"/>
      <c r="O41" s="155"/>
      <c r="P41" s="155"/>
      <c r="Q41" s="155"/>
      <c r="R41" s="155"/>
      <c r="S41" s="155"/>
      <c r="T41" s="155"/>
      <c r="U41" s="155"/>
      <c r="V41" s="155"/>
      <c r="W41" s="155"/>
      <c r="X41" s="155"/>
      <c r="Y41" s="155"/>
      <c r="Z41" s="155"/>
      <c r="AA41" s="155"/>
      <c r="AB41" s="155"/>
      <c r="AC41" s="155"/>
      <c r="AD41" s="155"/>
      <c r="AE41" s="155"/>
      <c r="AF41" s="155"/>
      <c r="AG41" s="155"/>
      <c r="AH41" s="155"/>
      <c r="AI41" s="155"/>
      <c r="AJ41" s="155"/>
      <c r="AK41" s="155"/>
      <c r="AL41" s="155"/>
      <c r="AM41" s="155"/>
      <c r="AN41" s="155"/>
      <c r="AO41" s="155"/>
      <c r="AP41" s="155"/>
      <c r="AQ41" s="155"/>
      <c r="AR41" s="155"/>
      <c r="AS41" s="155"/>
      <c r="AT41" s="155"/>
    </row>
    <row r="42" spans="1:46" s="179" customFormat="1" ht="15" customHeight="1">
      <c r="A42" s="304">
        <v>3981130</v>
      </c>
      <c r="B42" s="304">
        <v>1385917</v>
      </c>
      <c r="C42" s="304">
        <v>620480</v>
      </c>
      <c r="D42" s="304">
        <v>693195</v>
      </c>
      <c r="E42" s="304">
        <v>3804471</v>
      </c>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55"/>
      <c r="AS42" s="155"/>
      <c r="AT42" s="155"/>
    </row>
    <row r="43" spans="1:46" s="179" customFormat="1" ht="15" customHeight="1">
      <c r="B43" s="1445" t="s">
        <v>1731</v>
      </c>
      <c r="C43" s="1440"/>
      <c r="D43" s="1440"/>
      <c r="E43" s="1440"/>
    </row>
    <row r="44" spans="1:46" s="179" customFormat="1" ht="15" customHeight="1"/>
    <row r="45" spans="1:46" s="95" customFormat="1" ht="24.95" customHeight="1">
      <c r="A45" s="1327" t="s">
        <v>1739</v>
      </c>
      <c r="B45" s="1327"/>
      <c r="C45" s="1327"/>
      <c r="D45" s="1327"/>
      <c r="E45" s="1327"/>
    </row>
    <row r="46" spans="1:46" s="179" customFormat="1" ht="15" customHeight="1" thickBot="1">
      <c r="B46" s="1445" t="s">
        <v>1738</v>
      </c>
      <c r="C46" s="1445"/>
      <c r="D46" s="1445"/>
      <c r="E46" s="1445"/>
    </row>
    <row r="47" spans="1:46" s="179" customFormat="1" ht="15" customHeight="1" thickTop="1">
      <c r="A47" s="1596" t="s">
        <v>1737</v>
      </c>
      <c r="B47" s="1641" t="s">
        <v>1736</v>
      </c>
      <c r="C47" s="1641" t="s">
        <v>1735</v>
      </c>
      <c r="D47" s="1641" t="s">
        <v>1734</v>
      </c>
      <c r="E47" s="1648" t="s">
        <v>1733</v>
      </c>
    </row>
    <row r="48" spans="1:46" s="179" customFormat="1" ht="15" customHeight="1">
      <c r="A48" s="1597"/>
      <c r="B48" s="1647"/>
      <c r="C48" s="1647"/>
      <c r="D48" s="1647"/>
      <c r="E48" s="1449"/>
    </row>
    <row r="49" spans="1:45" s="179" customFormat="1" ht="15" customHeight="1">
      <c r="A49" s="1598"/>
      <c r="B49" s="1640"/>
      <c r="C49" s="799" t="s">
        <v>1732</v>
      </c>
      <c r="D49" s="1640"/>
      <c r="E49" s="1649"/>
    </row>
    <row r="50" spans="1:45" s="179" customFormat="1" ht="15" customHeight="1">
      <c r="A50" s="155">
        <v>76367</v>
      </c>
      <c r="B50" s="152">
        <v>770339</v>
      </c>
      <c r="C50" s="710">
        <v>1661</v>
      </c>
      <c r="D50" s="155">
        <v>80377</v>
      </c>
      <c r="E50" s="152">
        <v>63801</v>
      </c>
      <c r="F50" s="155"/>
    </row>
    <row r="51" spans="1:45" s="179" customFormat="1" ht="15" customHeight="1">
      <c r="A51" s="155">
        <v>95080</v>
      </c>
      <c r="B51" s="152">
        <v>840052</v>
      </c>
      <c r="C51" s="710">
        <v>-890</v>
      </c>
      <c r="D51" s="155">
        <v>91060</v>
      </c>
      <c r="E51" s="152">
        <v>59627</v>
      </c>
      <c r="F51" s="155"/>
    </row>
    <row r="52" spans="1:45" s="179" customFormat="1" ht="15" customHeight="1">
      <c r="A52" s="155">
        <v>83277</v>
      </c>
      <c r="B52" s="155">
        <v>747293</v>
      </c>
      <c r="C52" s="710">
        <v>405</v>
      </c>
      <c r="D52" s="155">
        <v>71009</v>
      </c>
      <c r="E52" s="155">
        <v>43611</v>
      </c>
      <c r="F52" s="155"/>
      <c r="G52" s="155"/>
      <c r="H52" s="155"/>
      <c r="I52" s="155"/>
      <c r="J52" s="155"/>
      <c r="K52" s="155"/>
      <c r="L52" s="155"/>
      <c r="M52" s="155"/>
      <c r="N52" s="155"/>
      <c r="O52" s="155"/>
      <c r="P52" s="155"/>
      <c r="Q52" s="155"/>
      <c r="R52" s="155"/>
      <c r="S52" s="155"/>
      <c r="T52" s="155"/>
      <c r="U52" s="155"/>
      <c r="V52" s="155"/>
      <c r="W52" s="155"/>
      <c r="X52" s="155"/>
      <c r="Y52" s="155"/>
      <c r="Z52" s="155"/>
      <c r="AA52" s="155"/>
      <c r="AB52" s="155"/>
      <c r="AC52" s="155"/>
      <c r="AD52" s="155"/>
      <c r="AE52" s="155"/>
      <c r="AF52" s="155"/>
      <c r="AG52" s="155"/>
      <c r="AH52" s="155"/>
      <c r="AI52" s="155"/>
      <c r="AJ52" s="155"/>
      <c r="AK52" s="155"/>
      <c r="AL52" s="155"/>
      <c r="AM52" s="155"/>
      <c r="AN52" s="155"/>
      <c r="AO52" s="155"/>
      <c r="AP52" s="155"/>
      <c r="AQ52" s="155"/>
      <c r="AR52" s="155"/>
      <c r="AS52" s="155"/>
    </row>
    <row r="53" spans="1:45" s="179" customFormat="1" ht="15" customHeight="1">
      <c r="A53" s="155">
        <v>135232</v>
      </c>
      <c r="B53" s="155">
        <v>780474</v>
      </c>
      <c r="C53" s="710">
        <v>-66</v>
      </c>
      <c r="D53" s="155">
        <v>153174</v>
      </c>
      <c r="E53" s="155">
        <v>136978</v>
      </c>
      <c r="F53" s="155"/>
      <c r="G53" s="155"/>
      <c r="H53" s="155"/>
      <c r="I53" s="155"/>
      <c r="J53" s="155"/>
      <c r="K53" s="155"/>
      <c r="L53" s="155"/>
      <c r="M53" s="155"/>
      <c r="N53" s="155"/>
      <c r="O53" s="155"/>
      <c r="P53" s="155"/>
      <c r="Q53" s="155"/>
      <c r="R53" s="155"/>
      <c r="S53" s="155"/>
      <c r="T53" s="155"/>
      <c r="U53" s="155"/>
      <c r="V53" s="155"/>
      <c r="W53" s="155"/>
      <c r="X53" s="155"/>
      <c r="Y53" s="155"/>
      <c r="Z53" s="155"/>
      <c r="AA53" s="155"/>
      <c r="AB53" s="155"/>
      <c r="AC53" s="155"/>
      <c r="AD53" s="155"/>
      <c r="AE53" s="155"/>
      <c r="AF53" s="155"/>
      <c r="AG53" s="155"/>
      <c r="AH53" s="155"/>
      <c r="AI53" s="155"/>
      <c r="AJ53" s="155"/>
      <c r="AK53" s="155"/>
      <c r="AL53" s="155"/>
      <c r="AM53" s="155"/>
      <c r="AN53" s="155"/>
      <c r="AO53" s="155"/>
      <c r="AP53" s="155"/>
      <c r="AQ53" s="155"/>
      <c r="AR53" s="155"/>
      <c r="AS53" s="155"/>
    </row>
    <row r="54" spans="1:45" s="179" customFormat="1" ht="15" customHeight="1">
      <c r="A54" s="304">
        <v>137023</v>
      </c>
      <c r="B54" s="304">
        <v>1240977</v>
      </c>
      <c r="C54" s="814">
        <v>-2152</v>
      </c>
      <c r="D54" s="304">
        <v>479443</v>
      </c>
      <c r="E54" s="304">
        <v>435096</v>
      </c>
      <c r="F54" s="155"/>
      <c r="G54" s="155"/>
      <c r="H54" s="155"/>
      <c r="I54" s="155"/>
      <c r="J54" s="155"/>
      <c r="K54" s="155"/>
      <c r="L54" s="155"/>
      <c r="M54" s="155"/>
      <c r="N54" s="155"/>
      <c r="O54" s="155"/>
      <c r="P54" s="155"/>
      <c r="Q54" s="155"/>
      <c r="R54" s="155"/>
      <c r="S54" s="155"/>
      <c r="T54" s="155"/>
      <c r="U54" s="155"/>
      <c r="V54" s="155"/>
      <c r="W54" s="155"/>
      <c r="X54" s="155"/>
      <c r="Y54" s="155"/>
      <c r="Z54" s="155"/>
      <c r="AA54" s="155"/>
      <c r="AB54" s="155"/>
      <c r="AC54" s="155"/>
      <c r="AD54" s="155"/>
      <c r="AE54" s="155"/>
      <c r="AF54" s="155"/>
      <c r="AG54" s="155"/>
      <c r="AH54" s="155"/>
      <c r="AI54" s="155"/>
      <c r="AJ54" s="155"/>
      <c r="AK54" s="155"/>
      <c r="AL54" s="155"/>
      <c r="AM54" s="155"/>
      <c r="AN54" s="155"/>
      <c r="AO54" s="155"/>
      <c r="AP54" s="155"/>
      <c r="AQ54" s="155"/>
      <c r="AR54" s="155"/>
      <c r="AS54" s="155"/>
    </row>
    <row r="55" spans="1:45" s="179" customFormat="1" ht="15" customHeight="1">
      <c r="A55" s="1445" t="s">
        <v>1731</v>
      </c>
      <c r="B55" s="1440"/>
      <c r="C55" s="1440"/>
      <c r="D55" s="1440"/>
      <c r="E55" s="1440"/>
      <c r="G55" s="155"/>
      <c r="H55" s="155"/>
      <c r="I55" s="155"/>
      <c r="J55" s="155"/>
      <c r="K55" s="155"/>
      <c r="L55" s="155"/>
      <c r="M55" s="155"/>
      <c r="N55" s="155"/>
      <c r="O55" s="155"/>
      <c r="P55" s="155"/>
      <c r="Q55" s="155"/>
      <c r="R55" s="155"/>
      <c r="S55" s="155"/>
      <c r="T55" s="155"/>
      <c r="U55" s="155"/>
      <c r="V55" s="155"/>
      <c r="W55" s="155"/>
      <c r="X55" s="155"/>
      <c r="Y55" s="155"/>
      <c r="Z55" s="155"/>
      <c r="AA55" s="155"/>
      <c r="AB55" s="155"/>
      <c r="AC55" s="155"/>
      <c r="AD55" s="155"/>
      <c r="AE55" s="155"/>
      <c r="AF55" s="155"/>
      <c r="AG55" s="155"/>
      <c r="AH55" s="155"/>
      <c r="AI55" s="155"/>
      <c r="AJ55" s="155"/>
      <c r="AK55" s="155"/>
      <c r="AL55" s="155"/>
      <c r="AM55" s="155"/>
      <c r="AN55" s="155"/>
      <c r="AO55" s="155"/>
      <c r="AP55" s="155"/>
      <c r="AQ55" s="155"/>
      <c r="AR55" s="155"/>
      <c r="AS55" s="155"/>
    </row>
    <row r="56" spans="1:45" ht="15" customHeight="1">
      <c r="G56" s="274"/>
      <c r="H56" s="274"/>
      <c r="I56" s="274"/>
      <c r="J56" s="274"/>
      <c r="K56" s="274"/>
      <c r="L56" s="274"/>
      <c r="M56" s="274"/>
      <c r="N56" s="274"/>
      <c r="O56" s="274"/>
      <c r="P56" s="274"/>
      <c r="Q56" s="274"/>
      <c r="R56" s="274"/>
      <c r="S56" s="274"/>
      <c r="T56" s="274"/>
      <c r="U56" s="274"/>
      <c r="V56" s="274"/>
      <c r="W56" s="274"/>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row>
    <row r="57" spans="1:45" ht="15" customHeight="1">
      <c r="G57" s="274"/>
      <c r="H57" s="274"/>
      <c r="I57" s="274"/>
      <c r="J57" s="274"/>
      <c r="K57" s="274"/>
      <c r="L57" s="274"/>
      <c r="M57" s="274"/>
      <c r="N57" s="274"/>
      <c r="O57" s="274"/>
      <c r="P57" s="274"/>
      <c r="Q57" s="274"/>
      <c r="R57" s="274"/>
      <c r="S57" s="274"/>
      <c r="T57" s="274"/>
      <c r="U57" s="274"/>
      <c r="V57" s="274"/>
      <c r="W57" s="274"/>
      <c r="X57" s="168"/>
      <c r="Y57" s="168"/>
      <c r="Z57" s="168"/>
      <c r="AA57" s="168"/>
      <c r="AB57" s="168"/>
      <c r="AC57" s="168"/>
      <c r="AD57" s="168"/>
      <c r="AE57" s="168"/>
      <c r="AF57" s="168"/>
      <c r="AG57" s="168"/>
      <c r="AH57" s="168"/>
      <c r="AI57" s="168"/>
      <c r="AJ57" s="168"/>
      <c r="AK57" s="168"/>
      <c r="AL57" s="168"/>
      <c r="AM57" s="168"/>
      <c r="AN57" s="168"/>
      <c r="AO57" s="168"/>
      <c r="AP57" s="168"/>
      <c r="AQ57" s="168"/>
      <c r="AR57" s="168"/>
      <c r="AS57" s="168"/>
    </row>
    <row r="58" spans="1:45" ht="15" customHeight="1"/>
    <row r="59" spans="1:45" ht="15.95" customHeight="1">
      <c r="A59" s="97"/>
      <c r="B59" s="97"/>
      <c r="C59" s="97"/>
      <c r="D59" s="97"/>
      <c r="E59" s="97"/>
      <c r="F59" s="97"/>
      <c r="G59" s="97"/>
      <c r="H59" s="97"/>
      <c r="I59" s="97"/>
      <c r="J59" s="97"/>
      <c r="K59" s="97"/>
      <c r="L59" s="97"/>
      <c r="M59" s="97"/>
    </row>
    <row r="60" spans="1:45" ht="15.95" customHeight="1">
      <c r="A60" s="97"/>
      <c r="B60" s="97"/>
      <c r="C60" s="97"/>
      <c r="D60" s="97"/>
      <c r="E60" s="97"/>
      <c r="F60" s="97"/>
      <c r="G60" s="97"/>
      <c r="H60" s="97"/>
      <c r="I60" s="97"/>
      <c r="J60" s="97"/>
      <c r="K60" s="97"/>
      <c r="L60" s="97"/>
      <c r="M60" s="97"/>
    </row>
    <row r="61" spans="1:45" ht="15.95" customHeight="1">
      <c r="A61" s="97"/>
      <c r="B61" s="97"/>
      <c r="C61" s="97"/>
      <c r="D61" s="97"/>
      <c r="E61" s="97"/>
      <c r="F61" s="97"/>
      <c r="G61" s="97"/>
      <c r="H61" s="97"/>
      <c r="I61" s="97"/>
      <c r="J61" s="97"/>
      <c r="K61" s="97"/>
      <c r="L61" s="97"/>
      <c r="M61" s="97"/>
    </row>
    <row r="62" spans="1:45" ht="15.95" customHeight="1">
      <c r="A62" s="97"/>
      <c r="B62" s="97"/>
      <c r="C62" s="97"/>
      <c r="D62" s="97"/>
      <c r="E62" s="97"/>
      <c r="F62" s="97"/>
      <c r="G62" s="97"/>
      <c r="H62" s="97"/>
      <c r="I62" s="97"/>
      <c r="J62" s="97"/>
      <c r="K62" s="97"/>
      <c r="L62" s="97"/>
      <c r="M62" s="97"/>
    </row>
    <row r="63" spans="1:45" ht="15.95" customHeight="1">
      <c r="A63" s="97"/>
      <c r="B63" s="97"/>
      <c r="C63" s="97"/>
      <c r="D63" s="97"/>
      <c r="E63" s="97"/>
      <c r="F63" s="97"/>
      <c r="G63" s="97"/>
      <c r="H63" s="97"/>
      <c r="I63" s="97"/>
      <c r="J63" s="97"/>
      <c r="K63" s="97"/>
      <c r="L63" s="97"/>
      <c r="M63" s="97"/>
    </row>
    <row r="64" spans="1:45"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sheetData>
  <mergeCells count="27">
    <mergeCell ref="A55:E55"/>
    <mergeCell ref="B43:E43"/>
    <mergeCell ref="A45:E45"/>
    <mergeCell ref="B46:E46"/>
    <mergeCell ref="A47:A49"/>
    <mergeCell ref="B47:B49"/>
    <mergeCell ref="C47:C48"/>
    <mergeCell ref="D47:D49"/>
    <mergeCell ref="E47:E49"/>
    <mergeCell ref="D32:G32"/>
    <mergeCell ref="A34:E34"/>
    <mergeCell ref="A35:E35"/>
    <mergeCell ref="A36:A37"/>
    <mergeCell ref="B36:B37"/>
    <mergeCell ref="C36:C37"/>
    <mergeCell ref="D36:D37"/>
    <mergeCell ref="E36:E37"/>
    <mergeCell ref="E1:G1"/>
    <mergeCell ref="A2:G2"/>
    <mergeCell ref="A3:G3"/>
    <mergeCell ref="A4:A5"/>
    <mergeCell ref="B4:B5"/>
    <mergeCell ref="C4:C5"/>
    <mergeCell ref="D4:D5"/>
    <mergeCell ref="E4:E5"/>
    <mergeCell ref="F4:F5"/>
    <mergeCell ref="G4:G5"/>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B9F22-87DD-45AD-9A16-DFD9A63AFEFE}">
  <sheetPr>
    <pageSetUpPr fitToPage="1"/>
  </sheetPr>
  <dimension ref="A1:U44"/>
  <sheetViews>
    <sheetView view="pageBreakPreview" zoomScaleNormal="100" zoomScaleSheetLayoutView="100" workbookViewId="0">
      <selection activeCell="M56" sqref="M56"/>
    </sheetView>
  </sheetViews>
  <sheetFormatPr defaultRowHeight="13.5"/>
  <cols>
    <col min="1" max="9" width="4.625" style="815" customWidth="1"/>
    <col min="10" max="11" width="4.625" style="816" customWidth="1"/>
    <col min="12" max="19" width="4.625" style="815" customWidth="1"/>
    <col min="20" max="20" width="11" style="815" bestFit="1" customWidth="1"/>
    <col min="21" max="16384" width="9" style="815"/>
  </cols>
  <sheetData>
    <row r="1" spans="1:21" s="96" customFormat="1" ht="15.95" customHeight="1">
      <c r="A1" s="1282" t="s">
        <v>1768</v>
      </c>
      <c r="B1" s="1282"/>
      <c r="C1" s="1282"/>
      <c r="D1" s="1282"/>
      <c r="E1" s="1282"/>
      <c r="F1" s="1282"/>
      <c r="G1" s="1282"/>
      <c r="H1" s="1282"/>
      <c r="I1" s="1282"/>
      <c r="J1" s="1282"/>
      <c r="K1" s="1282"/>
      <c r="L1" s="1282"/>
      <c r="M1" s="1282"/>
      <c r="N1" s="1282"/>
      <c r="O1" s="1282"/>
      <c r="P1" s="1282"/>
      <c r="Q1" s="1282"/>
      <c r="R1" s="1282"/>
      <c r="S1" s="1282"/>
    </row>
    <row r="2" spans="1:21" ht="50.1" customHeight="1" thickBot="1">
      <c r="B2" s="822"/>
      <c r="C2" s="822"/>
      <c r="D2" s="822"/>
      <c r="E2" s="822"/>
      <c r="F2" s="822"/>
      <c r="G2" s="822"/>
      <c r="H2" s="822"/>
      <c r="I2" s="822"/>
      <c r="J2" s="823"/>
      <c r="K2" s="823"/>
      <c r="L2" s="822"/>
      <c r="M2" s="822"/>
      <c r="N2" s="822"/>
      <c r="O2" s="822"/>
      <c r="P2" s="822"/>
      <c r="Q2" s="822"/>
      <c r="R2" s="822"/>
    </row>
    <row r="3" spans="1:21" ht="15" customHeight="1" thickTop="1">
      <c r="B3" s="1657" t="s">
        <v>1767</v>
      </c>
      <c r="C3" s="1657"/>
      <c r="D3" s="1657"/>
      <c r="E3" s="1657"/>
      <c r="F3" s="1657"/>
      <c r="G3" s="1657"/>
      <c r="H3" s="1657"/>
      <c r="I3" s="1657"/>
      <c r="J3" s="1657"/>
      <c r="K3" s="1657"/>
      <c r="L3" s="1657"/>
      <c r="M3" s="1658"/>
      <c r="N3" s="1658"/>
      <c r="O3" s="1658"/>
      <c r="P3" s="1658"/>
      <c r="Q3" s="1658"/>
      <c r="R3" s="1658"/>
    </row>
    <row r="4" spans="1:21" ht="15" customHeight="1">
      <c r="B4" s="1657"/>
      <c r="C4" s="1657"/>
      <c r="D4" s="1657"/>
      <c r="E4" s="1657"/>
      <c r="F4" s="1657"/>
      <c r="G4" s="1657"/>
      <c r="H4" s="1657"/>
      <c r="I4" s="1657"/>
      <c r="J4" s="1657"/>
      <c r="K4" s="1657"/>
      <c r="L4" s="1657"/>
      <c r="M4" s="1658"/>
      <c r="N4" s="1658"/>
      <c r="O4" s="1658"/>
      <c r="P4" s="1658"/>
      <c r="Q4" s="1658"/>
      <c r="R4" s="1658"/>
    </row>
    <row r="5" spans="1:21" ht="15" customHeight="1">
      <c r="B5" s="1657"/>
      <c r="C5" s="1657"/>
      <c r="D5" s="1657"/>
      <c r="E5" s="1657"/>
      <c r="F5" s="1657"/>
      <c r="G5" s="1657"/>
      <c r="H5" s="1657"/>
      <c r="I5" s="1657"/>
      <c r="J5" s="1657"/>
      <c r="K5" s="1657"/>
      <c r="L5" s="1657"/>
      <c r="M5" s="1658"/>
      <c r="N5" s="1658"/>
      <c r="O5" s="1658"/>
      <c r="P5" s="1658"/>
      <c r="Q5" s="1658"/>
      <c r="R5" s="1658"/>
    </row>
    <row r="6" spans="1:21" ht="15" customHeight="1" thickBot="1">
      <c r="B6" s="1659"/>
      <c r="C6" s="1659"/>
      <c r="D6" s="1659"/>
      <c r="E6" s="1659"/>
      <c r="F6" s="1659"/>
      <c r="G6" s="1659"/>
      <c r="H6" s="1659"/>
      <c r="I6" s="1659"/>
      <c r="J6" s="1659"/>
      <c r="K6" s="1659"/>
      <c r="L6" s="1659"/>
      <c r="M6" s="1660"/>
      <c r="N6" s="1660"/>
      <c r="O6" s="1660"/>
      <c r="P6" s="1660"/>
      <c r="Q6" s="1660"/>
      <c r="R6" s="1660"/>
    </row>
    <row r="7" spans="1:21" ht="20.100000000000001" customHeight="1" thickTop="1"/>
    <row r="8" spans="1:21" ht="20.100000000000001" customHeight="1"/>
    <row r="9" spans="1:21" ht="20.100000000000001" customHeight="1"/>
    <row r="10" spans="1:21" ht="20.100000000000001" customHeight="1"/>
    <row r="11" spans="1:21" s="818" customFormat="1" ht="20.100000000000001" customHeight="1">
      <c r="C11" s="818" t="s">
        <v>1766</v>
      </c>
      <c r="G11" s="820"/>
      <c r="H11" s="820"/>
      <c r="I11" s="820"/>
    </row>
    <row r="12" spans="1:21" s="818" customFormat="1" ht="20.100000000000001" customHeight="1">
      <c r="C12" s="1650" t="s">
        <v>1765</v>
      </c>
      <c r="D12" s="1650"/>
      <c r="E12" s="1650"/>
      <c r="F12" s="1650"/>
      <c r="G12" s="1650"/>
      <c r="H12" s="1650"/>
      <c r="I12" s="1653">
        <f>'1･2 (2)'!B21</f>
        <v>139</v>
      </c>
      <c r="J12" s="1653"/>
      <c r="K12" s="1652" t="s">
        <v>50</v>
      </c>
      <c r="L12" s="1652"/>
      <c r="M12" s="1655" t="s">
        <v>1761</v>
      </c>
      <c r="N12" s="1655"/>
      <c r="O12" s="1655"/>
      <c r="P12" s="1655"/>
      <c r="Q12" s="1655"/>
      <c r="R12" s="1655"/>
      <c r="U12" s="821"/>
    </row>
    <row r="13" spans="1:21" s="818" customFormat="1" ht="20.100000000000001" customHeight="1">
      <c r="A13" s="818" t="s">
        <v>1764</v>
      </c>
      <c r="C13" s="1650" t="s">
        <v>1763</v>
      </c>
      <c r="D13" s="1650"/>
      <c r="E13" s="1650"/>
      <c r="F13" s="1650"/>
      <c r="G13" s="1650"/>
      <c r="H13" s="1650"/>
      <c r="I13" s="1653">
        <f>'1･2 (2)'!B35</f>
        <v>591</v>
      </c>
      <c r="J13" s="1653"/>
      <c r="K13" s="1652" t="s">
        <v>50</v>
      </c>
      <c r="L13" s="1652"/>
      <c r="M13" s="1655" t="s">
        <v>1761</v>
      </c>
      <c r="N13" s="1655"/>
      <c r="O13" s="1655"/>
      <c r="P13" s="1655"/>
      <c r="Q13" s="1655"/>
      <c r="R13" s="1655"/>
    </row>
    <row r="14" spans="1:21" s="818" customFormat="1" ht="20.100000000000001" customHeight="1">
      <c r="C14" s="818" t="s">
        <v>1762</v>
      </c>
      <c r="H14" s="820"/>
      <c r="I14" s="820"/>
      <c r="J14" s="820"/>
      <c r="K14" s="820"/>
      <c r="L14" s="819"/>
    </row>
    <row r="15" spans="1:21" s="818" customFormat="1" ht="20.100000000000001" customHeight="1">
      <c r="C15" s="1650" t="s">
        <v>1759</v>
      </c>
      <c r="D15" s="1650"/>
      <c r="E15" s="1650"/>
      <c r="F15" s="1650"/>
      <c r="G15" s="1650"/>
      <c r="H15" s="1650"/>
      <c r="I15" s="1653">
        <f>'1･2 (2)'!C21</f>
        <v>972</v>
      </c>
      <c r="J15" s="1653"/>
      <c r="K15" s="1656" t="s">
        <v>570</v>
      </c>
      <c r="L15" s="1656"/>
      <c r="M15" s="1655" t="s">
        <v>1761</v>
      </c>
      <c r="N15" s="1655"/>
      <c r="O15" s="1655"/>
      <c r="P15" s="1655"/>
      <c r="Q15" s="1655"/>
      <c r="R15" s="1655"/>
    </row>
    <row r="16" spans="1:21" s="818" customFormat="1" ht="20.100000000000001" customHeight="1">
      <c r="C16" s="1650" t="s">
        <v>1758</v>
      </c>
      <c r="D16" s="1650"/>
      <c r="E16" s="1650"/>
      <c r="F16" s="1650"/>
      <c r="G16" s="1650"/>
      <c r="H16" s="1650"/>
      <c r="I16" s="1653">
        <f>SUM('1･2 (2)'!C22:C27)</f>
        <v>5803</v>
      </c>
      <c r="J16" s="1653"/>
      <c r="K16" s="1656" t="s">
        <v>570</v>
      </c>
      <c r="L16" s="1656"/>
      <c r="M16" s="1655" t="s">
        <v>1761</v>
      </c>
      <c r="N16" s="1655"/>
      <c r="O16" s="1655"/>
      <c r="P16" s="1655"/>
      <c r="Q16" s="1655"/>
      <c r="R16" s="1655"/>
    </row>
    <row r="17" spans="1:18" s="818" customFormat="1" ht="20.100000000000001" customHeight="1">
      <c r="C17" s="818" t="s">
        <v>1760</v>
      </c>
      <c r="H17" s="820"/>
      <c r="I17" s="820"/>
      <c r="J17" s="820"/>
      <c r="K17" s="820"/>
      <c r="L17" s="819"/>
    </row>
    <row r="18" spans="1:18" s="818" customFormat="1" ht="20.100000000000001" customHeight="1">
      <c r="C18" s="1650" t="s">
        <v>1759</v>
      </c>
      <c r="D18" s="1650"/>
      <c r="E18" s="1650"/>
      <c r="F18" s="1650"/>
      <c r="G18" s="1650"/>
      <c r="H18" s="1650"/>
      <c r="I18" s="1653">
        <f>'1･2 (2)'!D21</f>
        <v>54045</v>
      </c>
      <c r="J18" s="1653"/>
      <c r="K18" s="1654" t="s">
        <v>1757</v>
      </c>
      <c r="L18" s="1654"/>
      <c r="M18" s="1655" t="str">
        <f>M12</f>
        <v>(平成26年7月1日現在）</v>
      </c>
      <c r="N18" s="1655"/>
      <c r="O18" s="1655"/>
      <c r="P18" s="1655"/>
      <c r="Q18" s="1655"/>
      <c r="R18" s="1655"/>
    </row>
    <row r="19" spans="1:18" s="818" customFormat="1" ht="20.100000000000001" customHeight="1">
      <c r="C19" s="1650" t="s">
        <v>1758</v>
      </c>
      <c r="D19" s="1650"/>
      <c r="E19" s="1650"/>
      <c r="F19" s="1650"/>
      <c r="G19" s="1650"/>
      <c r="H19" s="1650"/>
      <c r="I19" s="1653">
        <f>SUM('1･2 (2)'!D22:D27)</f>
        <v>106672</v>
      </c>
      <c r="J19" s="1653"/>
      <c r="K19" s="1654" t="s">
        <v>1757</v>
      </c>
      <c r="L19" s="1654"/>
      <c r="M19" s="1655" t="str">
        <f>M13</f>
        <v>(平成26年7月1日現在）</v>
      </c>
      <c r="N19" s="1655"/>
      <c r="O19" s="1655"/>
      <c r="P19" s="1655"/>
      <c r="Q19" s="1655"/>
      <c r="R19" s="1655"/>
    </row>
    <row r="20" spans="1:18" s="818" customFormat="1" ht="20.100000000000001" customHeight="1">
      <c r="A20" s="818" t="s">
        <v>1756</v>
      </c>
      <c r="C20" s="1650" t="s">
        <v>1755</v>
      </c>
      <c r="D20" s="1650"/>
      <c r="E20" s="1650"/>
      <c r="F20" s="1650"/>
      <c r="G20" s="1650"/>
      <c r="H20" s="1650"/>
      <c r="I20" s="1651">
        <f>'1･2 (2)'!C21/171401*10000</f>
        <v>56.709120716915308</v>
      </c>
      <c r="J20" s="1651"/>
      <c r="K20" s="1652" t="s">
        <v>50</v>
      </c>
      <c r="L20" s="1652"/>
      <c r="M20" s="818" t="str">
        <f>M12</f>
        <v>(平成26年7月1日現在）</v>
      </c>
    </row>
    <row r="21" spans="1:18" s="818" customFormat="1" ht="20.100000000000001" customHeight="1">
      <c r="C21" s="1650" t="s">
        <v>1754</v>
      </c>
      <c r="D21" s="1650"/>
      <c r="E21" s="1650"/>
      <c r="F21" s="1650"/>
      <c r="G21" s="1650"/>
      <c r="H21" s="1650"/>
      <c r="I21" s="1651">
        <f>('1･2 (2)'!C20-'1･2 (2)'!C21)/171401*10000</f>
        <v>338.56278551467028</v>
      </c>
      <c r="J21" s="1651"/>
      <c r="K21" s="1652" t="s">
        <v>50</v>
      </c>
      <c r="L21" s="1652"/>
      <c r="M21" s="818" t="str">
        <f>M13</f>
        <v>(平成26年7月1日現在）</v>
      </c>
    </row>
    <row r="22" spans="1:18" ht="20.100000000000001" customHeight="1">
      <c r="B22" s="817"/>
      <c r="C22" s="817"/>
      <c r="D22" s="817"/>
      <c r="E22" s="817"/>
      <c r="F22" s="817"/>
      <c r="G22" s="817"/>
      <c r="H22" s="817"/>
      <c r="I22" s="817"/>
      <c r="J22" s="817"/>
      <c r="K22" s="817"/>
      <c r="L22" s="817"/>
      <c r="M22" s="817"/>
      <c r="N22" s="817"/>
      <c r="O22" s="817"/>
      <c r="P22" s="817"/>
      <c r="Q22" s="817"/>
      <c r="R22" s="817"/>
    </row>
    <row r="23" spans="1:18" ht="20.100000000000001" customHeight="1"/>
    <row r="24" spans="1:18" ht="20.100000000000001" customHeight="1"/>
    <row r="25" spans="1:18" ht="20.100000000000001" customHeight="1"/>
    <row r="26" spans="1:18" ht="20.100000000000001" customHeight="1"/>
    <row r="27" spans="1:18" ht="20.100000000000001" customHeight="1"/>
    <row r="28" spans="1:18" ht="20.100000000000001" customHeight="1"/>
    <row r="29" spans="1:18" ht="20.100000000000001" customHeight="1"/>
    <row r="30" spans="1:18" ht="20.100000000000001" customHeight="1"/>
    <row r="31" spans="1:18" ht="20.100000000000001" customHeight="1"/>
    <row r="32" spans="1:18"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sheetData>
  <mergeCells count="32">
    <mergeCell ref="A1:S1"/>
    <mergeCell ref="B3:R6"/>
    <mergeCell ref="C12:H12"/>
    <mergeCell ref="I12:J12"/>
    <mergeCell ref="K12:L12"/>
    <mergeCell ref="M12:R12"/>
    <mergeCell ref="C13:H13"/>
    <mergeCell ref="I13:J13"/>
    <mergeCell ref="K13:L13"/>
    <mergeCell ref="M13:R13"/>
    <mergeCell ref="C15:H15"/>
    <mergeCell ref="I15:J15"/>
    <mergeCell ref="K15:L15"/>
    <mergeCell ref="M15:R15"/>
    <mergeCell ref="M19:R19"/>
    <mergeCell ref="C20:H20"/>
    <mergeCell ref="I20:J20"/>
    <mergeCell ref="K20:L20"/>
    <mergeCell ref="C16:H16"/>
    <mergeCell ref="I16:J16"/>
    <mergeCell ref="K16:L16"/>
    <mergeCell ref="M16:R16"/>
    <mergeCell ref="C18:H18"/>
    <mergeCell ref="I18:J18"/>
    <mergeCell ref="K18:L18"/>
    <mergeCell ref="M18:R18"/>
    <mergeCell ref="C21:H21"/>
    <mergeCell ref="I21:J21"/>
    <mergeCell ref="K21:L21"/>
    <mergeCell ref="C19:H19"/>
    <mergeCell ref="I19:J19"/>
    <mergeCell ref="K19:L19"/>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18B73-DCD1-4475-ABB5-75860072DE7F}">
  <sheetPr>
    <pageSetUpPr fitToPage="1"/>
  </sheetPr>
  <dimension ref="A1:G47"/>
  <sheetViews>
    <sheetView view="pageBreakPreview" topLeftCell="A19" zoomScaleNormal="100" zoomScaleSheetLayoutView="100" workbookViewId="0">
      <selection activeCell="M56" sqref="M56"/>
    </sheetView>
  </sheetViews>
  <sheetFormatPr defaultRowHeight="13.5"/>
  <cols>
    <col min="1" max="1" width="25.625" style="96" customWidth="1"/>
    <col min="2" max="7" width="10.625" style="96" customWidth="1"/>
    <col min="8" max="16384" width="9" style="96"/>
  </cols>
  <sheetData>
    <row r="1" spans="1:7" ht="15" customHeight="1">
      <c r="A1" s="96" t="s">
        <v>1811</v>
      </c>
    </row>
    <row r="2" spans="1:7" ht="12" customHeight="1"/>
    <row r="3" spans="1:7" s="95" customFormat="1" ht="12" customHeight="1"/>
    <row r="4" spans="1:7" s="95" customFormat="1" ht="24.95" customHeight="1">
      <c r="A4" s="1301" t="s">
        <v>1810</v>
      </c>
      <c r="B4" s="1301"/>
      <c r="C4" s="1301"/>
      <c r="D4" s="1301"/>
      <c r="E4" s="1301"/>
      <c r="F4" s="1301"/>
      <c r="G4" s="1301"/>
    </row>
    <row r="5" spans="1:7" s="97" customFormat="1" ht="15" customHeight="1" thickBot="1">
      <c r="A5" s="1309" t="s">
        <v>1809</v>
      </c>
      <c r="B5" s="1309"/>
      <c r="C5" s="1309"/>
      <c r="D5" s="1309"/>
      <c r="E5" s="1309"/>
      <c r="F5" s="1309"/>
      <c r="G5" s="1309"/>
    </row>
    <row r="6" spans="1:7" s="115" customFormat="1" ht="15" customHeight="1" thickTop="1">
      <c r="A6" s="1465" t="s">
        <v>1802</v>
      </c>
      <c r="B6" s="1306" t="s">
        <v>1808</v>
      </c>
      <c r="C6" s="1307"/>
      <c r="D6" s="1308"/>
      <c r="E6" s="1306" t="s">
        <v>1807</v>
      </c>
      <c r="F6" s="1307"/>
      <c r="G6" s="1307"/>
    </row>
    <row r="7" spans="1:7" s="115" customFormat="1" ht="15" customHeight="1">
      <c r="A7" s="1380"/>
      <c r="B7" s="333" t="s">
        <v>1801</v>
      </c>
      <c r="C7" s="333" t="s">
        <v>1800</v>
      </c>
      <c r="D7" s="333" t="s">
        <v>1799</v>
      </c>
      <c r="E7" s="333" t="s">
        <v>1801</v>
      </c>
      <c r="F7" s="333" t="s">
        <v>1800</v>
      </c>
      <c r="G7" s="835" t="s">
        <v>1799</v>
      </c>
    </row>
    <row r="8" spans="1:7" s="114" customFormat="1" ht="15" customHeight="1">
      <c r="A8" s="827" t="s">
        <v>639</v>
      </c>
      <c r="B8" s="591">
        <v>995</v>
      </c>
      <c r="C8" s="155">
        <v>7615</v>
      </c>
      <c r="D8" s="593">
        <v>16256</v>
      </c>
      <c r="E8" s="834">
        <v>972</v>
      </c>
      <c r="F8" s="833">
        <v>8083</v>
      </c>
      <c r="G8" s="179">
        <v>15968</v>
      </c>
    </row>
    <row r="9" spans="1:7" s="114" customFormat="1" ht="15" customHeight="1">
      <c r="A9" s="422" t="s">
        <v>1798</v>
      </c>
      <c r="B9" s="591">
        <v>153</v>
      </c>
      <c r="C9" s="155">
        <v>1063</v>
      </c>
      <c r="D9" s="319">
        <v>6083</v>
      </c>
      <c r="E9" s="832">
        <v>145</v>
      </c>
      <c r="F9" s="777">
        <v>1082</v>
      </c>
      <c r="G9" s="179">
        <v>6069</v>
      </c>
    </row>
    <row r="10" spans="1:7" s="114" customFormat="1" ht="15" customHeight="1">
      <c r="A10" s="422" t="s">
        <v>1781</v>
      </c>
      <c r="B10" s="591">
        <v>1</v>
      </c>
      <c r="C10" s="152" t="s">
        <v>1806</v>
      </c>
      <c r="D10" s="660" t="s">
        <v>1806</v>
      </c>
      <c r="E10" s="832">
        <v>1</v>
      </c>
      <c r="F10" s="152" t="s">
        <v>1806</v>
      </c>
      <c r="G10" s="184" t="s">
        <v>1806</v>
      </c>
    </row>
    <row r="11" spans="1:7" s="114" customFormat="1" ht="15" customHeight="1">
      <c r="A11" s="422" t="s">
        <v>1797</v>
      </c>
      <c r="B11" s="624">
        <v>2</v>
      </c>
      <c r="C11" s="152" t="s">
        <v>1806</v>
      </c>
      <c r="D11" s="660" t="s">
        <v>1806</v>
      </c>
      <c r="E11" s="832">
        <v>4</v>
      </c>
      <c r="F11" s="152" t="s">
        <v>1806</v>
      </c>
      <c r="G11" s="184" t="s">
        <v>1806</v>
      </c>
    </row>
    <row r="12" spans="1:7" s="114" customFormat="1" ht="15" customHeight="1">
      <c r="A12" s="422" t="s">
        <v>1805</v>
      </c>
      <c r="B12" s="591">
        <v>96</v>
      </c>
      <c r="C12" s="155">
        <v>425</v>
      </c>
      <c r="D12" s="319">
        <v>833</v>
      </c>
      <c r="E12" s="832">
        <v>140</v>
      </c>
      <c r="F12" s="777">
        <v>614</v>
      </c>
      <c r="G12" s="179">
        <v>514</v>
      </c>
    </row>
    <row r="13" spans="1:7" s="114" customFormat="1" ht="15" customHeight="1">
      <c r="A13" s="422" t="s">
        <v>1795</v>
      </c>
      <c r="B13" s="591">
        <v>307</v>
      </c>
      <c r="C13" s="152">
        <v>3005</v>
      </c>
      <c r="D13" s="660">
        <v>3964</v>
      </c>
      <c r="E13" s="832">
        <v>272</v>
      </c>
      <c r="F13" s="777">
        <v>3255</v>
      </c>
      <c r="G13" s="184">
        <v>3859</v>
      </c>
    </row>
    <row r="14" spans="1:7" s="114" customFormat="1" ht="15" customHeight="1">
      <c r="A14" s="422" t="s">
        <v>1804</v>
      </c>
      <c r="B14" s="591">
        <v>73</v>
      </c>
      <c r="C14" s="155">
        <v>465</v>
      </c>
      <c r="D14" s="319">
        <v>1364</v>
      </c>
      <c r="E14" s="832">
        <v>68</v>
      </c>
      <c r="F14" s="777">
        <v>453</v>
      </c>
      <c r="G14" s="179">
        <v>1396</v>
      </c>
    </row>
    <row r="15" spans="1:7" s="114" customFormat="1" ht="15" customHeight="1">
      <c r="A15" s="422" t="s">
        <v>1803</v>
      </c>
      <c r="B15" s="591">
        <v>83</v>
      </c>
      <c r="C15" s="155">
        <v>327</v>
      </c>
      <c r="D15" s="319">
        <v>440</v>
      </c>
      <c r="E15" s="832">
        <v>67</v>
      </c>
      <c r="F15" s="777">
        <v>298</v>
      </c>
      <c r="G15" s="179">
        <v>288</v>
      </c>
    </row>
    <row r="16" spans="1:7" s="114" customFormat="1" ht="15" customHeight="1">
      <c r="A16" s="441" t="s">
        <v>1793</v>
      </c>
      <c r="B16" s="471">
        <v>280</v>
      </c>
      <c r="C16" s="189">
        <v>1890</v>
      </c>
      <c r="D16" s="532">
        <v>2580</v>
      </c>
      <c r="E16" s="831">
        <v>275</v>
      </c>
      <c r="F16" s="828">
        <v>1957</v>
      </c>
      <c r="G16" s="189">
        <v>2884</v>
      </c>
    </row>
    <row r="17" spans="1:7" s="114" customFormat="1" ht="15" customHeight="1" thickBot="1"/>
    <row r="18" spans="1:7" s="115" customFormat="1" ht="15" customHeight="1" thickTop="1">
      <c r="A18" s="1465" t="s">
        <v>1802</v>
      </c>
      <c r="B18" s="1306" t="s">
        <v>486</v>
      </c>
      <c r="C18" s="1307"/>
      <c r="D18" s="1307"/>
      <c r="E18" s="175"/>
    </row>
    <row r="19" spans="1:7" s="115" customFormat="1" ht="15" customHeight="1">
      <c r="A19" s="1380"/>
      <c r="B19" s="595" t="s">
        <v>1801</v>
      </c>
      <c r="C19" s="333" t="s">
        <v>1800</v>
      </c>
      <c r="D19" s="595" t="s">
        <v>1799</v>
      </c>
      <c r="E19" s="182"/>
    </row>
    <row r="20" spans="1:7" s="114" customFormat="1" ht="15" customHeight="1">
      <c r="A20" s="422" t="s">
        <v>639</v>
      </c>
      <c r="B20" s="830">
        <v>730</v>
      </c>
      <c r="C20" s="777">
        <v>6775</v>
      </c>
      <c r="D20" s="777">
        <v>160717</v>
      </c>
    </row>
    <row r="21" spans="1:7" s="114" customFormat="1" ht="15" customHeight="1">
      <c r="A21" s="422" t="s">
        <v>1798</v>
      </c>
      <c r="B21" s="830">
        <v>139</v>
      </c>
      <c r="C21" s="777">
        <v>972</v>
      </c>
      <c r="D21" s="777">
        <v>54045</v>
      </c>
    </row>
    <row r="22" spans="1:7" s="114" customFormat="1" ht="15" customHeight="1">
      <c r="A22" s="422" t="s">
        <v>1797</v>
      </c>
      <c r="B22" s="624">
        <v>3</v>
      </c>
      <c r="C22" s="777">
        <v>296</v>
      </c>
      <c r="D22" s="152">
        <v>5465</v>
      </c>
    </row>
    <row r="23" spans="1:7" s="114" customFormat="1" ht="15" customHeight="1">
      <c r="A23" s="422" t="s">
        <v>1796</v>
      </c>
      <c r="B23" s="624">
        <v>98</v>
      </c>
      <c r="C23" s="727">
        <v>512</v>
      </c>
      <c r="D23" s="152">
        <v>7446</v>
      </c>
    </row>
    <row r="24" spans="1:7" s="114" customFormat="1" ht="15" customHeight="1">
      <c r="A24" s="422" t="s">
        <v>1795</v>
      </c>
      <c r="B24" s="830">
        <v>179</v>
      </c>
      <c r="C24" s="777">
        <v>2704</v>
      </c>
      <c r="D24" s="777">
        <v>40051</v>
      </c>
    </row>
    <row r="25" spans="1:7" s="114" customFormat="1" ht="15" customHeight="1">
      <c r="A25" s="422" t="s">
        <v>1794</v>
      </c>
      <c r="B25" s="830">
        <v>76</v>
      </c>
      <c r="C25" s="777">
        <v>575</v>
      </c>
      <c r="D25" s="777">
        <v>19659</v>
      </c>
    </row>
    <row r="26" spans="1:7" s="114" customFormat="1" ht="15" customHeight="1">
      <c r="A26" s="422" t="s">
        <v>1793</v>
      </c>
      <c r="B26" s="830">
        <v>221</v>
      </c>
      <c r="C26" s="777">
        <v>1674</v>
      </c>
      <c r="D26" s="777">
        <v>33338</v>
      </c>
    </row>
    <row r="27" spans="1:7" s="114" customFormat="1" ht="15" customHeight="1">
      <c r="A27" s="441" t="s">
        <v>1792</v>
      </c>
      <c r="B27" s="829">
        <v>14</v>
      </c>
      <c r="C27" s="828">
        <v>42</v>
      </c>
      <c r="D27" s="828">
        <v>713</v>
      </c>
    </row>
    <row r="28" spans="1:7" s="114" customFormat="1" ht="15" customHeight="1">
      <c r="A28" s="114" t="s">
        <v>1791</v>
      </c>
      <c r="B28" s="1317" t="s">
        <v>1790</v>
      </c>
      <c r="C28" s="1317"/>
      <c r="D28" s="1317"/>
      <c r="E28" s="175"/>
      <c r="G28" s="159"/>
    </row>
    <row r="29" spans="1:7" s="114" customFormat="1" ht="15" customHeight="1"/>
    <row r="30" spans="1:7" s="114" customFormat="1" ht="15" customHeight="1"/>
    <row r="31" spans="1:7" ht="24.95" customHeight="1">
      <c r="A31" s="1420" t="s">
        <v>1789</v>
      </c>
      <c r="B31" s="1420"/>
      <c r="C31" s="1420"/>
      <c r="D31" s="1420"/>
      <c r="E31" s="1420"/>
      <c r="F31" s="1420"/>
    </row>
    <row r="32" spans="1:7" s="114" customFormat="1" ht="15" customHeight="1" thickBot="1">
      <c r="A32" s="1309" t="s">
        <v>1788</v>
      </c>
      <c r="B32" s="1309"/>
      <c r="C32" s="1309"/>
      <c r="D32" s="1309"/>
      <c r="E32" s="1309"/>
      <c r="F32" s="1309"/>
    </row>
    <row r="33" spans="1:6" s="114" customFormat="1" ht="15" customHeight="1" thickTop="1">
      <c r="A33" s="1465" t="s">
        <v>1787</v>
      </c>
      <c r="B33" s="1306" t="s">
        <v>1786</v>
      </c>
      <c r="C33" s="1307"/>
      <c r="D33" s="1307"/>
      <c r="E33" s="1307"/>
      <c r="F33" s="1307"/>
    </row>
    <row r="34" spans="1:6" s="114" customFormat="1" ht="15" customHeight="1">
      <c r="A34" s="1380"/>
      <c r="B34" s="333" t="s">
        <v>701</v>
      </c>
      <c r="C34" s="333" t="s">
        <v>1785</v>
      </c>
      <c r="D34" s="333" t="s">
        <v>1784</v>
      </c>
      <c r="E34" s="333" t="s">
        <v>1783</v>
      </c>
      <c r="F34" s="595" t="s">
        <v>1782</v>
      </c>
    </row>
    <row r="35" spans="1:6" s="114" customFormat="1" ht="15" customHeight="1">
      <c r="A35" s="827" t="s">
        <v>701</v>
      </c>
      <c r="B35" s="665">
        <v>591</v>
      </c>
      <c r="C35" s="152">
        <v>325</v>
      </c>
      <c r="D35" s="152">
        <v>112</v>
      </c>
      <c r="E35" s="152">
        <v>113</v>
      </c>
      <c r="F35" s="152">
        <v>41</v>
      </c>
    </row>
    <row r="36" spans="1:6" s="114" customFormat="1" ht="15" customHeight="1">
      <c r="A36" s="422" t="s">
        <v>1781</v>
      </c>
      <c r="B36" s="825" t="s">
        <v>1770</v>
      </c>
      <c r="C36" s="176" t="s">
        <v>1770</v>
      </c>
      <c r="D36" s="176" t="s">
        <v>1770</v>
      </c>
      <c r="E36" s="176" t="s">
        <v>1770</v>
      </c>
      <c r="F36" s="176" t="s">
        <v>1770</v>
      </c>
    </row>
    <row r="37" spans="1:6" s="114" customFormat="1" ht="15" customHeight="1">
      <c r="A37" s="644" t="s">
        <v>1780</v>
      </c>
      <c r="B37" s="826">
        <v>1</v>
      </c>
      <c r="C37" s="176" t="s">
        <v>1770</v>
      </c>
      <c r="D37" s="176" t="s">
        <v>1770</v>
      </c>
      <c r="E37" s="176" t="s">
        <v>1770</v>
      </c>
      <c r="F37" s="184">
        <v>1</v>
      </c>
    </row>
    <row r="38" spans="1:6" s="114" customFormat="1" ht="15" customHeight="1">
      <c r="A38" s="644" t="s">
        <v>1779</v>
      </c>
      <c r="B38" s="826">
        <v>40</v>
      </c>
      <c r="C38" s="184">
        <v>1</v>
      </c>
      <c r="D38" s="184">
        <v>4</v>
      </c>
      <c r="E38" s="184">
        <v>15</v>
      </c>
      <c r="F38" s="184">
        <v>20</v>
      </c>
    </row>
    <row r="39" spans="1:6" s="114" customFormat="1" ht="15" customHeight="1">
      <c r="A39" s="644" t="s">
        <v>1778</v>
      </c>
      <c r="B39" s="826">
        <v>31</v>
      </c>
      <c r="C39" s="727">
        <v>2</v>
      </c>
      <c r="D39" s="727">
        <v>3</v>
      </c>
      <c r="E39" s="184">
        <v>20</v>
      </c>
      <c r="F39" s="184">
        <v>6</v>
      </c>
    </row>
    <row r="40" spans="1:6" s="114" customFormat="1" ht="15" customHeight="1">
      <c r="A40" s="644" t="s">
        <v>1777</v>
      </c>
      <c r="B40" s="826">
        <v>17</v>
      </c>
      <c r="C40" s="184">
        <v>5</v>
      </c>
      <c r="D40" s="184">
        <v>3</v>
      </c>
      <c r="E40" s="184">
        <v>8</v>
      </c>
      <c r="F40" s="184">
        <v>1</v>
      </c>
    </row>
    <row r="41" spans="1:6" s="114" customFormat="1" ht="15" customHeight="1">
      <c r="A41" s="644" t="s">
        <v>1776</v>
      </c>
      <c r="B41" s="826">
        <v>47</v>
      </c>
      <c r="C41" s="184">
        <v>25</v>
      </c>
      <c r="D41" s="184">
        <v>9</v>
      </c>
      <c r="E41" s="184">
        <v>12</v>
      </c>
      <c r="F41" s="184">
        <v>1</v>
      </c>
    </row>
    <row r="42" spans="1:6" s="114" customFormat="1" ht="15" customHeight="1">
      <c r="A42" s="644" t="s">
        <v>1775</v>
      </c>
      <c r="B42" s="826">
        <v>298</v>
      </c>
      <c r="C42" s="184">
        <v>186</v>
      </c>
      <c r="D42" s="184">
        <v>67</v>
      </c>
      <c r="E42" s="184">
        <v>37</v>
      </c>
      <c r="F42" s="184">
        <v>8</v>
      </c>
    </row>
    <row r="43" spans="1:6" s="114" customFormat="1" ht="15" customHeight="1">
      <c r="A43" s="644" t="s">
        <v>1774</v>
      </c>
      <c r="B43" s="826">
        <v>3</v>
      </c>
      <c r="C43" s="176" t="s">
        <v>1770</v>
      </c>
      <c r="D43" s="176" t="s">
        <v>1770</v>
      </c>
      <c r="E43" s="184">
        <v>1</v>
      </c>
      <c r="F43" s="184">
        <v>2</v>
      </c>
    </row>
    <row r="44" spans="1:6" s="114" customFormat="1" ht="15" customHeight="1">
      <c r="A44" s="644" t="s">
        <v>1773</v>
      </c>
      <c r="B44" s="826">
        <v>142</v>
      </c>
      <c r="C44" s="184">
        <v>95</v>
      </c>
      <c r="D44" s="184">
        <v>26</v>
      </c>
      <c r="E44" s="184">
        <v>19</v>
      </c>
      <c r="F44" s="184">
        <v>2</v>
      </c>
    </row>
    <row r="45" spans="1:6" s="114" customFormat="1" ht="15" customHeight="1">
      <c r="A45" s="644" t="s">
        <v>1772</v>
      </c>
      <c r="B45" s="825" t="s">
        <v>1770</v>
      </c>
      <c r="C45" s="176" t="s">
        <v>1770</v>
      </c>
      <c r="D45" s="176" t="s">
        <v>1770</v>
      </c>
      <c r="E45" s="176" t="s">
        <v>1770</v>
      </c>
      <c r="F45" s="176" t="s">
        <v>1770</v>
      </c>
    </row>
    <row r="46" spans="1:6" s="114" customFormat="1" ht="15" customHeight="1">
      <c r="A46" s="644" t="s">
        <v>1771</v>
      </c>
      <c r="B46" s="824">
        <v>12</v>
      </c>
      <c r="C46" s="184">
        <v>11</v>
      </c>
      <c r="D46" s="176" t="s">
        <v>1770</v>
      </c>
      <c r="E46" s="184">
        <v>1</v>
      </c>
      <c r="F46" s="176" t="s">
        <v>1770</v>
      </c>
    </row>
    <row r="47" spans="1:6" s="114" customFormat="1" ht="15" customHeight="1">
      <c r="A47" s="1322"/>
      <c r="B47" s="1322"/>
      <c r="C47" s="1322"/>
      <c r="D47" s="1317" t="s">
        <v>1769</v>
      </c>
      <c r="E47" s="1322"/>
      <c r="F47" s="1322"/>
    </row>
  </sheetData>
  <mergeCells count="14">
    <mergeCell ref="B28:D28"/>
    <mergeCell ref="A4:G4"/>
    <mergeCell ref="A5:G5"/>
    <mergeCell ref="A6:A7"/>
    <mergeCell ref="B6:D6"/>
    <mergeCell ref="E6:G6"/>
    <mergeCell ref="A18:A19"/>
    <mergeCell ref="B18:D18"/>
    <mergeCell ref="A31:F31"/>
    <mergeCell ref="A32:F32"/>
    <mergeCell ref="A33:A34"/>
    <mergeCell ref="B33:F33"/>
    <mergeCell ref="A47:C47"/>
    <mergeCell ref="D47:F47"/>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BD89A6-146C-4C79-97E7-F3558DCAF4C8}">
  <sheetPr>
    <pageSetUpPr fitToPage="1"/>
  </sheetPr>
  <dimension ref="A1:V42"/>
  <sheetViews>
    <sheetView view="pageBreakPreview" topLeftCell="A7" zoomScaleNormal="100" zoomScaleSheetLayoutView="100" workbookViewId="0">
      <selection activeCell="M56" sqref="M56"/>
    </sheetView>
  </sheetViews>
  <sheetFormatPr defaultRowHeight="14.25"/>
  <cols>
    <col min="1" max="10" width="4.625" style="96" customWidth="1"/>
    <col min="11" max="16" width="4.625" style="836" customWidth="1"/>
    <col min="17" max="17" width="4.625" style="373" customWidth="1"/>
    <col min="18" max="19" width="4.625" style="96" customWidth="1"/>
    <col min="20" max="16384" width="9" style="96"/>
  </cols>
  <sheetData>
    <row r="1" spans="1:19" ht="15.95" customHeight="1">
      <c r="A1" s="1282" t="s">
        <v>1817</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838"/>
      <c r="L2" s="838"/>
      <c r="M2" s="838"/>
      <c r="N2" s="838"/>
      <c r="O2" s="838"/>
      <c r="P2" s="838"/>
      <c r="Q2" s="837"/>
      <c r="R2" s="508"/>
    </row>
    <row r="3" spans="1:19" ht="15" customHeight="1" thickTop="1">
      <c r="B3" s="1345" t="s">
        <v>1816</v>
      </c>
      <c r="C3" s="1345"/>
      <c r="D3" s="1345"/>
      <c r="E3" s="1345"/>
      <c r="F3" s="1345"/>
      <c r="G3" s="1345"/>
      <c r="H3" s="1345"/>
      <c r="I3" s="1345"/>
      <c r="J3" s="1345"/>
      <c r="K3" s="1345"/>
      <c r="L3" s="1345"/>
      <c r="M3" s="1345"/>
      <c r="N3" s="1345"/>
      <c r="O3" s="1345"/>
      <c r="P3" s="1345"/>
      <c r="Q3" s="1303"/>
      <c r="R3" s="1303"/>
    </row>
    <row r="4" spans="1:19" ht="15" customHeight="1">
      <c r="B4" s="1345"/>
      <c r="C4" s="1345"/>
      <c r="D4" s="1345"/>
      <c r="E4" s="1345"/>
      <c r="F4" s="1345"/>
      <c r="G4" s="1345"/>
      <c r="H4" s="1345"/>
      <c r="I4" s="1345"/>
      <c r="J4" s="1345"/>
      <c r="K4" s="1345"/>
      <c r="L4" s="1345"/>
      <c r="M4" s="1345"/>
      <c r="N4" s="1345"/>
      <c r="O4" s="1345"/>
      <c r="P4" s="1345"/>
      <c r="Q4" s="1303"/>
      <c r="R4" s="1303"/>
    </row>
    <row r="5" spans="1:19" ht="15" customHeight="1">
      <c r="B5" s="1345"/>
      <c r="C5" s="1345"/>
      <c r="D5" s="1345"/>
      <c r="E5" s="1345"/>
      <c r="F5" s="1345"/>
      <c r="G5" s="1345"/>
      <c r="H5" s="1345"/>
      <c r="I5" s="1345"/>
      <c r="J5" s="1345"/>
      <c r="K5" s="1345"/>
      <c r="L5" s="1345"/>
      <c r="M5" s="1345"/>
      <c r="N5" s="1345"/>
      <c r="O5" s="1345"/>
      <c r="P5" s="1345"/>
      <c r="Q5" s="1303"/>
      <c r="R5" s="1303"/>
    </row>
    <row r="6" spans="1:19" ht="15" customHeight="1" thickBot="1">
      <c r="B6" s="1347"/>
      <c r="C6" s="1347"/>
      <c r="D6" s="1347"/>
      <c r="E6" s="1347"/>
      <c r="F6" s="1347"/>
      <c r="G6" s="1347"/>
      <c r="H6" s="1347"/>
      <c r="I6" s="1347"/>
      <c r="J6" s="1347"/>
      <c r="K6" s="1347"/>
      <c r="L6" s="1347"/>
      <c r="M6" s="1347"/>
      <c r="N6" s="1347"/>
      <c r="O6" s="1347"/>
      <c r="P6" s="1347"/>
      <c r="Q6" s="1661"/>
      <c r="R6" s="1661"/>
    </row>
    <row r="7" spans="1:19" ht="20.100000000000001" customHeight="1" thickTop="1">
      <c r="B7" s="722"/>
      <c r="C7" s="722"/>
      <c r="D7" s="722"/>
      <c r="E7" s="722"/>
      <c r="F7" s="722"/>
      <c r="G7" s="722"/>
      <c r="H7" s="722"/>
      <c r="I7" s="722"/>
      <c r="J7" s="722"/>
      <c r="K7" s="722"/>
      <c r="L7" s="722"/>
      <c r="M7" s="722"/>
      <c r="N7" s="722"/>
      <c r="O7" s="722"/>
      <c r="P7" s="722"/>
      <c r="Q7" s="168"/>
      <c r="R7" s="168"/>
    </row>
    <row r="8" spans="1:19" ht="20.100000000000001" customHeight="1">
      <c r="B8" s="722"/>
      <c r="C8" s="722"/>
      <c r="D8" s="722"/>
      <c r="E8" s="722"/>
      <c r="F8" s="722"/>
      <c r="G8" s="722"/>
      <c r="H8" s="722"/>
      <c r="I8" s="722"/>
      <c r="J8" s="722"/>
      <c r="K8" s="722"/>
      <c r="L8" s="722"/>
      <c r="M8" s="722"/>
      <c r="N8" s="722"/>
      <c r="O8" s="722"/>
      <c r="P8" s="722"/>
      <c r="Q8" s="168"/>
      <c r="R8" s="168"/>
    </row>
    <row r="9" spans="1:19" ht="20.100000000000001" customHeight="1"/>
    <row r="10" spans="1:19" ht="20.100000000000001" customHeight="1"/>
    <row r="11" spans="1:19" ht="20.100000000000001" customHeight="1">
      <c r="C11" s="1292" t="s">
        <v>1815</v>
      </c>
      <c r="D11" s="1292"/>
      <c r="E11" s="1292"/>
      <c r="F11" s="1292"/>
      <c r="G11" s="1292"/>
      <c r="H11" s="1292"/>
      <c r="I11" s="101"/>
      <c r="J11" s="102"/>
      <c r="K11" s="101"/>
      <c r="L11" s="101"/>
      <c r="M11" s="101"/>
      <c r="N11" s="101"/>
      <c r="O11" s="101"/>
      <c r="P11" s="101"/>
      <c r="Q11" s="101"/>
    </row>
    <row r="12" spans="1:19" ht="20.100000000000001" customHeight="1">
      <c r="C12" s="1290" t="s">
        <v>1812</v>
      </c>
      <c r="D12" s="1290"/>
      <c r="E12" s="1290"/>
      <c r="F12" s="1290"/>
      <c r="G12" s="1290"/>
      <c r="H12" s="1290"/>
      <c r="I12" s="1295">
        <f>'1･2(左)'!C38</f>
        <v>4</v>
      </c>
      <c r="J12" s="1295"/>
      <c r="K12" s="1292" t="s">
        <v>50</v>
      </c>
      <c r="L12" s="1292"/>
      <c r="M12" s="1292" t="s">
        <v>1814</v>
      </c>
      <c r="N12" s="1292"/>
      <c r="O12" s="1292"/>
      <c r="P12" s="1292"/>
      <c r="Q12" s="1292"/>
    </row>
    <row r="13" spans="1:19" ht="20.100000000000001" customHeight="1">
      <c r="C13" s="1290" t="s">
        <v>1062</v>
      </c>
      <c r="D13" s="1290"/>
      <c r="E13" s="1290"/>
      <c r="F13" s="1290"/>
      <c r="G13" s="1290"/>
      <c r="H13" s="1290"/>
      <c r="I13" s="1295">
        <f>'1･2(左)'!C40+'1･2(左)'!C41</f>
        <v>648</v>
      </c>
      <c r="J13" s="1295"/>
      <c r="K13" s="1292" t="s">
        <v>50</v>
      </c>
      <c r="L13" s="1292"/>
      <c r="M13" s="1292" t="str">
        <f>M12</f>
        <v>(平成28年6月1日現在）</v>
      </c>
      <c r="N13" s="1292"/>
      <c r="O13" s="1292"/>
      <c r="P13" s="1292"/>
      <c r="Q13" s="1292"/>
    </row>
    <row r="14" spans="1:19" ht="20.100000000000001" customHeight="1">
      <c r="C14" s="1290" t="s">
        <v>1058</v>
      </c>
      <c r="D14" s="1290"/>
      <c r="E14" s="1290"/>
      <c r="F14" s="1290"/>
      <c r="G14" s="1290"/>
      <c r="H14" s="1290"/>
      <c r="I14" s="1295">
        <f>SUM('1･2(左)'!C42:C55)</f>
        <v>3284</v>
      </c>
      <c r="J14" s="1295"/>
      <c r="K14" s="1292" t="s">
        <v>50</v>
      </c>
      <c r="L14" s="1292"/>
      <c r="M14" s="1292" t="str">
        <f>M13</f>
        <v>(平成28年6月1日現在）</v>
      </c>
      <c r="N14" s="1292"/>
      <c r="O14" s="1292"/>
      <c r="P14" s="1292"/>
      <c r="Q14" s="1292"/>
    </row>
    <row r="15" spans="1:19" ht="20.100000000000001" customHeight="1">
      <c r="C15" s="1292" t="s">
        <v>1813</v>
      </c>
      <c r="D15" s="1292"/>
      <c r="E15" s="1292"/>
      <c r="F15" s="1292"/>
      <c r="G15" s="1292"/>
      <c r="H15" s="1292"/>
      <c r="I15" s="101"/>
      <c r="J15" s="102"/>
      <c r="K15" s="101"/>
      <c r="L15" s="101"/>
      <c r="M15" s="99"/>
      <c r="N15" s="99"/>
      <c r="O15" s="99"/>
      <c r="P15" s="99"/>
      <c r="Q15" s="99"/>
    </row>
    <row r="16" spans="1:19" ht="20.100000000000001" customHeight="1">
      <c r="C16" s="1290" t="s">
        <v>1812</v>
      </c>
      <c r="D16" s="1290"/>
      <c r="E16" s="1290"/>
      <c r="F16" s="1290"/>
      <c r="G16" s="1290"/>
      <c r="H16" s="1290"/>
      <c r="I16" s="1295">
        <f>'1･2(左)'!D38</f>
        <v>36</v>
      </c>
      <c r="J16" s="1295"/>
      <c r="K16" s="1292" t="s">
        <v>570</v>
      </c>
      <c r="L16" s="1292"/>
      <c r="M16" s="1292" t="str">
        <f>M12</f>
        <v>(平成28年6月1日現在）</v>
      </c>
      <c r="N16" s="1292"/>
      <c r="O16" s="1292"/>
      <c r="P16" s="1292"/>
      <c r="Q16" s="1292"/>
    </row>
    <row r="17" spans="3:22" ht="20.100000000000001" customHeight="1">
      <c r="C17" s="1290" t="s">
        <v>1062</v>
      </c>
      <c r="D17" s="1290"/>
      <c r="E17" s="1290"/>
      <c r="F17" s="1290"/>
      <c r="G17" s="1290"/>
      <c r="H17" s="1290"/>
      <c r="I17" s="1295">
        <f>'1･2(左)'!D40+'1･2(左)'!D41</f>
        <v>5390</v>
      </c>
      <c r="J17" s="1295"/>
      <c r="K17" s="1292" t="s">
        <v>570</v>
      </c>
      <c r="L17" s="1292"/>
      <c r="M17" s="1292" t="str">
        <f>M12</f>
        <v>(平成28年6月1日現在）</v>
      </c>
      <c r="N17" s="1292"/>
      <c r="O17" s="1292"/>
      <c r="P17" s="1292"/>
      <c r="Q17" s="1292"/>
    </row>
    <row r="18" spans="3:22" ht="20.100000000000001" customHeight="1">
      <c r="C18" s="1290" t="s">
        <v>1058</v>
      </c>
      <c r="D18" s="1290"/>
      <c r="E18" s="1290"/>
      <c r="F18" s="1290"/>
      <c r="G18" s="1290"/>
      <c r="H18" s="1290"/>
      <c r="I18" s="1295">
        <f>SUM('1･2(左)'!D42:'1･2(左)'!D55)</f>
        <v>32174</v>
      </c>
      <c r="J18" s="1295"/>
      <c r="K18" s="1292" t="s">
        <v>570</v>
      </c>
      <c r="L18" s="1292"/>
      <c r="M18" s="1292" t="str">
        <f>M12</f>
        <v>(平成28年6月1日現在）</v>
      </c>
      <c r="N18" s="1292"/>
      <c r="O18" s="1292"/>
      <c r="P18" s="1292"/>
      <c r="Q18" s="1292"/>
    </row>
    <row r="19" spans="3:22" ht="20.100000000000001" customHeight="1">
      <c r="D19" s="101"/>
      <c r="E19" s="101"/>
      <c r="F19" s="101"/>
      <c r="G19" s="101"/>
      <c r="H19" s="101"/>
      <c r="I19" s="101"/>
    </row>
    <row r="20" spans="3:22" ht="20.100000000000001" customHeight="1"/>
    <row r="21" spans="3:22" ht="20.100000000000001" customHeight="1"/>
    <row r="22" spans="3:22" ht="20.100000000000001" customHeight="1"/>
    <row r="23" spans="3:22" ht="20.100000000000001" customHeight="1"/>
    <row r="24" spans="3:22" ht="20.100000000000001" customHeight="1"/>
    <row r="25" spans="3:22" ht="20.100000000000001" customHeight="1">
      <c r="V25" s="97"/>
    </row>
    <row r="26" spans="3:22" ht="20.100000000000001" customHeight="1"/>
    <row r="27" spans="3:22" ht="20.100000000000001" customHeight="1"/>
    <row r="28" spans="3:22" ht="20.100000000000001" customHeight="1"/>
    <row r="29" spans="3:22" ht="20.100000000000001" customHeight="1"/>
    <row r="30" spans="3:22" ht="20.100000000000001" customHeight="1"/>
    <row r="31" spans="3:22" ht="20.100000000000001" customHeight="1"/>
    <row r="32" spans="3: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15.95" customHeight="1"/>
    <row r="42" ht="15.95" customHeight="1"/>
  </sheetData>
  <mergeCells count="28">
    <mergeCell ref="A1:S1"/>
    <mergeCell ref="B3:R6"/>
    <mergeCell ref="C11:H11"/>
    <mergeCell ref="C12:H12"/>
    <mergeCell ref="I12:J12"/>
    <mergeCell ref="K12:L12"/>
    <mergeCell ref="M12:Q12"/>
    <mergeCell ref="C13:H13"/>
    <mergeCell ref="I13:J13"/>
    <mergeCell ref="K13:L13"/>
    <mergeCell ref="M13:Q13"/>
    <mergeCell ref="C14:H14"/>
    <mergeCell ref="I14:J14"/>
    <mergeCell ref="K14:L14"/>
    <mergeCell ref="M14:Q14"/>
    <mergeCell ref="C18:H18"/>
    <mergeCell ref="I18:J18"/>
    <mergeCell ref="K18:L18"/>
    <mergeCell ref="M18:Q18"/>
    <mergeCell ref="C15:H15"/>
    <mergeCell ref="C16:H16"/>
    <mergeCell ref="I16:J16"/>
    <mergeCell ref="K16:L16"/>
    <mergeCell ref="M16:Q16"/>
    <mergeCell ref="C17:H17"/>
    <mergeCell ref="I17:J17"/>
    <mergeCell ref="K17:L17"/>
    <mergeCell ref="M17:Q17"/>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F20EC-AC5F-4182-857B-0CD8531BB8C9}">
  <sheetPr>
    <pageSetUpPr fitToPage="1"/>
  </sheetPr>
  <dimension ref="A1:M55"/>
  <sheetViews>
    <sheetView view="pageBreakPreview" topLeftCell="A25" zoomScaleNormal="100" zoomScaleSheetLayoutView="100" workbookViewId="0">
      <selection activeCell="M56" sqref="M56"/>
    </sheetView>
  </sheetViews>
  <sheetFormatPr defaultRowHeight="13.5"/>
  <cols>
    <col min="1" max="1" width="2.625" style="110" customWidth="1"/>
    <col min="2" max="2" width="20.625" style="96" customWidth="1"/>
    <col min="3" max="12" width="6.625" style="96" customWidth="1"/>
    <col min="13" max="13" width="1.5" style="96" customWidth="1"/>
    <col min="14" max="16384" width="9" style="96"/>
  </cols>
  <sheetData>
    <row r="1" spans="1:12" ht="15.95" customHeight="1">
      <c r="A1" s="1314" t="s">
        <v>1881</v>
      </c>
      <c r="B1" s="1314"/>
      <c r="C1" s="1314"/>
      <c r="D1" s="1314"/>
      <c r="E1" s="1314"/>
      <c r="F1" s="1314"/>
      <c r="G1" s="1314"/>
      <c r="H1" s="1314"/>
      <c r="I1" s="1314"/>
      <c r="J1" s="1314"/>
      <c r="K1" s="1314"/>
      <c r="L1" s="1314"/>
    </row>
    <row r="2" spans="1:12" ht="15" customHeight="1"/>
    <row r="3" spans="1:12" s="868" customFormat="1" ht="24.95" customHeight="1">
      <c r="A3" s="871"/>
      <c r="B3" s="1301" t="s">
        <v>1880</v>
      </c>
      <c r="C3" s="1301"/>
      <c r="D3" s="1301"/>
      <c r="E3" s="1301"/>
      <c r="F3" s="1301"/>
      <c r="G3" s="1301"/>
      <c r="H3" s="1301"/>
      <c r="I3" s="1301"/>
      <c r="J3" s="1301"/>
      <c r="K3" s="554"/>
    </row>
    <row r="4" spans="1:12" s="868" customFormat="1" ht="15" customHeight="1" thickBot="1">
      <c r="A4" s="871"/>
      <c r="B4" s="145"/>
      <c r="C4" s="145"/>
      <c r="D4" s="145"/>
      <c r="E4" s="145"/>
      <c r="F4" s="145"/>
      <c r="G4" s="145"/>
      <c r="H4" s="145"/>
      <c r="I4" s="554"/>
      <c r="J4" s="554"/>
      <c r="K4" s="405"/>
    </row>
    <row r="5" spans="1:12" s="115" customFormat="1" ht="15" customHeight="1" thickTop="1">
      <c r="A5" s="1465" t="s">
        <v>1879</v>
      </c>
      <c r="B5" s="1465"/>
      <c r="C5" s="1465"/>
      <c r="D5" s="1364"/>
      <c r="E5" s="1307" t="s">
        <v>1878</v>
      </c>
      <c r="F5" s="1308"/>
      <c r="G5" s="1306" t="s">
        <v>1877</v>
      </c>
      <c r="H5" s="1307"/>
      <c r="I5" s="1306" t="s">
        <v>1876</v>
      </c>
      <c r="J5" s="1308"/>
      <c r="K5" s="1306" t="s">
        <v>1875</v>
      </c>
      <c r="L5" s="1307"/>
    </row>
    <row r="6" spans="1:12" s="115" customFormat="1" ht="25.5" customHeight="1">
      <c r="A6" s="1380"/>
      <c r="B6" s="1380"/>
      <c r="C6" s="1380"/>
      <c r="D6" s="1366"/>
      <c r="E6" s="139" t="s">
        <v>1690</v>
      </c>
      <c r="F6" s="333" t="s">
        <v>1800</v>
      </c>
      <c r="G6" s="333" t="s">
        <v>1690</v>
      </c>
      <c r="H6" s="333" t="s">
        <v>1800</v>
      </c>
      <c r="I6" s="333" t="s">
        <v>1690</v>
      </c>
      <c r="J6" s="333" t="s">
        <v>1800</v>
      </c>
      <c r="K6" s="874" t="s">
        <v>1874</v>
      </c>
      <c r="L6" s="835" t="s">
        <v>1855</v>
      </c>
    </row>
    <row r="7" spans="1:12" s="860" customFormat="1" ht="15" customHeight="1">
      <c r="A7" s="1695" t="s">
        <v>1873</v>
      </c>
      <c r="B7" s="1695"/>
      <c r="C7" s="1695"/>
      <c r="D7" s="1696"/>
      <c r="E7" s="479">
        <v>3813</v>
      </c>
      <c r="F7" s="697">
        <v>32565</v>
      </c>
      <c r="G7" s="479">
        <v>4068</v>
      </c>
      <c r="H7" s="697">
        <v>40038</v>
      </c>
      <c r="I7" s="479">
        <v>3936</v>
      </c>
      <c r="J7" s="538">
        <v>37600</v>
      </c>
      <c r="K7" s="479">
        <v>5216</v>
      </c>
      <c r="L7" s="873" t="s">
        <v>361</v>
      </c>
    </row>
    <row r="8" spans="1:12" s="114" customFormat="1" ht="15" customHeight="1">
      <c r="A8" s="182"/>
      <c r="B8" s="135"/>
      <c r="C8" s="135"/>
      <c r="D8" s="872"/>
      <c r="E8" s="179"/>
      <c r="F8" s="319"/>
      <c r="G8" s="179"/>
      <c r="H8" s="319"/>
      <c r="I8" s="179"/>
      <c r="J8" s="319"/>
    </row>
    <row r="9" spans="1:12" s="114" customFormat="1" ht="15" customHeight="1">
      <c r="A9" s="1526" t="s">
        <v>1872</v>
      </c>
      <c r="B9" s="1526"/>
      <c r="C9" s="1526"/>
      <c r="D9" s="1697"/>
      <c r="E9" s="179">
        <v>9</v>
      </c>
      <c r="F9" s="319">
        <v>83</v>
      </c>
      <c r="G9" s="179">
        <v>6</v>
      </c>
      <c r="H9" s="319">
        <v>51</v>
      </c>
      <c r="I9" s="179">
        <v>4</v>
      </c>
      <c r="J9" s="319">
        <v>36</v>
      </c>
      <c r="K9" s="115" t="s">
        <v>361</v>
      </c>
      <c r="L9" s="115" t="s">
        <v>361</v>
      </c>
    </row>
    <row r="10" spans="1:12" s="114" customFormat="1" ht="15" customHeight="1">
      <c r="A10" s="182" t="s">
        <v>1852</v>
      </c>
      <c r="B10" s="1691" t="s">
        <v>1851</v>
      </c>
      <c r="C10" s="1691"/>
      <c r="D10" s="1692"/>
      <c r="E10" s="176" t="s">
        <v>361</v>
      </c>
      <c r="F10" s="662" t="s">
        <v>361</v>
      </c>
      <c r="G10" s="176" t="s">
        <v>361</v>
      </c>
      <c r="H10" s="662" t="s">
        <v>361</v>
      </c>
      <c r="I10" s="176" t="s">
        <v>361</v>
      </c>
      <c r="J10" s="662" t="s">
        <v>361</v>
      </c>
      <c r="K10" s="115" t="s">
        <v>361</v>
      </c>
      <c r="L10" s="115" t="s">
        <v>361</v>
      </c>
    </row>
    <row r="11" spans="1:12" s="114" customFormat="1" ht="15" customHeight="1">
      <c r="A11" s="182" t="s">
        <v>1850</v>
      </c>
      <c r="B11" s="1691" t="s">
        <v>1849</v>
      </c>
      <c r="C11" s="1691"/>
      <c r="D11" s="1692"/>
      <c r="E11" s="179">
        <v>438</v>
      </c>
      <c r="F11" s="319">
        <v>2579</v>
      </c>
      <c r="G11" s="179">
        <v>422</v>
      </c>
      <c r="H11" s="319">
        <v>2548</v>
      </c>
      <c r="I11" s="179">
        <v>408</v>
      </c>
      <c r="J11" s="319">
        <v>2487</v>
      </c>
      <c r="K11" s="115" t="s">
        <v>361</v>
      </c>
      <c r="L11" s="115" t="s">
        <v>361</v>
      </c>
    </row>
    <row r="12" spans="1:12" s="114" customFormat="1" ht="15" customHeight="1">
      <c r="A12" s="182" t="s">
        <v>1848</v>
      </c>
      <c r="B12" s="1691" t="s">
        <v>1847</v>
      </c>
      <c r="C12" s="1691"/>
      <c r="D12" s="1692"/>
      <c r="E12" s="179">
        <v>278</v>
      </c>
      <c r="F12" s="319">
        <v>3148</v>
      </c>
      <c r="G12" s="179">
        <v>262</v>
      </c>
      <c r="H12" s="319">
        <v>2952</v>
      </c>
      <c r="I12" s="179">
        <v>240</v>
      </c>
      <c r="J12" s="319">
        <v>2903</v>
      </c>
      <c r="K12" s="115" t="s">
        <v>361</v>
      </c>
      <c r="L12" s="115" t="s">
        <v>361</v>
      </c>
    </row>
    <row r="13" spans="1:12" s="114" customFormat="1" ht="15" customHeight="1">
      <c r="A13" s="182" t="s">
        <v>1846</v>
      </c>
      <c r="B13" s="1691" t="s">
        <v>1845</v>
      </c>
      <c r="C13" s="1691"/>
      <c r="D13" s="1692"/>
      <c r="E13" s="179">
        <v>6</v>
      </c>
      <c r="F13" s="319">
        <v>212</v>
      </c>
      <c r="G13" s="179">
        <v>9</v>
      </c>
      <c r="H13" s="319">
        <v>297</v>
      </c>
      <c r="I13" s="179">
        <v>5</v>
      </c>
      <c r="J13" s="319">
        <v>313</v>
      </c>
      <c r="K13" s="115" t="s">
        <v>361</v>
      </c>
      <c r="L13" s="115" t="s">
        <v>361</v>
      </c>
    </row>
    <row r="14" spans="1:12" s="114" customFormat="1" ht="15" customHeight="1">
      <c r="A14" s="182" t="s">
        <v>1844</v>
      </c>
      <c r="B14" s="1691" t="s">
        <v>1843</v>
      </c>
      <c r="C14" s="1691"/>
      <c r="D14" s="1692"/>
      <c r="E14" s="179">
        <v>35</v>
      </c>
      <c r="F14" s="319">
        <v>406</v>
      </c>
      <c r="G14" s="179">
        <v>35</v>
      </c>
      <c r="H14" s="319">
        <v>449</v>
      </c>
      <c r="I14" s="179">
        <v>24</v>
      </c>
      <c r="J14" s="319">
        <v>416</v>
      </c>
      <c r="K14" s="115" t="s">
        <v>361</v>
      </c>
      <c r="L14" s="115" t="s">
        <v>361</v>
      </c>
    </row>
    <row r="15" spans="1:12" s="114" customFormat="1" ht="15" customHeight="1">
      <c r="A15" s="182" t="s">
        <v>1842</v>
      </c>
      <c r="B15" s="1691" t="s">
        <v>1841</v>
      </c>
      <c r="C15" s="1691"/>
      <c r="D15" s="1692"/>
      <c r="E15" s="179">
        <v>59</v>
      </c>
      <c r="F15" s="319">
        <v>1228</v>
      </c>
      <c r="G15" s="179">
        <v>62</v>
      </c>
      <c r="H15" s="319">
        <v>1669</v>
      </c>
      <c r="I15" s="179">
        <v>54</v>
      </c>
      <c r="J15" s="319">
        <v>1570</v>
      </c>
      <c r="K15" s="115" t="s">
        <v>361</v>
      </c>
      <c r="L15" s="115" t="s">
        <v>361</v>
      </c>
    </row>
    <row r="16" spans="1:12" s="114" customFormat="1" ht="15" customHeight="1">
      <c r="A16" s="182" t="s">
        <v>1840</v>
      </c>
      <c r="B16" s="1691" t="s">
        <v>1839</v>
      </c>
      <c r="C16" s="1691"/>
      <c r="D16" s="1692"/>
      <c r="E16" s="179">
        <v>950</v>
      </c>
      <c r="F16" s="319">
        <v>8211</v>
      </c>
      <c r="G16" s="179">
        <v>960</v>
      </c>
      <c r="H16" s="319">
        <v>9094</v>
      </c>
      <c r="I16" s="179">
        <v>950</v>
      </c>
      <c r="J16" s="319">
        <v>9878</v>
      </c>
      <c r="K16" s="115" t="s">
        <v>361</v>
      </c>
      <c r="L16" s="115" t="s">
        <v>361</v>
      </c>
    </row>
    <row r="17" spans="1:13" s="114" customFormat="1" ht="15" customHeight="1">
      <c r="A17" s="182" t="s">
        <v>1838</v>
      </c>
      <c r="B17" s="1691" t="s">
        <v>1837</v>
      </c>
      <c r="C17" s="1691"/>
      <c r="D17" s="1692"/>
      <c r="E17" s="179">
        <v>54</v>
      </c>
      <c r="F17" s="319">
        <v>639</v>
      </c>
      <c r="G17" s="179">
        <v>52</v>
      </c>
      <c r="H17" s="319">
        <v>560</v>
      </c>
      <c r="I17" s="179">
        <v>58</v>
      </c>
      <c r="J17" s="319">
        <v>706</v>
      </c>
      <c r="K17" s="115" t="s">
        <v>361</v>
      </c>
      <c r="L17" s="115" t="s">
        <v>361</v>
      </c>
    </row>
    <row r="18" spans="1:13" s="114" customFormat="1" ht="15" customHeight="1">
      <c r="A18" s="182" t="s">
        <v>1836</v>
      </c>
      <c r="B18" s="1691" t="s">
        <v>1835</v>
      </c>
      <c r="C18" s="1691"/>
      <c r="D18" s="1692"/>
      <c r="E18" s="179">
        <v>310</v>
      </c>
      <c r="F18" s="319">
        <v>940</v>
      </c>
      <c r="G18" s="179">
        <v>316</v>
      </c>
      <c r="H18" s="319">
        <v>1049</v>
      </c>
      <c r="I18" s="179">
        <v>298</v>
      </c>
      <c r="J18" s="319">
        <v>988</v>
      </c>
      <c r="K18" s="115" t="s">
        <v>361</v>
      </c>
      <c r="L18" s="115" t="s">
        <v>361</v>
      </c>
    </row>
    <row r="19" spans="1:13" s="114" customFormat="1" ht="15" customHeight="1">
      <c r="A19" s="182" t="s">
        <v>1834</v>
      </c>
      <c r="B19" s="1691" t="s">
        <v>1833</v>
      </c>
      <c r="C19" s="1691"/>
      <c r="D19" s="1692"/>
      <c r="E19" s="179">
        <v>119</v>
      </c>
      <c r="F19" s="319">
        <v>442</v>
      </c>
      <c r="G19" s="179">
        <v>125</v>
      </c>
      <c r="H19" s="319">
        <v>520</v>
      </c>
      <c r="I19" s="179">
        <v>121</v>
      </c>
      <c r="J19" s="319">
        <v>499</v>
      </c>
      <c r="K19" s="115" t="s">
        <v>361</v>
      </c>
      <c r="L19" s="115" t="s">
        <v>361</v>
      </c>
    </row>
    <row r="20" spans="1:13" s="114" customFormat="1" ht="15" customHeight="1">
      <c r="A20" s="182" t="s">
        <v>1832</v>
      </c>
      <c r="B20" s="1691" t="s">
        <v>1831</v>
      </c>
      <c r="C20" s="1691"/>
      <c r="D20" s="1692"/>
      <c r="E20" s="179">
        <v>455</v>
      </c>
      <c r="F20" s="319">
        <v>4126</v>
      </c>
      <c r="G20" s="179">
        <v>494</v>
      </c>
      <c r="H20" s="319">
        <v>4386</v>
      </c>
      <c r="I20" s="179">
        <v>480</v>
      </c>
      <c r="J20" s="319">
        <v>4396</v>
      </c>
      <c r="K20" s="115" t="s">
        <v>361</v>
      </c>
      <c r="L20" s="115" t="s">
        <v>361</v>
      </c>
    </row>
    <row r="21" spans="1:13" s="114" customFormat="1" ht="15" customHeight="1">
      <c r="A21" s="182" t="s">
        <v>1830</v>
      </c>
      <c r="B21" s="1691" t="s">
        <v>1829</v>
      </c>
      <c r="C21" s="1691"/>
      <c r="D21" s="1692"/>
      <c r="E21" s="179">
        <v>434</v>
      </c>
      <c r="F21" s="319">
        <v>2156</v>
      </c>
      <c r="G21" s="179">
        <v>444</v>
      </c>
      <c r="H21" s="319">
        <v>2320</v>
      </c>
      <c r="I21" s="179">
        <v>432</v>
      </c>
      <c r="J21" s="319">
        <v>2183</v>
      </c>
      <c r="K21" s="115" t="s">
        <v>361</v>
      </c>
      <c r="L21" s="115" t="s">
        <v>361</v>
      </c>
    </row>
    <row r="22" spans="1:13" s="114" customFormat="1" ht="15" customHeight="1">
      <c r="A22" s="182" t="s">
        <v>1828</v>
      </c>
      <c r="B22" s="1691" t="s">
        <v>1827</v>
      </c>
      <c r="C22" s="1691"/>
      <c r="D22" s="1692"/>
      <c r="E22" s="179">
        <v>160</v>
      </c>
      <c r="F22" s="319">
        <v>1297</v>
      </c>
      <c r="G22" s="179">
        <v>208</v>
      </c>
      <c r="H22" s="319">
        <v>2881</v>
      </c>
      <c r="I22" s="179">
        <v>187</v>
      </c>
      <c r="J22" s="319">
        <v>1469</v>
      </c>
      <c r="K22" s="115" t="s">
        <v>361</v>
      </c>
      <c r="L22" s="115" t="s">
        <v>361</v>
      </c>
    </row>
    <row r="23" spans="1:13" s="114" customFormat="1" ht="15" customHeight="1">
      <c r="A23" s="182" t="s">
        <v>1826</v>
      </c>
      <c r="B23" s="1691" t="s">
        <v>1825</v>
      </c>
      <c r="C23" s="1691"/>
      <c r="D23" s="1692"/>
      <c r="E23" s="179">
        <v>285</v>
      </c>
      <c r="F23" s="319">
        <v>5377</v>
      </c>
      <c r="G23" s="179">
        <v>424</v>
      </c>
      <c r="H23" s="319">
        <v>8113</v>
      </c>
      <c r="I23" s="179">
        <v>449</v>
      </c>
      <c r="J23" s="319">
        <v>8082</v>
      </c>
      <c r="K23" s="115" t="s">
        <v>361</v>
      </c>
      <c r="L23" s="115" t="s">
        <v>361</v>
      </c>
    </row>
    <row r="24" spans="1:13" s="114" customFormat="1" ht="15" customHeight="1">
      <c r="A24" s="182" t="s">
        <v>1824</v>
      </c>
      <c r="B24" s="1691" t="s">
        <v>1823</v>
      </c>
      <c r="C24" s="1691"/>
      <c r="D24" s="1692"/>
      <c r="E24" s="179">
        <v>12</v>
      </c>
      <c r="F24" s="319">
        <v>121</v>
      </c>
      <c r="G24" s="179">
        <v>18</v>
      </c>
      <c r="H24" s="319">
        <v>165</v>
      </c>
      <c r="I24" s="179">
        <v>18</v>
      </c>
      <c r="J24" s="319">
        <v>169</v>
      </c>
      <c r="K24" s="115" t="s">
        <v>361</v>
      </c>
      <c r="L24" s="115" t="s">
        <v>361</v>
      </c>
    </row>
    <row r="25" spans="1:13" s="114" customFormat="1" ht="15" customHeight="1">
      <c r="A25" s="182" t="s">
        <v>1822</v>
      </c>
      <c r="B25" s="1691" t="s">
        <v>1821</v>
      </c>
      <c r="C25" s="1691"/>
      <c r="D25" s="1692"/>
      <c r="E25" s="179">
        <v>209</v>
      </c>
      <c r="F25" s="319">
        <v>1600</v>
      </c>
      <c r="G25" s="179">
        <v>209</v>
      </c>
      <c r="H25" s="319">
        <v>1693</v>
      </c>
      <c r="I25" s="179">
        <v>208</v>
      </c>
      <c r="J25" s="319">
        <v>1505</v>
      </c>
      <c r="K25" s="115" t="s">
        <v>361</v>
      </c>
      <c r="L25" s="115" t="s">
        <v>361</v>
      </c>
    </row>
    <row r="26" spans="1:13" s="114" customFormat="1" ht="15" customHeight="1">
      <c r="A26" s="322" t="s">
        <v>1820</v>
      </c>
      <c r="B26" s="1693" t="s">
        <v>1871</v>
      </c>
      <c r="C26" s="1693"/>
      <c r="D26" s="1694"/>
      <c r="E26" s="189" t="s">
        <v>1870</v>
      </c>
      <c r="F26" s="532" t="s">
        <v>1870</v>
      </c>
      <c r="G26" s="188">
        <v>22</v>
      </c>
      <c r="H26" s="669">
        <v>1291</v>
      </c>
      <c r="I26" s="189" t="s">
        <v>1869</v>
      </c>
      <c r="J26" s="532" t="s">
        <v>1869</v>
      </c>
      <c r="K26" s="759" t="s">
        <v>361</v>
      </c>
      <c r="L26" s="322" t="s">
        <v>361</v>
      </c>
    </row>
    <row r="27" spans="1:13" s="114" customFormat="1" ht="15" customHeight="1">
      <c r="A27" s="169" t="s">
        <v>1868</v>
      </c>
      <c r="B27" s="169"/>
      <c r="C27" s="134"/>
      <c r="D27" s="134"/>
      <c r="E27" s="134"/>
      <c r="F27" s="175"/>
      <c r="J27" s="166"/>
      <c r="K27" s="175"/>
      <c r="L27" s="159" t="s">
        <v>385</v>
      </c>
    </row>
    <row r="28" spans="1:13" s="114" customFormat="1" ht="15" customHeight="1">
      <c r="A28" s="114" t="s">
        <v>1867</v>
      </c>
    </row>
    <row r="29" spans="1:13" s="114" customFormat="1" ht="15" customHeight="1">
      <c r="A29" s="114" t="s">
        <v>1866</v>
      </c>
    </row>
    <row r="30" spans="1:13" s="868" customFormat="1" ht="24.95" customHeight="1">
      <c r="A30" s="871"/>
      <c r="B30" s="1412" t="s">
        <v>1865</v>
      </c>
      <c r="C30" s="1412"/>
      <c r="D30" s="1412"/>
      <c r="E30" s="1412"/>
      <c r="F30" s="1412"/>
      <c r="G30" s="1412"/>
      <c r="H30" s="1412"/>
      <c r="I30" s="1412"/>
      <c r="J30" s="1412"/>
      <c r="K30" s="1412"/>
      <c r="L30" s="1412"/>
      <c r="M30" s="554"/>
    </row>
    <row r="31" spans="1:13" s="868" customFormat="1" ht="15" customHeight="1" thickBot="1">
      <c r="A31" s="871"/>
      <c r="B31" s="870"/>
      <c r="C31" s="869"/>
      <c r="D31" s="869"/>
      <c r="E31" s="869"/>
      <c r="F31" s="869"/>
      <c r="G31" s="869"/>
      <c r="H31" s="869"/>
      <c r="I31" s="869"/>
      <c r="J31" s="869"/>
      <c r="K31" s="869"/>
      <c r="L31" s="869"/>
      <c r="M31" s="554"/>
    </row>
    <row r="32" spans="1:13" s="114" customFormat="1" ht="15" customHeight="1" thickTop="1">
      <c r="A32" s="1670" t="s">
        <v>1864</v>
      </c>
      <c r="B32" s="1671"/>
      <c r="C32" s="1676" t="s">
        <v>1861</v>
      </c>
      <c r="D32" s="1338"/>
      <c r="E32" s="1338"/>
      <c r="F32" s="1338"/>
      <c r="G32" s="1338"/>
      <c r="H32" s="1338"/>
      <c r="I32" s="1677"/>
      <c r="J32" s="1533"/>
      <c r="K32" s="1533"/>
      <c r="L32" s="867"/>
    </row>
    <row r="33" spans="1:12" s="114" customFormat="1" ht="15" customHeight="1">
      <c r="A33" s="1672"/>
      <c r="B33" s="1673"/>
      <c r="C33" s="1678" t="s">
        <v>1856</v>
      </c>
      <c r="D33" s="866" t="s">
        <v>1863</v>
      </c>
      <c r="E33" s="866"/>
      <c r="F33" s="866"/>
      <c r="G33" s="865"/>
      <c r="H33" s="865"/>
      <c r="I33" s="1679" t="s">
        <v>1861</v>
      </c>
      <c r="J33" s="1510"/>
      <c r="K33" s="1680" t="s">
        <v>1862</v>
      </c>
      <c r="L33" s="1468"/>
    </row>
    <row r="34" spans="1:12" s="114" customFormat="1" ht="15" customHeight="1">
      <c r="A34" s="1672"/>
      <c r="B34" s="1673"/>
      <c r="C34" s="1678"/>
      <c r="D34" s="1681" t="s">
        <v>1861</v>
      </c>
      <c r="E34" s="1683" t="s">
        <v>1860</v>
      </c>
      <c r="F34" s="1666" t="s">
        <v>1859</v>
      </c>
      <c r="G34" s="1668" t="s">
        <v>1858</v>
      </c>
      <c r="H34" s="1668" t="s">
        <v>1857</v>
      </c>
      <c r="I34" s="1687" t="s">
        <v>1856</v>
      </c>
      <c r="J34" s="1683" t="s">
        <v>1855</v>
      </c>
      <c r="K34" s="1689" t="s">
        <v>1856</v>
      </c>
      <c r="L34" s="1685" t="s">
        <v>1855</v>
      </c>
    </row>
    <row r="35" spans="1:12" s="485" customFormat="1" ht="15" customHeight="1">
      <c r="A35" s="1674"/>
      <c r="B35" s="1675"/>
      <c r="C35" s="1300"/>
      <c r="D35" s="1682"/>
      <c r="E35" s="1684"/>
      <c r="F35" s="1667"/>
      <c r="G35" s="1669"/>
      <c r="H35" s="1669"/>
      <c r="I35" s="1688"/>
      <c r="J35" s="1684"/>
      <c r="K35" s="1690"/>
      <c r="L35" s="1686"/>
    </row>
    <row r="36" spans="1:12" s="860" customFormat="1" ht="15" customHeight="1">
      <c r="A36" s="1662" t="s">
        <v>1854</v>
      </c>
      <c r="B36" s="1663"/>
      <c r="C36" s="864">
        <f t="shared" ref="C36:L36" si="0">SUM(C38:C55)</f>
        <v>3936</v>
      </c>
      <c r="D36" s="863">
        <f t="shared" si="0"/>
        <v>37600</v>
      </c>
      <c r="E36" s="861">
        <f t="shared" si="0"/>
        <v>1258</v>
      </c>
      <c r="F36" s="861">
        <f t="shared" si="0"/>
        <v>322</v>
      </c>
      <c r="G36" s="861">
        <f t="shared" si="0"/>
        <v>33669</v>
      </c>
      <c r="H36" s="862">
        <f t="shared" si="0"/>
        <v>32753</v>
      </c>
      <c r="I36" s="861">
        <f t="shared" si="0"/>
        <v>3936</v>
      </c>
      <c r="J36" s="862">
        <f t="shared" si="0"/>
        <v>37600</v>
      </c>
      <c r="K36" s="861">
        <f t="shared" si="0"/>
        <v>2136</v>
      </c>
      <c r="L36" s="861">
        <f t="shared" si="0"/>
        <v>4668</v>
      </c>
    </row>
    <row r="37" spans="1:12" s="114" customFormat="1" ht="15" customHeight="1">
      <c r="A37" s="182"/>
      <c r="B37" s="859"/>
      <c r="C37" s="858"/>
      <c r="D37" s="852"/>
      <c r="E37" s="847"/>
      <c r="F37" s="847"/>
      <c r="G37" s="851"/>
      <c r="H37" s="850"/>
      <c r="I37" s="848"/>
      <c r="J37" s="849"/>
      <c r="K37" s="848"/>
      <c r="L37" s="847"/>
    </row>
    <row r="38" spans="1:12" s="114" customFormat="1" ht="15" customHeight="1">
      <c r="A38" s="1664" t="s">
        <v>1853</v>
      </c>
      <c r="B38" s="1665"/>
      <c r="C38" s="180">
        <v>4</v>
      </c>
      <c r="D38" s="852">
        <v>36</v>
      </c>
      <c r="E38" s="151" t="s">
        <v>364</v>
      </c>
      <c r="F38" s="151" t="s">
        <v>364</v>
      </c>
      <c r="G38" s="851">
        <v>17</v>
      </c>
      <c r="H38" s="850">
        <v>17</v>
      </c>
      <c r="I38" s="848">
        <v>4</v>
      </c>
      <c r="J38" s="849">
        <v>36</v>
      </c>
      <c r="K38" s="848">
        <v>3</v>
      </c>
      <c r="L38" s="847">
        <v>19</v>
      </c>
    </row>
    <row r="39" spans="1:12" s="114" customFormat="1" ht="15" customHeight="1">
      <c r="A39" s="182" t="s">
        <v>1852</v>
      </c>
      <c r="B39" s="854" t="s">
        <v>1851</v>
      </c>
      <c r="C39" s="581" t="s">
        <v>364</v>
      </c>
      <c r="D39" s="581" t="s">
        <v>364</v>
      </c>
      <c r="E39" s="151" t="s">
        <v>364</v>
      </c>
      <c r="F39" s="151" t="s">
        <v>364</v>
      </c>
      <c r="G39" s="151" t="s">
        <v>364</v>
      </c>
      <c r="H39" s="662" t="s">
        <v>364</v>
      </c>
      <c r="I39" s="151" t="s">
        <v>364</v>
      </c>
      <c r="J39" s="662" t="s">
        <v>364</v>
      </c>
      <c r="K39" s="151" t="s">
        <v>364</v>
      </c>
      <c r="L39" s="151" t="s">
        <v>364</v>
      </c>
    </row>
    <row r="40" spans="1:12" s="114" customFormat="1" ht="15" customHeight="1">
      <c r="A40" s="182" t="s">
        <v>1850</v>
      </c>
      <c r="B40" s="854" t="s">
        <v>1849</v>
      </c>
      <c r="C40" s="180">
        <v>408</v>
      </c>
      <c r="D40" s="852">
        <v>2487</v>
      </c>
      <c r="E40" s="847">
        <v>66</v>
      </c>
      <c r="F40" s="847">
        <v>13</v>
      </c>
      <c r="G40" s="851">
        <v>1930</v>
      </c>
      <c r="H40" s="850">
        <v>1857</v>
      </c>
      <c r="I40" s="848">
        <v>408</v>
      </c>
      <c r="J40" s="849">
        <v>2487</v>
      </c>
      <c r="K40" s="848">
        <v>235</v>
      </c>
      <c r="L40" s="847">
        <v>561</v>
      </c>
    </row>
    <row r="41" spans="1:12" s="114" customFormat="1" ht="15" customHeight="1">
      <c r="A41" s="182" t="s">
        <v>1848</v>
      </c>
      <c r="B41" s="854" t="s">
        <v>1847</v>
      </c>
      <c r="C41" s="180">
        <v>240</v>
      </c>
      <c r="D41" s="852">
        <v>2903</v>
      </c>
      <c r="E41" s="847">
        <v>64</v>
      </c>
      <c r="F41" s="847">
        <v>17</v>
      </c>
      <c r="G41" s="851">
        <v>2531</v>
      </c>
      <c r="H41" s="850">
        <v>2482</v>
      </c>
      <c r="I41" s="848">
        <v>240</v>
      </c>
      <c r="J41" s="849">
        <v>2903</v>
      </c>
      <c r="K41" s="848">
        <v>130</v>
      </c>
      <c r="L41" s="847">
        <v>263</v>
      </c>
    </row>
    <row r="42" spans="1:12" s="114" customFormat="1" ht="15" customHeight="1">
      <c r="A42" s="182" t="s">
        <v>1846</v>
      </c>
      <c r="B42" s="854" t="s">
        <v>1845</v>
      </c>
      <c r="C42" s="180">
        <v>5</v>
      </c>
      <c r="D42" s="852">
        <v>313</v>
      </c>
      <c r="E42" s="855" t="s">
        <v>361</v>
      </c>
      <c r="F42" s="855" t="s">
        <v>361</v>
      </c>
      <c r="G42" s="851">
        <v>302</v>
      </c>
      <c r="H42" s="850">
        <v>302</v>
      </c>
      <c r="I42" s="848">
        <v>5</v>
      </c>
      <c r="J42" s="849">
        <v>313</v>
      </c>
      <c r="K42" s="151" t="s">
        <v>364</v>
      </c>
      <c r="L42" s="151" t="s">
        <v>364</v>
      </c>
    </row>
    <row r="43" spans="1:12" s="114" customFormat="1" ht="15" customHeight="1">
      <c r="A43" s="182" t="s">
        <v>1844</v>
      </c>
      <c r="B43" s="854" t="s">
        <v>1843</v>
      </c>
      <c r="C43" s="853">
        <v>24</v>
      </c>
      <c r="D43" s="852">
        <v>416</v>
      </c>
      <c r="E43" s="856">
        <v>2</v>
      </c>
      <c r="F43" s="855" t="s">
        <v>361</v>
      </c>
      <c r="G43" s="857">
        <v>387</v>
      </c>
      <c r="H43" s="850">
        <v>384</v>
      </c>
      <c r="I43" s="848">
        <v>24</v>
      </c>
      <c r="J43" s="849">
        <v>416</v>
      </c>
      <c r="K43" s="848">
        <v>20</v>
      </c>
      <c r="L43" s="847">
        <v>39</v>
      </c>
    </row>
    <row r="44" spans="1:12" s="114" customFormat="1" ht="15" customHeight="1">
      <c r="A44" s="182" t="s">
        <v>1842</v>
      </c>
      <c r="B44" s="854" t="s">
        <v>1841</v>
      </c>
      <c r="C44" s="853">
        <v>54</v>
      </c>
      <c r="D44" s="852">
        <v>1570</v>
      </c>
      <c r="E44" s="847">
        <v>2</v>
      </c>
      <c r="F44" s="855" t="s">
        <v>361</v>
      </c>
      <c r="G44" s="851">
        <v>1520</v>
      </c>
      <c r="H44" s="850">
        <v>1475</v>
      </c>
      <c r="I44" s="848">
        <v>54</v>
      </c>
      <c r="J44" s="849">
        <v>1570</v>
      </c>
      <c r="K44" s="848">
        <v>11</v>
      </c>
      <c r="L44" s="847">
        <v>20</v>
      </c>
    </row>
    <row r="45" spans="1:12" s="114" customFormat="1" ht="15" customHeight="1">
      <c r="A45" s="182" t="s">
        <v>1840</v>
      </c>
      <c r="B45" s="854" t="s">
        <v>1839</v>
      </c>
      <c r="C45" s="853">
        <v>950</v>
      </c>
      <c r="D45" s="852">
        <v>9878</v>
      </c>
      <c r="E45" s="847">
        <v>213</v>
      </c>
      <c r="F45" s="847">
        <v>78</v>
      </c>
      <c r="G45" s="851">
        <v>9092</v>
      </c>
      <c r="H45" s="850">
        <v>8956</v>
      </c>
      <c r="I45" s="848">
        <v>950</v>
      </c>
      <c r="J45" s="849">
        <v>9878</v>
      </c>
      <c r="K45" s="848">
        <v>472</v>
      </c>
      <c r="L45" s="847">
        <v>1125</v>
      </c>
    </row>
    <row r="46" spans="1:12" s="114" customFormat="1" ht="15" customHeight="1">
      <c r="A46" s="182" t="s">
        <v>1838</v>
      </c>
      <c r="B46" s="854" t="s">
        <v>1837</v>
      </c>
      <c r="C46" s="853">
        <v>58</v>
      </c>
      <c r="D46" s="852">
        <v>706</v>
      </c>
      <c r="E46" s="847">
        <v>4</v>
      </c>
      <c r="F46" s="847">
        <v>2</v>
      </c>
      <c r="G46" s="851">
        <v>674</v>
      </c>
      <c r="H46" s="850">
        <v>670</v>
      </c>
      <c r="I46" s="848">
        <v>58</v>
      </c>
      <c r="J46" s="849">
        <v>706</v>
      </c>
      <c r="K46" s="848">
        <v>23</v>
      </c>
      <c r="L46" s="847">
        <v>49</v>
      </c>
    </row>
    <row r="47" spans="1:12" s="114" customFormat="1" ht="15" customHeight="1">
      <c r="A47" s="182" t="s">
        <v>1836</v>
      </c>
      <c r="B47" s="854" t="s">
        <v>1835</v>
      </c>
      <c r="C47" s="853">
        <v>298</v>
      </c>
      <c r="D47" s="852">
        <v>988</v>
      </c>
      <c r="E47" s="847">
        <v>88</v>
      </c>
      <c r="F47" s="847">
        <v>33</v>
      </c>
      <c r="G47" s="851">
        <v>606</v>
      </c>
      <c r="H47" s="850">
        <v>593</v>
      </c>
      <c r="I47" s="848">
        <v>298</v>
      </c>
      <c r="J47" s="849">
        <v>988</v>
      </c>
      <c r="K47" s="848">
        <v>248</v>
      </c>
      <c r="L47" s="847">
        <v>489</v>
      </c>
    </row>
    <row r="48" spans="1:12" s="114" customFormat="1" ht="15" customHeight="1">
      <c r="A48" s="182" t="s">
        <v>1834</v>
      </c>
      <c r="B48" s="854" t="s">
        <v>1833</v>
      </c>
      <c r="C48" s="853">
        <v>121</v>
      </c>
      <c r="D48" s="852">
        <v>499</v>
      </c>
      <c r="E48" s="847">
        <v>52</v>
      </c>
      <c r="F48" s="847">
        <v>13</v>
      </c>
      <c r="G48" s="851">
        <v>347</v>
      </c>
      <c r="H48" s="850">
        <v>340</v>
      </c>
      <c r="I48" s="848">
        <v>121</v>
      </c>
      <c r="J48" s="849">
        <v>499</v>
      </c>
      <c r="K48" s="848">
        <v>85</v>
      </c>
      <c r="L48" s="847">
        <v>182</v>
      </c>
    </row>
    <row r="49" spans="1:12" s="114" customFormat="1" ht="15" customHeight="1">
      <c r="A49" s="182" t="s">
        <v>1832</v>
      </c>
      <c r="B49" s="854" t="s">
        <v>1831</v>
      </c>
      <c r="C49" s="853">
        <v>480</v>
      </c>
      <c r="D49" s="852">
        <v>4396</v>
      </c>
      <c r="E49" s="847">
        <v>236</v>
      </c>
      <c r="F49" s="847">
        <v>87</v>
      </c>
      <c r="G49" s="851">
        <v>3984</v>
      </c>
      <c r="H49" s="850">
        <v>3847</v>
      </c>
      <c r="I49" s="848">
        <v>480</v>
      </c>
      <c r="J49" s="849">
        <v>4396</v>
      </c>
      <c r="K49" s="848">
        <v>236</v>
      </c>
      <c r="L49" s="847">
        <v>514</v>
      </c>
    </row>
    <row r="50" spans="1:12" s="114" customFormat="1" ht="15" customHeight="1">
      <c r="A50" s="182" t="s">
        <v>1830</v>
      </c>
      <c r="B50" s="854" t="s">
        <v>1829</v>
      </c>
      <c r="C50" s="853">
        <v>432</v>
      </c>
      <c r="D50" s="852">
        <v>2183</v>
      </c>
      <c r="E50" s="847">
        <v>261</v>
      </c>
      <c r="F50" s="847">
        <v>43</v>
      </c>
      <c r="G50" s="851">
        <v>1766</v>
      </c>
      <c r="H50" s="850">
        <v>1676</v>
      </c>
      <c r="I50" s="848">
        <v>432</v>
      </c>
      <c r="J50" s="849">
        <v>2183</v>
      </c>
      <c r="K50" s="848">
        <v>322</v>
      </c>
      <c r="L50" s="847">
        <v>645</v>
      </c>
    </row>
    <row r="51" spans="1:12" s="114" customFormat="1" ht="15" customHeight="1">
      <c r="A51" s="182" t="s">
        <v>1828</v>
      </c>
      <c r="B51" s="854" t="s">
        <v>1827</v>
      </c>
      <c r="C51" s="853">
        <v>187</v>
      </c>
      <c r="D51" s="852">
        <v>1469</v>
      </c>
      <c r="E51" s="856">
        <v>81</v>
      </c>
      <c r="F51" s="856">
        <v>11</v>
      </c>
      <c r="G51" s="851">
        <v>1341</v>
      </c>
      <c r="H51" s="850">
        <v>1256</v>
      </c>
      <c r="I51" s="848">
        <v>187</v>
      </c>
      <c r="J51" s="849">
        <v>1469</v>
      </c>
      <c r="K51" s="848">
        <v>103</v>
      </c>
      <c r="L51" s="847">
        <v>201</v>
      </c>
    </row>
    <row r="52" spans="1:12" s="114" customFormat="1" ht="15" customHeight="1">
      <c r="A52" s="182" t="s">
        <v>1826</v>
      </c>
      <c r="B52" s="854" t="s">
        <v>1825</v>
      </c>
      <c r="C52" s="853">
        <v>449</v>
      </c>
      <c r="D52" s="852">
        <v>8082</v>
      </c>
      <c r="E52" s="847">
        <v>170</v>
      </c>
      <c r="F52" s="847">
        <v>22</v>
      </c>
      <c r="G52" s="851">
        <v>7705</v>
      </c>
      <c r="H52" s="850">
        <v>7459</v>
      </c>
      <c r="I52" s="848">
        <v>449</v>
      </c>
      <c r="J52" s="849">
        <v>8082</v>
      </c>
      <c r="K52" s="848">
        <v>131</v>
      </c>
      <c r="L52" s="847">
        <v>302</v>
      </c>
    </row>
    <row r="53" spans="1:12" s="114" customFormat="1" ht="15" customHeight="1">
      <c r="A53" s="182" t="s">
        <v>1824</v>
      </c>
      <c r="B53" s="854" t="s">
        <v>1823</v>
      </c>
      <c r="C53" s="853">
        <v>18</v>
      </c>
      <c r="D53" s="852">
        <v>169</v>
      </c>
      <c r="E53" s="855" t="s">
        <v>361</v>
      </c>
      <c r="F53" s="855" t="s">
        <v>361</v>
      </c>
      <c r="G53" s="851">
        <v>165</v>
      </c>
      <c r="H53" s="850">
        <v>165</v>
      </c>
      <c r="I53" s="848">
        <v>18</v>
      </c>
      <c r="J53" s="849">
        <v>169</v>
      </c>
      <c r="K53" s="848">
        <v>2</v>
      </c>
      <c r="L53" s="847">
        <v>8</v>
      </c>
    </row>
    <row r="54" spans="1:12" s="114" customFormat="1" ht="15" customHeight="1">
      <c r="A54" s="182" t="s">
        <v>1822</v>
      </c>
      <c r="B54" s="854" t="s">
        <v>1821</v>
      </c>
      <c r="C54" s="853">
        <v>208</v>
      </c>
      <c r="D54" s="852">
        <v>1505</v>
      </c>
      <c r="E54" s="847">
        <v>19</v>
      </c>
      <c r="F54" s="847">
        <v>3</v>
      </c>
      <c r="G54" s="851">
        <v>1302</v>
      </c>
      <c r="H54" s="850">
        <v>1274</v>
      </c>
      <c r="I54" s="848">
        <v>208</v>
      </c>
      <c r="J54" s="849">
        <v>1505</v>
      </c>
      <c r="K54" s="848">
        <v>115</v>
      </c>
      <c r="L54" s="847">
        <v>251</v>
      </c>
    </row>
    <row r="55" spans="1:12" s="114" customFormat="1" ht="15" customHeight="1">
      <c r="A55" s="322" t="s">
        <v>1820</v>
      </c>
      <c r="B55" s="846" t="s">
        <v>1819</v>
      </c>
      <c r="C55" s="845" t="s">
        <v>1818</v>
      </c>
      <c r="D55" s="844"/>
      <c r="E55" s="839"/>
      <c r="F55" s="839"/>
      <c r="G55" s="843"/>
      <c r="H55" s="842"/>
      <c r="I55" s="840"/>
      <c r="J55" s="841"/>
      <c r="K55" s="840"/>
      <c r="L55" s="839"/>
    </row>
  </sheetData>
  <mergeCells count="44">
    <mergeCell ref="A1:L1"/>
    <mergeCell ref="B3:J3"/>
    <mergeCell ref="A5:D6"/>
    <mergeCell ref="E5:F5"/>
    <mergeCell ref="G5:H5"/>
    <mergeCell ref="I5:J5"/>
    <mergeCell ref="K5:L5"/>
    <mergeCell ref="A7:D7"/>
    <mergeCell ref="A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30:L30"/>
    <mergeCell ref="I32:K32"/>
    <mergeCell ref="C33:C35"/>
    <mergeCell ref="I33:J33"/>
    <mergeCell ref="K33:L33"/>
    <mergeCell ref="D34:D35"/>
    <mergeCell ref="E34:E35"/>
    <mergeCell ref="L34:L35"/>
    <mergeCell ref="I34:I35"/>
    <mergeCell ref="J34:J35"/>
    <mergeCell ref="K34:K35"/>
    <mergeCell ref="A36:B36"/>
    <mergeCell ref="A38:B38"/>
    <mergeCell ref="F34:F35"/>
    <mergeCell ref="G34:G35"/>
    <mergeCell ref="H34:H35"/>
    <mergeCell ref="A32:B35"/>
    <mergeCell ref="C32:H32"/>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48077-9986-41AA-A345-86375697951D}">
  <sheetPr>
    <pageSetUpPr fitToPage="1"/>
  </sheetPr>
  <dimension ref="A1:M58"/>
  <sheetViews>
    <sheetView view="pageBreakPreview" topLeftCell="A13" zoomScaleNormal="100" zoomScaleSheetLayoutView="100" workbookViewId="0">
      <selection activeCell="M56" sqref="M56"/>
    </sheetView>
  </sheetViews>
  <sheetFormatPr defaultRowHeight="13.5"/>
  <cols>
    <col min="1" max="13" width="6.625" style="96" customWidth="1"/>
    <col min="14" max="16384" width="9" style="96"/>
  </cols>
  <sheetData>
    <row r="1" spans="1:13" ht="15.95" customHeight="1">
      <c r="G1" s="1282" t="s">
        <v>1897</v>
      </c>
      <c r="H1" s="1282"/>
      <c r="I1" s="1282"/>
      <c r="J1" s="1282"/>
      <c r="K1" s="1282"/>
      <c r="L1" s="1282"/>
      <c r="M1" s="1282"/>
    </row>
    <row r="2" spans="1:13" s="868" customFormat="1" ht="24.95" customHeight="1">
      <c r="G2" s="886"/>
      <c r="H2" s="886"/>
      <c r="I2" s="886"/>
    </row>
    <row r="3" spans="1:13" s="114" customFormat="1" ht="15" customHeight="1">
      <c r="G3" s="159"/>
      <c r="H3" s="159"/>
      <c r="I3" s="159"/>
    </row>
    <row r="4" spans="1:13" s="114" customFormat="1" ht="15" customHeight="1">
      <c r="G4" s="159"/>
      <c r="H4" s="159"/>
      <c r="I4" s="159"/>
    </row>
    <row r="5" spans="1:13" s="114" customFormat="1" ht="15" customHeight="1">
      <c r="A5" s="1594"/>
      <c r="B5" s="1594"/>
      <c r="C5" s="1594"/>
      <c r="D5" s="1594"/>
      <c r="E5" s="1594"/>
      <c r="F5" s="1594"/>
    </row>
    <row r="6" spans="1:13" s="114" customFormat="1" ht="25.5" customHeight="1">
      <c r="A6" s="159"/>
    </row>
    <row r="7" spans="1:13" s="115" customFormat="1" ht="15" customHeight="1"/>
    <row r="8" spans="1:13" s="115" customFormat="1" ht="15" customHeight="1"/>
    <row r="9" spans="1:13" s="860" customFormat="1" ht="15" customHeight="1"/>
    <row r="10" spans="1:13" s="114" customFormat="1" ht="15" customHeight="1"/>
    <row r="11" spans="1:13" s="114" customFormat="1" ht="15" customHeight="1"/>
    <row r="12" spans="1:13" s="114" customFormat="1" ht="15" customHeight="1"/>
    <row r="13" spans="1:13" s="114" customFormat="1" ht="15" customHeight="1"/>
    <row r="14" spans="1:13" s="114" customFormat="1" ht="15" customHeight="1"/>
    <row r="15" spans="1:13" s="114" customFormat="1" ht="15" customHeight="1"/>
    <row r="16" spans="1:13" s="114" customFormat="1" ht="15" customHeight="1"/>
    <row r="17" spans="1:11" s="114" customFormat="1" ht="15" customHeight="1"/>
    <row r="18" spans="1:11" s="114" customFormat="1" ht="15" customHeight="1"/>
    <row r="19" spans="1:11" s="114" customFormat="1" ht="15" customHeight="1"/>
    <row r="20" spans="1:11" s="114" customFormat="1" ht="15" customHeight="1"/>
    <row r="21" spans="1:11" s="114" customFormat="1" ht="15" customHeight="1"/>
    <row r="22" spans="1:11" s="114" customFormat="1" ht="15" customHeight="1"/>
    <row r="23" spans="1:11" s="114" customFormat="1" ht="15" customHeight="1">
      <c r="A23" s="1475"/>
      <c r="B23" s="1475"/>
      <c r="C23" s="1475"/>
      <c r="D23" s="1475"/>
      <c r="E23" s="1475"/>
      <c r="F23" s="1475"/>
    </row>
    <row r="24" spans="1:11" s="114" customFormat="1" ht="15" customHeight="1"/>
    <row r="25" spans="1:11" s="114" customFormat="1" ht="15" customHeight="1"/>
    <row r="26" spans="1:11" s="114" customFormat="1" ht="15" customHeight="1"/>
    <row r="27" spans="1:11" s="114" customFormat="1" ht="15" customHeight="1"/>
    <row r="28" spans="1:11" s="114" customFormat="1" ht="15" customHeight="1"/>
    <row r="29" spans="1:11" s="114" customFormat="1" ht="15" customHeight="1"/>
    <row r="30" spans="1:11" s="868" customFormat="1" ht="24.95" customHeight="1">
      <c r="A30" s="1316" t="s">
        <v>1896</v>
      </c>
      <c r="B30" s="1316"/>
      <c r="C30" s="1316"/>
      <c r="D30" s="1316"/>
      <c r="E30" s="1316"/>
      <c r="F30" s="1316"/>
      <c r="G30" s="1316"/>
      <c r="H30" s="1316"/>
      <c r="I30" s="1316"/>
      <c r="J30" s="1316"/>
      <c r="K30" s="1316"/>
    </row>
    <row r="31" spans="1:11" s="114" customFormat="1" ht="15" customHeight="1" thickBot="1">
      <c r="F31" s="1313" t="s">
        <v>1895</v>
      </c>
      <c r="G31" s="1313"/>
      <c r="H31" s="1313"/>
      <c r="I31" s="1313"/>
      <c r="J31" s="1313"/>
      <c r="K31" s="1313"/>
    </row>
    <row r="32" spans="1:11" s="114" customFormat="1" ht="15" customHeight="1" thickTop="1">
      <c r="A32" s="867" t="s">
        <v>1894</v>
      </c>
      <c r="B32" s="867"/>
      <c r="C32" s="867"/>
      <c r="D32" s="867"/>
      <c r="E32" s="867"/>
      <c r="F32" s="867"/>
      <c r="G32" s="867"/>
      <c r="H32" s="867"/>
      <c r="I32" s="885"/>
      <c r="J32" s="1707" t="s">
        <v>1893</v>
      </c>
      <c r="K32" s="1708"/>
    </row>
    <row r="33" spans="1:12" s="114" customFormat="1" ht="15" customHeight="1">
      <c r="A33" s="1710" t="s">
        <v>1892</v>
      </c>
      <c r="B33" s="1510"/>
      <c r="C33" s="1679" t="s">
        <v>1891</v>
      </c>
      <c r="D33" s="1335"/>
      <c r="E33" s="1679" t="s">
        <v>1890</v>
      </c>
      <c r="F33" s="1334"/>
      <c r="G33" s="884" t="s">
        <v>1889</v>
      </c>
      <c r="H33" s="884"/>
      <c r="I33" s="883" t="s">
        <v>1888</v>
      </c>
      <c r="J33" s="1363"/>
      <c r="K33" s="1709"/>
    </row>
    <row r="34" spans="1:12" s="114" customFormat="1" ht="15" customHeight="1">
      <c r="A34" s="1711" t="s">
        <v>1856</v>
      </c>
      <c r="B34" s="1701" t="s">
        <v>1855</v>
      </c>
      <c r="C34" s="1713" t="s">
        <v>1856</v>
      </c>
      <c r="D34" s="1701" t="s">
        <v>1855</v>
      </c>
      <c r="E34" s="1699" t="s">
        <v>1856</v>
      </c>
      <c r="F34" s="1701" t="s">
        <v>1855</v>
      </c>
      <c r="G34" s="1699" t="s">
        <v>1856</v>
      </c>
      <c r="H34" s="1701" t="s">
        <v>1855</v>
      </c>
      <c r="I34" s="1699" t="s">
        <v>1856</v>
      </c>
      <c r="J34" s="1703" t="s">
        <v>1856</v>
      </c>
      <c r="K34" s="1705" t="s">
        <v>1855</v>
      </c>
    </row>
    <row r="35" spans="1:12" s="485" customFormat="1" ht="15" customHeight="1">
      <c r="A35" s="1712"/>
      <c r="B35" s="1702"/>
      <c r="C35" s="1714"/>
      <c r="D35" s="1702"/>
      <c r="E35" s="1700"/>
      <c r="F35" s="1702"/>
      <c r="G35" s="1700"/>
      <c r="H35" s="1702"/>
      <c r="I35" s="1700"/>
      <c r="J35" s="1704"/>
      <c r="K35" s="1706"/>
    </row>
    <row r="36" spans="1:12" s="860" customFormat="1" ht="15" customHeight="1">
      <c r="A36" s="881">
        <f t="shared" ref="A36:I36" si="0">SUM(A38:A55)</f>
        <v>826</v>
      </c>
      <c r="B36" s="881">
        <f t="shared" si="0"/>
        <v>5391</v>
      </c>
      <c r="C36" s="881">
        <f t="shared" si="0"/>
        <v>538</v>
      </c>
      <c r="D36" s="881">
        <f t="shared" si="0"/>
        <v>7316</v>
      </c>
      <c r="E36" s="881">
        <f t="shared" si="0"/>
        <v>183</v>
      </c>
      <c r="F36" s="881">
        <f t="shared" si="0"/>
        <v>4388</v>
      </c>
      <c r="G36" s="881">
        <f t="shared" si="0"/>
        <v>236</v>
      </c>
      <c r="H36" s="881">
        <f t="shared" si="0"/>
        <v>15837</v>
      </c>
      <c r="I36" s="882">
        <f t="shared" si="0"/>
        <v>17</v>
      </c>
      <c r="J36" s="881" t="s">
        <v>1887</v>
      </c>
      <c r="K36" s="881" t="s">
        <v>1887</v>
      </c>
      <c r="L36" s="114" t="s">
        <v>1886</v>
      </c>
    </row>
    <row r="37" spans="1:12" s="114" customFormat="1" ht="15" customHeight="1">
      <c r="A37" s="547"/>
      <c r="B37" s="547"/>
      <c r="C37" s="547"/>
      <c r="D37" s="547"/>
      <c r="E37" s="547"/>
      <c r="F37" s="547"/>
      <c r="G37" s="547"/>
      <c r="H37" s="547"/>
      <c r="I37" s="546"/>
      <c r="J37" s="152"/>
      <c r="K37" s="152"/>
      <c r="L37" s="114" t="s">
        <v>1885</v>
      </c>
    </row>
    <row r="38" spans="1:12" s="114" customFormat="1" ht="15" customHeight="1">
      <c r="A38" s="547">
        <v>1</v>
      </c>
      <c r="B38" s="547">
        <v>17</v>
      </c>
      <c r="C38" s="151" t="s">
        <v>364</v>
      </c>
      <c r="D38" s="151" t="s">
        <v>364</v>
      </c>
      <c r="E38" s="151" t="s">
        <v>364</v>
      </c>
      <c r="F38" s="151" t="s">
        <v>364</v>
      </c>
      <c r="G38" s="151" t="s">
        <v>364</v>
      </c>
      <c r="H38" s="151" t="s">
        <v>364</v>
      </c>
      <c r="I38" s="662" t="s">
        <v>364</v>
      </c>
      <c r="J38" s="151"/>
      <c r="K38" s="151"/>
      <c r="L38" s="114" t="s">
        <v>1884</v>
      </c>
    </row>
    <row r="39" spans="1:12" s="114" customFormat="1" ht="15" customHeight="1">
      <c r="A39" s="151" t="s">
        <v>364</v>
      </c>
      <c r="B39" s="151" t="s">
        <v>364</v>
      </c>
      <c r="C39" s="151" t="s">
        <v>364</v>
      </c>
      <c r="D39" s="151" t="s">
        <v>364</v>
      </c>
      <c r="E39" s="151" t="s">
        <v>364</v>
      </c>
      <c r="F39" s="151" t="s">
        <v>364</v>
      </c>
      <c r="G39" s="151" t="s">
        <v>364</v>
      </c>
      <c r="H39" s="151" t="s">
        <v>364</v>
      </c>
      <c r="I39" s="662" t="s">
        <v>364</v>
      </c>
      <c r="J39" s="151"/>
      <c r="K39" s="151"/>
      <c r="L39" s="114" t="s">
        <v>1883</v>
      </c>
    </row>
    <row r="40" spans="1:12" s="114" customFormat="1" ht="15" customHeight="1">
      <c r="A40" s="547">
        <v>117</v>
      </c>
      <c r="B40" s="547">
        <v>765</v>
      </c>
      <c r="C40" s="547">
        <v>40</v>
      </c>
      <c r="D40" s="547">
        <v>528</v>
      </c>
      <c r="E40" s="547">
        <v>7</v>
      </c>
      <c r="F40" s="547">
        <v>164</v>
      </c>
      <c r="G40" s="547">
        <v>9</v>
      </c>
      <c r="H40" s="547">
        <v>469</v>
      </c>
      <c r="I40" s="662" t="s">
        <v>364</v>
      </c>
      <c r="J40" s="151"/>
      <c r="K40" s="151"/>
    </row>
    <row r="41" spans="1:12" s="114" customFormat="1" ht="15" customHeight="1">
      <c r="A41" s="547">
        <v>47</v>
      </c>
      <c r="B41" s="547">
        <v>302</v>
      </c>
      <c r="C41" s="547">
        <v>26</v>
      </c>
      <c r="D41" s="547">
        <v>350</v>
      </c>
      <c r="E41" s="547">
        <v>15</v>
      </c>
      <c r="F41" s="547">
        <v>367</v>
      </c>
      <c r="G41" s="547">
        <v>22</v>
      </c>
      <c r="H41" s="547">
        <v>1621</v>
      </c>
      <c r="I41" s="662" t="s">
        <v>364</v>
      </c>
      <c r="J41" s="151"/>
      <c r="K41" s="151"/>
    </row>
    <row r="42" spans="1:12" s="114" customFormat="1" ht="15" customHeight="1">
      <c r="A42" s="152">
        <v>1</v>
      </c>
      <c r="B42" s="152">
        <v>9</v>
      </c>
      <c r="C42" s="151" t="s">
        <v>364</v>
      </c>
      <c r="D42" s="151" t="s">
        <v>364</v>
      </c>
      <c r="E42" s="151" t="s">
        <v>364</v>
      </c>
      <c r="F42" s="151" t="s">
        <v>364</v>
      </c>
      <c r="G42" s="152">
        <v>4</v>
      </c>
      <c r="H42" s="152">
        <v>304</v>
      </c>
      <c r="I42" s="662" t="s">
        <v>364</v>
      </c>
      <c r="J42" s="151"/>
      <c r="K42" s="151"/>
    </row>
    <row r="43" spans="1:12" s="114" customFormat="1" ht="15" customHeight="1">
      <c r="A43" s="151" t="s">
        <v>364</v>
      </c>
      <c r="B43" s="151" t="s">
        <v>364</v>
      </c>
      <c r="C43" s="152">
        <v>1</v>
      </c>
      <c r="D43" s="152">
        <v>10</v>
      </c>
      <c r="E43" s="151" t="s">
        <v>364</v>
      </c>
      <c r="F43" s="151" t="s">
        <v>364</v>
      </c>
      <c r="G43" s="547">
        <v>3</v>
      </c>
      <c r="H43" s="547">
        <v>367</v>
      </c>
      <c r="I43" s="662" t="s">
        <v>364</v>
      </c>
      <c r="J43" s="151"/>
      <c r="K43" s="151"/>
    </row>
    <row r="44" spans="1:12" s="114" customFormat="1" ht="15" customHeight="1">
      <c r="A44" s="547">
        <v>14</v>
      </c>
      <c r="B44" s="547">
        <v>97</v>
      </c>
      <c r="C44" s="547">
        <v>13</v>
      </c>
      <c r="D44" s="547">
        <v>193</v>
      </c>
      <c r="E44" s="547">
        <v>4</v>
      </c>
      <c r="F44" s="547">
        <v>95</v>
      </c>
      <c r="G44" s="547">
        <v>12</v>
      </c>
      <c r="H44" s="547">
        <v>1165</v>
      </c>
      <c r="I44" s="662" t="s">
        <v>364</v>
      </c>
      <c r="J44" s="151"/>
      <c r="K44" s="151"/>
    </row>
    <row r="45" spans="1:12" s="114" customFormat="1" ht="15" customHeight="1">
      <c r="A45" s="547">
        <v>199</v>
      </c>
      <c r="B45" s="547">
        <v>1318</v>
      </c>
      <c r="C45" s="547">
        <v>152</v>
      </c>
      <c r="D45" s="547">
        <v>2063</v>
      </c>
      <c r="E45" s="547">
        <v>49</v>
      </c>
      <c r="F45" s="547">
        <v>1145</v>
      </c>
      <c r="G45" s="547">
        <v>69</v>
      </c>
      <c r="H45" s="547">
        <v>4227</v>
      </c>
      <c r="I45" s="546">
        <v>9</v>
      </c>
      <c r="J45" s="151"/>
      <c r="K45" s="151"/>
    </row>
    <row r="46" spans="1:12" s="114" customFormat="1" ht="15" customHeight="1">
      <c r="A46" s="547">
        <v>9</v>
      </c>
      <c r="B46" s="547">
        <v>63</v>
      </c>
      <c r="C46" s="547">
        <v>13</v>
      </c>
      <c r="D46" s="547">
        <v>191</v>
      </c>
      <c r="E46" s="152">
        <v>7</v>
      </c>
      <c r="F46" s="152">
        <v>175</v>
      </c>
      <c r="G46" s="547">
        <v>6</v>
      </c>
      <c r="H46" s="547">
        <v>228</v>
      </c>
      <c r="I46" s="662" t="s">
        <v>364</v>
      </c>
      <c r="J46" s="151"/>
      <c r="K46" s="151"/>
    </row>
    <row r="47" spans="1:12" s="114" customFormat="1" ht="15" customHeight="1">
      <c r="A47" s="547">
        <v>32</v>
      </c>
      <c r="B47" s="547">
        <v>195</v>
      </c>
      <c r="C47" s="547">
        <v>11</v>
      </c>
      <c r="D47" s="547">
        <v>154</v>
      </c>
      <c r="E47" s="547">
        <v>5</v>
      </c>
      <c r="F47" s="547">
        <v>115</v>
      </c>
      <c r="G47" s="547">
        <v>1</v>
      </c>
      <c r="H47" s="547">
        <v>35</v>
      </c>
      <c r="I47" s="546">
        <v>1</v>
      </c>
      <c r="J47" s="151"/>
      <c r="K47" s="151"/>
    </row>
    <row r="48" spans="1:12" s="114" customFormat="1" ht="15" customHeight="1">
      <c r="A48" s="547">
        <v>27</v>
      </c>
      <c r="B48" s="547">
        <v>167</v>
      </c>
      <c r="C48" s="547">
        <v>7</v>
      </c>
      <c r="D48" s="547">
        <v>91</v>
      </c>
      <c r="E48" s="547">
        <v>1</v>
      </c>
      <c r="F48" s="547">
        <v>24</v>
      </c>
      <c r="G48" s="547">
        <v>1</v>
      </c>
      <c r="H48" s="547">
        <v>35</v>
      </c>
      <c r="I48" s="662" t="s">
        <v>364</v>
      </c>
      <c r="J48" s="151"/>
      <c r="K48" s="151"/>
    </row>
    <row r="49" spans="1:11" s="114" customFormat="1" ht="15" customHeight="1">
      <c r="A49" s="547">
        <v>90</v>
      </c>
      <c r="B49" s="547">
        <v>593</v>
      </c>
      <c r="C49" s="547">
        <v>86</v>
      </c>
      <c r="D49" s="547">
        <v>1187</v>
      </c>
      <c r="E49" s="547">
        <v>44</v>
      </c>
      <c r="F49" s="547">
        <v>1072</v>
      </c>
      <c r="G49" s="547">
        <v>23</v>
      </c>
      <c r="H49" s="547">
        <v>1030</v>
      </c>
      <c r="I49" s="546">
        <v>1</v>
      </c>
      <c r="J49" s="151"/>
      <c r="K49" s="151"/>
    </row>
    <row r="50" spans="1:11" s="114" customFormat="1" ht="15" customHeight="1">
      <c r="A50" s="547">
        <v>66</v>
      </c>
      <c r="B50" s="547">
        <v>414</v>
      </c>
      <c r="C50" s="547">
        <v>29</v>
      </c>
      <c r="D50" s="547">
        <v>397</v>
      </c>
      <c r="E50" s="547">
        <v>7</v>
      </c>
      <c r="F50" s="547">
        <v>187</v>
      </c>
      <c r="G50" s="547">
        <v>7</v>
      </c>
      <c r="H50" s="547">
        <v>540</v>
      </c>
      <c r="I50" s="546">
        <v>1</v>
      </c>
      <c r="J50" s="151"/>
      <c r="K50" s="151"/>
    </row>
    <row r="51" spans="1:11" s="114" customFormat="1" ht="15" customHeight="1">
      <c r="A51" s="547">
        <v>29</v>
      </c>
      <c r="B51" s="547">
        <v>198</v>
      </c>
      <c r="C51" s="547">
        <v>28</v>
      </c>
      <c r="D51" s="547">
        <v>348</v>
      </c>
      <c r="E51" s="547">
        <v>13</v>
      </c>
      <c r="F51" s="547">
        <v>297</v>
      </c>
      <c r="G51" s="547">
        <v>9</v>
      </c>
      <c r="H51" s="547">
        <v>425</v>
      </c>
      <c r="I51" s="660">
        <v>5</v>
      </c>
      <c r="J51" s="151"/>
      <c r="K51" s="151"/>
    </row>
    <row r="52" spans="1:11" s="114" customFormat="1" ht="15" customHeight="1">
      <c r="A52" s="547">
        <v>135</v>
      </c>
      <c r="B52" s="547">
        <v>881</v>
      </c>
      <c r="C52" s="547">
        <v>94</v>
      </c>
      <c r="D52" s="547">
        <v>1275</v>
      </c>
      <c r="E52" s="547">
        <v>26</v>
      </c>
      <c r="F52" s="547">
        <v>635</v>
      </c>
      <c r="G52" s="547">
        <v>63</v>
      </c>
      <c r="H52" s="547">
        <v>4989</v>
      </c>
      <c r="I52" s="662" t="s">
        <v>364</v>
      </c>
      <c r="J52" s="151"/>
      <c r="K52" s="151"/>
    </row>
    <row r="53" spans="1:11" s="114" customFormat="1" ht="15" customHeight="1">
      <c r="A53" s="547">
        <v>9</v>
      </c>
      <c r="B53" s="547">
        <v>62</v>
      </c>
      <c r="C53" s="547">
        <v>7</v>
      </c>
      <c r="D53" s="547">
        <v>99</v>
      </c>
      <c r="E53" s="151" t="s">
        <v>364</v>
      </c>
      <c r="F53" s="151" t="s">
        <v>364</v>
      </c>
      <c r="G53" s="151" t="s">
        <v>364</v>
      </c>
      <c r="H53" s="151" t="s">
        <v>364</v>
      </c>
      <c r="I53" s="662" t="s">
        <v>364</v>
      </c>
      <c r="J53" s="151"/>
      <c r="K53" s="151"/>
    </row>
    <row r="54" spans="1:11" ht="15.95" customHeight="1">
      <c r="A54" s="547">
        <v>50</v>
      </c>
      <c r="B54" s="547">
        <v>310</v>
      </c>
      <c r="C54" s="547">
        <v>31</v>
      </c>
      <c r="D54" s="547">
        <v>430</v>
      </c>
      <c r="E54" s="152">
        <v>5</v>
      </c>
      <c r="F54" s="152">
        <v>112</v>
      </c>
      <c r="G54" s="547">
        <v>7</v>
      </c>
      <c r="H54" s="547">
        <v>402</v>
      </c>
      <c r="I54" s="662" t="s">
        <v>364</v>
      </c>
      <c r="J54" s="151"/>
      <c r="K54" s="151"/>
    </row>
    <row r="55" spans="1:11" ht="15.95" customHeight="1">
      <c r="A55" s="879"/>
      <c r="B55" s="879"/>
      <c r="C55" s="170"/>
      <c r="D55" s="170"/>
      <c r="E55" s="879"/>
      <c r="F55" s="879"/>
      <c r="G55" s="879"/>
      <c r="H55" s="879"/>
      <c r="I55" s="880"/>
      <c r="J55" s="879"/>
      <c r="K55" s="879"/>
    </row>
    <row r="56" spans="1:11">
      <c r="A56" s="114"/>
      <c r="B56" s="114"/>
      <c r="C56" s="114"/>
      <c r="D56" s="114"/>
      <c r="E56" s="1313" t="s">
        <v>1882</v>
      </c>
      <c r="F56" s="1313"/>
      <c r="G56" s="1313"/>
      <c r="H56" s="1313"/>
      <c r="I56" s="1313"/>
      <c r="J56" s="1313"/>
      <c r="K56" s="1313"/>
    </row>
    <row r="57" spans="1:11">
      <c r="A57" s="877"/>
      <c r="B57" s="878"/>
      <c r="C57" s="877"/>
      <c r="D57" s="875"/>
      <c r="E57" s="876"/>
      <c r="F57" s="875"/>
      <c r="G57" s="1698"/>
      <c r="H57" s="1698"/>
      <c r="I57" s="1698"/>
      <c r="J57" s="1698"/>
      <c r="K57" s="1698"/>
    </row>
    <row r="58" spans="1:11">
      <c r="A58" s="97"/>
      <c r="B58" s="97"/>
      <c r="C58" s="97"/>
      <c r="D58" s="97"/>
    </row>
  </sheetData>
  <mergeCells count="22">
    <mergeCell ref="G1:M1"/>
    <mergeCell ref="A5:F5"/>
    <mergeCell ref="A23:F23"/>
    <mergeCell ref="A30:K30"/>
    <mergeCell ref="F31:K31"/>
    <mergeCell ref="J32:K33"/>
    <mergeCell ref="A33:B33"/>
    <mergeCell ref="C33:D33"/>
    <mergeCell ref="E33:F33"/>
    <mergeCell ref="A34:A35"/>
    <mergeCell ref="B34:B35"/>
    <mergeCell ref="C34:C35"/>
    <mergeCell ref="D34:D35"/>
    <mergeCell ref="E34:E35"/>
    <mergeCell ref="F34:F35"/>
    <mergeCell ref="G57:K57"/>
    <mergeCell ref="G34:G35"/>
    <mergeCell ref="H34:H35"/>
    <mergeCell ref="I34:I35"/>
    <mergeCell ref="J34:J35"/>
    <mergeCell ref="K34:K35"/>
    <mergeCell ref="E56:K56"/>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B33BFA-AB85-4F2D-891B-2D0FA9A48F71}">
  <sheetPr>
    <pageSetUpPr fitToPage="1"/>
  </sheetPr>
  <dimension ref="A1:S80"/>
  <sheetViews>
    <sheetView view="pageBreakPreview" topLeftCell="A10" zoomScaleNormal="100" zoomScaleSheetLayoutView="100" workbookViewId="0">
      <selection activeCell="M56" sqref="M56"/>
    </sheetView>
  </sheetViews>
  <sheetFormatPr defaultRowHeight="13.5"/>
  <cols>
    <col min="1" max="19" width="4.625" style="96" customWidth="1"/>
    <col min="20" max="16384" width="9" style="96"/>
  </cols>
  <sheetData>
    <row r="1" spans="1:19" ht="15.75" customHeight="1">
      <c r="A1" s="1282" t="s">
        <v>1905</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508"/>
      <c r="L2" s="508"/>
      <c r="M2" s="508"/>
      <c r="N2" s="508"/>
      <c r="O2" s="508"/>
      <c r="P2" s="508"/>
      <c r="Q2" s="508"/>
      <c r="R2" s="508"/>
    </row>
    <row r="3" spans="1:19" ht="15" customHeight="1" thickTop="1">
      <c r="B3" s="1345" t="s">
        <v>1904</v>
      </c>
      <c r="C3" s="1345"/>
      <c r="D3" s="1345"/>
      <c r="E3" s="1345"/>
      <c r="F3" s="1345"/>
      <c r="G3" s="1345"/>
      <c r="H3" s="1345"/>
      <c r="I3" s="1345"/>
      <c r="J3" s="1345"/>
      <c r="K3" s="1345"/>
      <c r="L3" s="1345"/>
      <c r="M3" s="1345"/>
      <c r="N3" s="1303"/>
      <c r="O3" s="1303"/>
      <c r="P3" s="1303"/>
      <c r="Q3" s="1303"/>
      <c r="R3" s="1303"/>
    </row>
    <row r="4" spans="1:19" ht="15" customHeight="1">
      <c r="B4" s="1345"/>
      <c r="C4" s="1345"/>
      <c r="D4" s="1345"/>
      <c r="E4" s="1345"/>
      <c r="F4" s="1345"/>
      <c r="G4" s="1345"/>
      <c r="H4" s="1345"/>
      <c r="I4" s="1345"/>
      <c r="J4" s="1345"/>
      <c r="K4" s="1345"/>
      <c r="L4" s="1345"/>
      <c r="M4" s="1345"/>
      <c r="N4" s="1303"/>
      <c r="O4" s="1303"/>
      <c r="P4" s="1303"/>
      <c r="Q4" s="1303"/>
      <c r="R4" s="1303"/>
    </row>
    <row r="5" spans="1:19" ht="15" customHeight="1">
      <c r="B5" s="1345"/>
      <c r="C5" s="1345"/>
      <c r="D5" s="1345"/>
      <c r="E5" s="1345"/>
      <c r="F5" s="1345"/>
      <c r="G5" s="1345"/>
      <c r="H5" s="1345"/>
      <c r="I5" s="1345"/>
      <c r="J5" s="1345"/>
      <c r="K5" s="1345"/>
      <c r="L5" s="1345"/>
      <c r="M5" s="1345"/>
      <c r="N5" s="1303"/>
      <c r="O5" s="1303"/>
      <c r="P5" s="1303"/>
      <c r="Q5" s="1303"/>
      <c r="R5" s="1303"/>
    </row>
    <row r="6" spans="1:19" ht="15" customHeight="1" thickBot="1">
      <c r="B6" s="1347"/>
      <c r="C6" s="1347"/>
      <c r="D6" s="1347"/>
      <c r="E6" s="1347"/>
      <c r="F6" s="1347"/>
      <c r="G6" s="1347"/>
      <c r="H6" s="1347"/>
      <c r="I6" s="1347"/>
      <c r="J6" s="1347"/>
      <c r="K6" s="1347"/>
      <c r="L6" s="1347"/>
      <c r="M6" s="1347"/>
      <c r="N6" s="1661"/>
      <c r="O6" s="1661"/>
      <c r="P6" s="1661"/>
      <c r="Q6" s="1661"/>
      <c r="R6" s="1661"/>
    </row>
    <row r="7" spans="1:19" ht="20.100000000000001" customHeight="1" thickTop="1"/>
    <row r="8" spans="1:19" ht="20.100000000000001" customHeight="1"/>
    <row r="9" spans="1:19" ht="20.100000000000001" customHeight="1"/>
    <row r="10" spans="1:19" ht="20.100000000000001" customHeight="1"/>
    <row r="11" spans="1:19" s="101" customFormat="1" ht="20.100000000000001" customHeight="1">
      <c r="C11" s="1290" t="s">
        <v>1903</v>
      </c>
      <c r="D11" s="1290"/>
      <c r="E11" s="1290"/>
      <c r="F11" s="1290"/>
      <c r="G11" s="1290"/>
      <c r="H11" s="1290"/>
      <c r="I11" s="1715">
        <v>23</v>
      </c>
      <c r="J11" s="1715"/>
      <c r="K11" s="1292" t="s">
        <v>1902</v>
      </c>
      <c r="L11" s="1292"/>
      <c r="M11" s="99" t="s">
        <v>1901</v>
      </c>
      <c r="N11" s="99"/>
      <c r="O11" s="99"/>
      <c r="P11" s="99"/>
      <c r="Q11" s="99"/>
      <c r="R11" s="99"/>
    </row>
    <row r="12" spans="1:19" ht="20.100000000000001" customHeight="1">
      <c r="C12" s="1290" t="s">
        <v>1900</v>
      </c>
      <c r="D12" s="1290"/>
      <c r="E12" s="1290"/>
      <c r="F12" s="1290"/>
      <c r="G12" s="1290"/>
      <c r="H12" s="1290"/>
      <c r="I12" s="1295">
        <v>78453</v>
      </c>
      <c r="J12" s="1295"/>
      <c r="K12" s="1292" t="s">
        <v>1899</v>
      </c>
      <c r="L12" s="1292"/>
      <c r="M12" s="1292" t="s">
        <v>1898</v>
      </c>
      <c r="N12" s="1292"/>
      <c r="O12" s="1292"/>
      <c r="P12" s="1292"/>
      <c r="Q12" s="1292"/>
    </row>
    <row r="13" spans="1:19" ht="20.100000000000001" customHeight="1"/>
    <row r="14" spans="1:19" ht="20.100000000000001" customHeight="1"/>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sheetData>
  <mergeCells count="9">
    <mergeCell ref="C12:H12"/>
    <mergeCell ref="I12:J12"/>
    <mergeCell ref="K12:L12"/>
    <mergeCell ref="M12:Q12"/>
    <mergeCell ref="A1:S1"/>
    <mergeCell ref="B3:R6"/>
    <mergeCell ref="C11:H11"/>
    <mergeCell ref="I11:J11"/>
    <mergeCell ref="K11:L11"/>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ED4F4-2DFD-4B8F-B8BE-C3C1C6BCA7C6}">
  <sheetPr>
    <pageSetUpPr fitToPage="1"/>
  </sheetPr>
  <dimension ref="A1:IR48"/>
  <sheetViews>
    <sheetView view="pageBreakPreview" topLeftCell="A25" zoomScaleNormal="100" zoomScaleSheetLayoutView="100" workbookViewId="0">
      <selection activeCell="M56" sqref="M56"/>
    </sheetView>
  </sheetViews>
  <sheetFormatPr defaultColWidth="4.125" defaultRowHeight="32.25" customHeight="1"/>
  <cols>
    <col min="1" max="1" width="10" style="887" customWidth="1"/>
    <col min="2" max="19" width="4.625" style="887" customWidth="1"/>
    <col min="20" max="16384" width="4.125" style="887"/>
  </cols>
  <sheetData>
    <row r="1" spans="1:252" s="96" customFormat="1" ht="15.95" customHeight="1">
      <c r="A1" s="1723" t="s">
        <v>1942</v>
      </c>
      <c r="B1" s="1723"/>
      <c r="C1" s="1723"/>
      <c r="D1" s="1723"/>
      <c r="E1" s="1723"/>
      <c r="F1" s="1723"/>
      <c r="G1" s="1723"/>
      <c r="H1" s="1723"/>
      <c r="I1" s="1723"/>
      <c r="J1" s="1723"/>
      <c r="K1" s="1723"/>
      <c r="L1" s="1723"/>
      <c r="M1" s="1723"/>
      <c r="N1" s="1723"/>
      <c r="O1" s="1723"/>
      <c r="P1" s="1723"/>
      <c r="Q1" s="1723"/>
      <c r="R1" s="1723"/>
      <c r="S1" s="1723"/>
      <c r="T1" s="887"/>
      <c r="U1" s="887"/>
      <c r="V1" s="887"/>
      <c r="W1" s="887"/>
      <c r="X1" s="887"/>
      <c r="Y1" s="887"/>
      <c r="Z1" s="887"/>
      <c r="AA1" s="887"/>
      <c r="AB1" s="887"/>
      <c r="AC1" s="887"/>
      <c r="AD1" s="887"/>
      <c r="AE1" s="887"/>
      <c r="AF1" s="887"/>
      <c r="AG1" s="887"/>
      <c r="AH1" s="887"/>
      <c r="AI1" s="887"/>
      <c r="AJ1" s="887"/>
      <c r="AK1" s="887"/>
      <c r="AL1" s="887"/>
      <c r="AM1" s="887"/>
      <c r="AN1" s="887"/>
      <c r="AO1" s="887"/>
      <c r="AP1" s="887"/>
      <c r="AQ1" s="887"/>
      <c r="AR1" s="887"/>
      <c r="AS1" s="887"/>
      <c r="AT1" s="887"/>
      <c r="AU1" s="887"/>
      <c r="AV1" s="887"/>
      <c r="AW1" s="887"/>
      <c r="AX1" s="887"/>
      <c r="AY1" s="887"/>
      <c r="AZ1" s="887"/>
      <c r="BA1" s="887"/>
      <c r="BB1" s="887"/>
      <c r="BC1" s="887"/>
      <c r="BD1" s="887"/>
      <c r="BE1" s="887"/>
      <c r="BF1" s="887"/>
      <c r="BG1" s="887"/>
      <c r="BH1" s="887"/>
      <c r="BI1" s="887"/>
      <c r="BJ1" s="887"/>
      <c r="BK1" s="887"/>
      <c r="BL1" s="887"/>
      <c r="BM1" s="887"/>
      <c r="BN1" s="887"/>
      <c r="BO1" s="887"/>
      <c r="BP1" s="887"/>
      <c r="BQ1" s="887"/>
      <c r="BR1" s="887"/>
      <c r="BS1" s="887"/>
      <c r="BT1" s="887"/>
      <c r="BU1" s="887"/>
      <c r="BV1" s="887"/>
      <c r="BW1" s="887"/>
      <c r="BX1" s="887"/>
      <c r="BY1" s="887"/>
      <c r="BZ1" s="887"/>
      <c r="CA1" s="887"/>
      <c r="CB1" s="887"/>
      <c r="CC1" s="887"/>
      <c r="CD1" s="887"/>
      <c r="CE1" s="887"/>
      <c r="CF1" s="887"/>
      <c r="CG1" s="887"/>
      <c r="CH1" s="887"/>
      <c r="CI1" s="887"/>
      <c r="CJ1" s="887"/>
      <c r="CK1" s="887"/>
      <c r="CL1" s="887"/>
      <c r="CM1" s="887"/>
      <c r="CN1" s="887"/>
      <c r="CO1" s="887"/>
      <c r="CP1" s="887"/>
      <c r="CQ1" s="887"/>
      <c r="CR1" s="887"/>
      <c r="CS1" s="887"/>
      <c r="CT1" s="887"/>
      <c r="CU1" s="887"/>
      <c r="CV1" s="887"/>
      <c r="CW1" s="887"/>
      <c r="CX1" s="887"/>
      <c r="CY1" s="887"/>
      <c r="CZ1" s="887"/>
      <c r="DA1" s="887"/>
      <c r="DB1" s="887"/>
      <c r="DC1" s="887"/>
      <c r="DD1" s="887"/>
      <c r="DE1" s="887"/>
      <c r="DF1" s="887"/>
      <c r="DG1" s="887"/>
      <c r="DH1" s="887"/>
      <c r="DI1" s="887"/>
      <c r="DJ1" s="887"/>
      <c r="DK1" s="887"/>
      <c r="DL1" s="887"/>
      <c r="DM1" s="887"/>
      <c r="DN1" s="887"/>
      <c r="DO1" s="887"/>
      <c r="DP1" s="887"/>
      <c r="DQ1" s="887"/>
      <c r="DR1" s="887"/>
      <c r="DS1" s="887"/>
      <c r="DT1" s="887"/>
      <c r="DU1" s="887"/>
      <c r="DV1" s="887"/>
      <c r="DW1" s="887"/>
      <c r="DX1" s="887"/>
      <c r="DY1" s="887"/>
      <c r="DZ1" s="887"/>
      <c r="EA1" s="887"/>
      <c r="EB1" s="887"/>
      <c r="EC1" s="887"/>
      <c r="ED1" s="887"/>
      <c r="EE1" s="887"/>
      <c r="EF1" s="887"/>
      <c r="EG1" s="887"/>
      <c r="EH1" s="887"/>
      <c r="EI1" s="887"/>
      <c r="EJ1" s="887"/>
      <c r="EK1" s="887"/>
      <c r="EL1" s="887"/>
      <c r="EM1" s="887"/>
      <c r="EN1" s="887"/>
      <c r="EO1" s="887"/>
      <c r="EP1" s="887"/>
      <c r="EQ1" s="887"/>
      <c r="ER1" s="887"/>
      <c r="ES1" s="887"/>
      <c r="ET1" s="887"/>
      <c r="EU1" s="887"/>
      <c r="EV1" s="887"/>
      <c r="EW1" s="887"/>
      <c r="EX1" s="887"/>
      <c r="EY1" s="887"/>
      <c r="EZ1" s="887"/>
      <c r="FA1" s="887"/>
      <c r="FB1" s="887"/>
      <c r="FC1" s="887"/>
      <c r="FD1" s="887"/>
      <c r="FE1" s="887"/>
      <c r="FF1" s="887"/>
      <c r="FG1" s="887"/>
      <c r="FH1" s="887"/>
      <c r="FI1" s="887"/>
      <c r="FJ1" s="887"/>
      <c r="FK1" s="887"/>
      <c r="FL1" s="887"/>
      <c r="FM1" s="887"/>
      <c r="FN1" s="887"/>
      <c r="FO1" s="887"/>
      <c r="FP1" s="887"/>
      <c r="FQ1" s="887"/>
      <c r="FR1" s="887"/>
      <c r="FS1" s="887"/>
      <c r="FT1" s="887"/>
      <c r="FU1" s="887"/>
      <c r="FV1" s="887"/>
      <c r="FW1" s="887"/>
      <c r="FX1" s="887"/>
      <c r="FY1" s="887"/>
      <c r="FZ1" s="887"/>
      <c r="GA1" s="887"/>
      <c r="GB1" s="887"/>
      <c r="GC1" s="887"/>
      <c r="GD1" s="887"/>
      <c r="GE1" s="887"/>
      <c r="GF1" s="887"/>
      <c r="GG1" s="887"/>
      <c r="GH1" s="887"/>
      <c r="GI1" s="887"/>
      <c r="GJ1" s="887"/>
      <c r="GK1" s="887"/>
      <c r="GL1" s="887"/>
      <c r="GM1" s="887"/>
      <c r="GN1" s="887"/>
      <c r="GO1" s="887"/>
      <c r="GP1" s="887"/>
      <c r="GQ1" s="887"/>
      <c r="GR1" s="887"/>
      <c r="GS1" s="887"/>
      <c r="GT1" s="887"/>
      <c r="GU1" s="887"/>
      <c r="GV1" s="887"/>
      <c r="GW1" s="887"/>
      <c r="GX1" s="887"/>
      <c r="GY1" s="887"/>
      <c r="GZ1" s="887"/>
      <c r="HA1" s="887"/>
      <c r="HB1" s="887"/>
      <c r="HC1" s="887"/>
      <c r="HD1" s="887"/>
      <c r="HE1" s="887"/>
      <c r="HF1" s="887"/>
      <c r="HG1" s="887"/>
      <c r="HH1" s="887"/>
      <c r="HI1" s="887"/>
      <c r="HJ1" s="887"/>
      <c r="HK1" s="887"/>
      <c r="HL1" s="887"/>
      <c r="HM1" s="887"/>
      <c r="HN1" s="887"/>
      <c r="HO1" s="887"/>
      <c r="HP1" s="887"/>
      <c r="HQ1" s="887"/>
      <c r="HR1" s="887"/>
      <c r="HS1" s="887"/>
      <c r="HT1" s="887"/>
      <c r="HU1" s="887"/>
      <c r="HV1" s="887"/>
      <c r="HW1" s="887"/>
      <c r="HX1" s="887"/>
      <c r="HY1" s="887"/>
      <c r="HZ1" s="887"/>
      <c r="IA1" s="887"/>
      <c r="IB1" s="887"/>
      <c r="IC1" s="887"/>
      <c r="ID1" s="887"/>
      <c r="IE1" s="887"/>
      <c r="IF1" s="887"/>
      <c r="IG1" s="887"/>
      <c r="IH1" s="887"/>
      <c r="II1" s="887"/>
      <c r="IJ1" s="887"/>
      <c r="IK1" s="887"/>
      <c r="IL1" s="887"/>
      <c r="IM1" s="887"/>
      <c r="IN1" s="887"/>
      <c r="IO1" s="887"/>
      <c r="IP1" s="887"/>
      <c r="IQ1" s="887"/>
      <c r="IR1" s="887"/>
    </row>
    <row r="2" spans="1:252" s="96" customFormat="1" ht="15" customHeight="1">
      <c r="A2" s="914"/>
      <c r="B2" s="914"/>
      <c r="C2" s="914"/>
      <c r="D2" s="914"/>
      <c r="E2" s="914"/>
      <c r="F2" s="914"/>
      <c r="G2" s="914"/>
      <c r="H2" s="914"/>
      <c r="I2" s="914"/>
      <c r="J2" s="914"/>
      <c r="K2" s="914"/>
      <c r="L2" s="914"/>
      <c r="M2" s="914"/>
      <c r="N2" s="914"/>
      <c r="O2" s="914"/>
      <c r="P2" s="914"/>
      <c r="Q2" s="914"/>
      <c r="R2" s="914"/>
      <c r="S2" s="914"/>
      <c r="T2" s="887"/>
      <c r="U2" s="887"/>
      <c r="V2" s="887"/>
      <c r="W2" s="887"/>
      <c r="X2" s="887"/>
      <c r="Y2" s="887"/>
      <c r="Z2" s="887"/>
      <c r="AA2" s="887"/>
      <c r="AB2" s="887"/>
      <c r="AC2" s="887"/>
      <c r="AD2" s="887"/>
      <c r="AE2" s="887"/>
      <c r="AF2" s="887"/>
      <c r="AG2" s="887"/>
      <c r="AH2" s="887"/>
      <c r="AI2" s="887"/>
      <c r="AJ2" s="887"/>
      <c r="AK2" s="887"/>
      <c r="AL2" s="887"/>
      <c r="AM2" s="887"/>
      <c r="AN2" s="887"/>
      <c r="AO2" s="887"/>
      <c r="AP2" s="887"/>
      <c r="AQ2" s="887"/>
      <c r="AR2" s="887"/>
      <c r="AS2" s="887"/>
      <c r="AT2" s="887"/>
      <c r="AU2" s="887"/>
      <c r="AV2" s="887"/>
      <c r="AW2" s="887"/>
      <c r="AX2" s="887"/>
      <c r="AY2" s="887"/>
      <c r="AZ2" s="887"/>
      <c r="BA2" s="887"/>
      <c r="BB2" s="887"/>
      <c r="BC2" s="887"/>
      <c r="BD2" s="887"/>
      <c r="BE2" s="887"/>
      <c r="BF2" s="887"/>
      <c r="BG2" s="887"/>
      <c r="BH2" s="887"/>
      <c r="BI2" s="887"/>
      <c r="BJ2" s="887"/>
      <c r="BK2" s="887"/>
      <c r="BL2" s="887"/>
      <c r="BM2" s="887"/>
      <c r="BN2" s="887"/>
      <c r="BO2" s="887"/>
      <c r="BP2" s="887"/>
      <c r="BQ2" s="887"/>
      <c r="BR2" s="887"/>
      <c r="BS2" s="887"/>
      <c r="BT2" s="887"/>
      <c r="BU2" s="887"/>
      <c r="BV2" s="887"/>
      <c r="BW2" s="887"/>
      <c r="BX2" s="887"/>
      <c r="BY2" s="887"/>
      <c r="BZ2" s="887"/>
      <c r="CA2" s="887"/>
      <c r="CB2" s="887"/>
      <c r="CC2" s="887"/>
      <c r="CD2" s="887"/>
      <c r="CE2" s="887"/>
      <c r="CF2" s="887"/>
      <c r="CG2" s="887"/>
      <c r="CH2" s="887"/>
      <c r="CI2" s="887"/>
      <c r="CJ2" s="887"/>
      <c r="CK2" s="887"/>
      <c r="CL2" s="887"/>
      <c r="CM2" s="887"/>
      <c r="CN2" s="887"/>
      <c r="CO2" s="887"/>
      <c r="CP2" s="887"/>
      <c r="CQ2" s="887"/>
      <c r="CR2" s="887"/>
      <c r="CS2" s="887"/>
      <c r="CT2" s="887"/>
      <c r="CU2" s="887"/>
      <c r="CV2" s="887"/>
      <c r="CW2" s="887"/>
      <c r="CX2" s="887"/>
      <c r="CY2" s="887"/>
      <c r="CZ2" s="887"/>
      <c r="DA2" s="887"/>
      <c r="DB2" s="887"/>
      <c r="DC2" s="887"/>
      <c r="DD2" s="887"/>
      <c r="DE2" s="887"/>
      <c r="DF2" s="887"/>
      <c r="DG2" s="887"/>
      <c r="DH2" s="887"/>
      <c r="DI2" s="887"/>
      <c r="DJ2" s="887"/>
      <c r="DK2" s="887"/>
      <c r="DL2" s="887"/>
      <c r="DM2" s="887"/>
      <c r="DN2" s="887"/>
      <c r="DO2" s="887"/>
      <c r="DP2" s="887"/>
      <c r="DQ2" s="887"/>
      <c r="DR2" s="887"/>
      <c r="DS2" s="887"/>
      <c r="DT2" s="887"/>
      <c r="DU2" s="887"/>
      <c r="DV2" s="887"/>
      <c r="DW2" s="887"/>
      <c r="DX2" s="887"/>
      <c r="DY2" s="887"/>
      <c r="DZ2" s="887"/>
      <c r="EA2" s="887"/>
      <c r="EB2" s="887"/>
      <c r="EC2" s="887"/>
      <c r="ED2" s="887"/>
      <c r="EE2" s="887"/>
      <c r="EF2" s="887"/>
      <c r="EG2" s="887"/>
      <c r="EH2" s="887"/>
      <c r="EI2" s="887"/>
      <c r="EJ2" s="887"/>
      <c r="EK2" s="887"/>
      <c r="EL2" s="887"/>
      <c r="EM2" s="887"/>
      <c r="EN2" s="887"/>
      <c r="EO2" s="887"/>
      <c r="EP2" s="887"/>
      <c r="EQ2" s="887"/>
      <c r="ER2" s="887"/>
      <c r="ES2" s="887"/>
      <c r="ET2" s="887"/>
      <c r="EU2" s="887"/>
      <c r="EV2" s="887"/>
      <c r="EW2" s="887"/>
      <c r="EX2" s="887"/>
      <c r="EY2" s="887"/>
      <c r="EZ2" s="887"/>
      <c r="FA2" s="887"/>
      <c r="FB2" s="887"/>
      <c r="FC2" s="887"/>
      <c r="FD2" s="887"/>
      <c r="FE2" s="887"/>
      <c r="FF2" s="887"/>
      <c r="FG2" s="887"/>
      <c r="FH2" s="887"/>
      <c r="FI2" s="887"/>
      <c r="FJ2" s="887"/>
      <c r="FK2" s="887"/>
      <c r="FL2" s="887"/>
      <c r="FM2" s="887"/>
      <c r="FN2" s="887"/>
      <c r="FO2" s="887"/>
      <c r="FP2" s="887"/>
      <c r="FQ2" s="887"/>
      <c r="FR2" s="887"/>
      <c r="FS2" s="887"/>
      <c r="FT2" s="887"/>
      <c r="FU2" s="887"/>
      <c r="FV2" s="887"/>
      <c r="FW2" s="887"/>
      <c r="FX2" s="887"/>
      <c r="FY2" s="887"/>
      <c r="FZ2" s="887"/>
      <c r="GA2" s="887"/>
      <c r="GB2" s="887"/>
      <c r="GC2" s="887"/>
      <c r="GD2" s="887"/>
      <c r="GE2" s="887"/>
      <c r="GF2" s="887"/>
      <c r="GG2" s="887"/>
      <c r="GH2" s="887"/>
      <c r="GI2" s="887"/>
      <c r="GJ2" s="887"/>
      <c r="GK2" s="887"/>
      <c r="GL2" s="887"/>
      <c r="GM2" s="887"/>
      <c r="GN2" s="887"/>
      <c r="GO2" s="887"/>
      <c r="GP2" s="887"/>
      <c r="GQ2" s="887"/>
      <c r="GR2" s="887"/>
      <c r="GS2" s="887"/>
      <c r="GT2" s="887"/>
      <c r="GU2" s="887"/>
      <c r="GV2" s="887"/>
      <c r="GW2" s="887"/>
      <c r="GX2" s="887"/>
      <c r="GY2" s="887"/>
      <c r="GZ2" s="887"/>
      <c r="HA2" s="887"/>
      <c r="HB2" s="887"/>
      <c r="HC2" s="887"/>
      <c r="HD2" s="887"/>
      <c r="HE2" s="887"/>
      <c r="HF2" s="887"/>
      <c r="HG2" s="887"/>
      <c r="HH2" s="887"/>
      <c r="HI2" s="887"/>
      <c r="HJ2" s="887"/>
      <c r="HK2" s="887"/>
      <c r="HL2" s="887"/>
      <c r="HM2" s="887"/>
      <c r="HN2" s="887"/>
      <c r="HO2" s="887"/>
      <c r="HP2" s="887"/>
      <c r="HQ2" s="887"/>
      <c r="HR2" s="887"/>
      <c r="HS2" s="887"/>
      <c r="HT2" s="887"/>
      <c r="HU2" s="887"/>
      <c r="HV2" s="887"/>
      <c r="HW2" s="887"/>
      <c r="HX2" s="887"/>
      <c r="HY2" s="887"/>
      <c r="HZ2" s="887"/>
      <c r="IA2" s="887"/>
      <c r="IB2" s="887"/>
      <c r="IC2" s="887"/>
      <c r="ID2" s="887"/>
      <c r="IE2" s="887"/>
      <c r="IF2" s="887"/>
      <c r="IG2" s="887"/>
      <c r="IH2" s="887"/>
      <c r="II2" s="887"/>
      <c r="IJ2" s="887"/>
      <c r="IK2" s="887"/>
      <c r="IL2" s="887"/>
      <c r="IM2" s="887"/>
      <c r="IN2" s="887"/>
      <c r="IO2" s="887"/>
      <c r="IP2" s="887"/>
      <c r="IQ2" s="887"/>
      <c r="IR2" s="887"/>
    </row>
    <row r="3" spans="1:252" s="96" customFormat="1" ht="15" customHeight="1">
      <c r="A3" s="887"/>
      <c r="B3" s="887"/>
      <c r="C3" s="887"/>
      <c r="D3" s="887"/>
      <c r="E3" s="887"/>
      <c r="F3" s="887"/>
      <c r="G3" s="887"/>
      <c r="H3" s="887"/>
      <c r="I3" s="887"/>
      <c r="J3" s="887"/>
      <c r="K3" s="887"/>
      <c r="L3" s="887"/>
      <c r="M3" s="887"/>
      <c r="N3" s="887"/>
      <c r="O3" s="887"/>
      <c r="P3" s="887"/>
      <c r="Q3" s="887"/>
      <c r="R3" s="887"/>
      <c r="S3" s="887"/>
      <c r="T3" s="887"/>
      <c r="U3" s="887"/>
      <c r="V3" s="887"/>
      <c r="W3" s="887"/>
      <c r="X3" s="887"/>
      <c r="Y3" s="887"/>
      <c r="Z3" s="887"/>
      <c r="AA3" s="887"/>
      <c r="AB3" s="887"/>
      <c r="AC3" s="887"/>
      <c r="AD3" s="887"/>
      <c r="AE3" s="887"/>
      <c r="AF3" s="887"/>
      <c r="AG3" s="887"/>
      <c r="AH3" s="887"/>
      <c r="AI3" s="887"/>
      <c r="AJ3" s="887"/>
      <c r="AK3" s="887"/>
      <c r="AL3" s="887"/>
      <c r="AM3" s="887"/>
      <c r="AN3" s="887"/>
      <c r="AO3" s="887"/>
      <c r="AP3" s="887"/>
      <c r="AQ3" s="887"/>
      <c r="AR3" s="887"/>
      <c r="AS3" s="887"/>
      <c r="AT3" s="887"/>
      <c r="AU3" s="887"/>
      <c r="AV3" s="887"/>
      <c r="AW3" s="887"/>
      <c r="AX3" s="887"/>
      <c r="AY3" s="887"/>
      <c r="AZ3" s="887"/>
      <c r="BA3" s="887"/>
      <c r="BB3" s="887"/>
      <c r="BC3" s="887"/>
      <c r="BD3" s="887"/>
      <c r="BE3" s="887"/>
      <c r="BF3" s="887"/>
      <c r="BG3" s="887"/>
      <c r="BH3" s="887"/>
      <c r="BI3" s="887"/>
      <c r="BJ3" s="887"/>
      <c r="BK3" s="887"/>
      <c r="BL3" s="887"/>
      <c r="BM3" s="887"/>
      <c r="BN3" s="887"/>
      <c r="BO3" s="887"/>
      <c r="BP3" s="887"/>
      <c r="BQ3" s="887"/>
      <c r="BR3" s="887"/>
      <c r="BS3" s="887"/>
      <c r="BT3" s="887"/>
      <c r="BU3" s="887"/>
      <c r="BV3" s="887"/>
      <c r="BW3" s="887"/>
      <c r="BX3" s="887"/>
      <c r="BY3" s="887"/>
      <c r="BZ3" s="887"/>
      <c r="CA3" s="887"/>
      <c r="CB3" s="887"/>
      <c r="CC3" s="887"/>
      <c r="CD3" s="887"/>
      <c r="CE3" s="887"/>
      <c r="CF3" s="887"/>
      <c r="CG3" s="887"/>
      <c r="CH3" s="887"/>
      <c r="CI3" s="887"/>
      <c r="CJ3" s="887"/>
      <c r="CK3" s="887"/>
      <c r="CL3" s="887"/>
      <c r="CM3" s="887"/>
      <c r="CN3" s="887"/>
      <c r="CO3" s="887"/>
      <c r="CP3" s="887"/>
      <c r="CQ3" s="887"/>
      <c r="CR3" s="887"/>
      <c r="CS3" s="887"/>
      <c r="CT3" s="887"/>
      <c r="CU3" s="887"/>
      <c r="CV3" s="887"/>
      <c r="CW3" s="887"/>
      <c r="CX3" s="887"/>
      <c r="CY3" s="887"/>
      <c r="CZ3" s="887"/>
      <c r="DA3" s="887"/>
      <c r="DB3" s="887"/>
      <c r="DC3" s="887"/>
      <c r="DD3" s="887"/>
      <c r="DE3" s="887"/>
      <c r="DF3" s="887"/>
      <c r="DG3" s="887"/>
      <c r="DH3" s="887"/>
      <c r="DI3" s="887"/>
      <c r="DJ3" s="887"/>
      <c r="DK3" s="887"/>
      <c r="DL3" s="887"/>
      <c r="DM3" s="887"/>
      <c r="DN3" s="887"/>
      <c r="DO3" s="887"/>
      <c r="DP3" s="887"/>
      <c r="DQ3" s="887"/>
      <c r="DR3" s="887"/>
      <c r="DS3" s="887"/>
      <c r="DT3" s="887"/>
      <c r="DU3" s="887"/>
      <c r="DV3" s="887"/>
      <c r="DW3" s="887"/>
      <c r="DX3" s="887"/>
      <c r="DY3" s="887"/>
      <c r="DZ3" s="887"/>
      <c r="EA3" s="887"/>
      <c r="EB3" s="887"/>
      <c r="EC3" s="887"/>
      <c r="ED3" s="887"/>
      <c r="EE3" s="887"/>
      <c r="EF3" s="887"/>
      <c r="EG3" s="887"/>
      <c r="EH3" s="887"/>
      <c r="EI3" s="887"/>
      <c r="EJ3" s="887"/>
      <c r="EK3" s="887"/>
      <c r="EL3" s="887"/>
      <c r="EM3" s="887"/>
      <c r="EN3" s="887"/>
      <c r="EO3" s="887"/>
      <c r="EP3" s="887"/>
      <c r="EQ3" s="887"/>
      <c r="ER3" s="887"/>
      <c r="ES3" s="887"/>
      <c r="ET3" s="887"/>
      <c r="EU3" s="887"/>
      <c r="EV3" s="887"/>
      <c r="EW3" s="887"/>
      <c r="EX3" s="887"/>
      <c r="EY3" s="887"/>
      <c r="EZ3" s="887"/>
      <c r="FA3" s="887"/>
      <c r="FB3" s="887"/>
      <c r="FC3" s="887"/>
      <c r="FD3" s="887"/>
      <c r="FE3" s="887"/>
      <c r="FF3" s="887"/>
      <c r="FG3" s="887"/>
      <c r="FH3" s="887"/>
      <c r="FI3" s="887"/>
      <c r="FJ3" s="887"/>
      <c r="FK3" s="887"/>
      <c r="FL3" s="887"/>
      <c r="FM3" s="887"/>
      <c r="FN3" s="887"/>
      <c r="FO3" s="887"/>
      <c r="FP3" s="887"/>
      <c r="FQ3" s="887"/>
      <c r="FR3" s="887"/>
      <c r="FS3" s="887"/>
      <c r="FT3" s="887"/>
      <c r="FU3" s="887"/>
      <c r="FV3" s="887"/>
      <c r="FW3" s="887"/>
      <c r="FX3" s="887"/>
      <c r="FY3" s="887"/>
      <c r="FZ3" s="887"/>
      <c r="GA3" s="887"/>
      <c r="GB3" s="887"/>
      <c r="GC3" s="887"/>
      <c r="GD3" s="887"/>
      <c r="GE3" s="887"/>
      <c r="GF3" s="887"/>
      <c r="GG3" s="887"/>
      <c r="GH3" s="887"/>
      <c r="GI3" s="887"/>
      <c r="GJ3" s="887"/>
      <c r="GK3" s="887"/>
      <c r="GL3" s="887"/>
      <c r="GM3" s="887"/>
      <c r="GN3" s="887"/>
      <c r="GO3" s="887"/>
      <c r="GP3" s="887"/>
      <c r="GQ3" s="887"/>
      <c r="GR3" s="887"/>
      <c r="GS3" s="887"/>
      <c r="GT3" s="887"/>
      <c r="GU3" s="887"/>
      <c r="GV3" s="887"/>
      <c r="GW3" s="887"/>
      <c r="GX3" s="887"/>
      <c r="GY3" s="887"/>
      <c r="GZ3" s="887"/>
      <c r="HA3" s="887"/>
      <c r="HB3" s="887"/>
      <c r="HC3" s="887"/>
      <c r="HD3" s="887"/>
      <c r="HE3" s="887"/>
      <c r="HF3" s="887"/>
      <c r="HG3" s="887"/>
      <c r="HH3" s="887"/>
      <c r="HI3" s="887"/>
      <c r="HJ3" s="887"/>
      <c r="HK3" s="887"/>
      <c r="HL3" s="887"/>
      <c r="HM3" s="887"/>
      <c r="HN3" s="887"/>
      <c r="HO3" s="887"/>
      <c r="HP3" s="887"/>
      <c r="HQ3" s="887"/>
      <c r="HR3" s="887"/>
      <c r="HS3" s="887"/>
      <c r="HT3" s="887"/>
      <c r="HU3" s="887"/>
      <c r="HV3" s="887"/>
      <c r="HW3" s="887"/>
      <c r="HX3" s="887"/>
      <c r="HY3" s="887"/>
      <c r="HZ3" s="887"/>
      <c r="IA3" s="887"/>
      <c r="IB3" s="887"/>
      <c r="IC3" s="887"/>
      <c r="ID3" s="887"/>
      <c r="IE3" s="887"/>
      <c r="IF3" s="887"/>
      <c r="IG3" s="887"/>
      <c r="IH3" s="887"/>
      <c r="II3" s="887"/>
      <c r="IJ3" s="887"/>
      <c r="IK3" s="887"/>
      <c r="IL3" s="887"/>
      <c r="IM3" s="887"/>
      <c r="IN3" s="887"/>
      <c r="IO3" s="887"/>
      <c r="IP3" s="887"/>
      <c r="IQ3" s="887"/>
      <c r="IR3" s="887"/>
    </row>
    <row r="4" spans="1:252" s="96" customFormat="1" ht="24.95" customHeight="1">
      <c r="A4" s="1301" t="s">
        <v>1941</v>
      </c>
      <c r="B4" s="1301"/>
      <c r="C4" s="1301"/>
      <c r="D4" s="1301"/>
      <c r="E4" s="1301"/>
      <c r="F4" s="1301"/>
      <c r="G4" s="1301"/>
      <c r="H4" s="1301"/>
      <c r="I4" s="1301"/>
      <c r="J4" s="1301"/>
      <c r="K4" s="1301"/>
      <c r="L4" s="554"/>
      <c r="M4" s="554"/>
      <c r="N4" s="95"/>
      <c r="O4" s="95"/>
      <c r="P4" s="887"/>
      <c r="Q4" s="887"/>
      <c r="R4" s="887"/>
      <c r="S4" s="887"/>
      <c r="T4" s="887"/>
      <c r="U4" s="887"/>
      <c r="V4" s="887"/>
      <c r="W4" s="887"/>
      <c r="X4" s="887"/>
      <c r="Y4" s="887"/>
      <c r="Z4" s="887"/>
      <c r="AA4" s="887"/>
      <c r="AB4" s="887"/>
      <c r="AC4" s="887"/>
      <c r="AD4" s="887"/>
      <c r="AE4" s="887"/>
      <c r="AF4" s="887"/>
      <c r="AG4" s="887"/>
      <c r="AH4" s="887"/>
      <c r="AI4" s="887"/>
      <c r="AJ4" s="887"/>
      <c r="AK4" s="887"/>
      <c r="AL4" s="887"/>
      <c r="AM4" s="887"/>
      <c r="AN4" s="887"/>
      <c r="AO4" s="887"/>
      <c r="AP4" s="887"/>
      <c r="AQ4" s="887"/>
      <c r="AR4" s="887"/>
      <c r="AS4" s="887"/>
      <c r="AT4" s="887"/>
      <c r="AU4" s="887"/>
      <c r="AV4" s="887"/>
      <c r="AW4" s="887"/>
      <c r="AX4" s="887"/>
      <c r="AY4" s="887"/>
      <c r="AZ4" s="887"/>
      <c r="BA4" s="887"/>
      <c r="BB4" s="887"/>
      <c r="BC4" s="887"/>
      <c r="BD4" s="887"/>
      <c r="BE4" s="887"/>
      <c r="BF4" s="887"/>
      <c r="BG4" s="887"/>
      <c r="BH4" s="887"/>
      <c r="BI4" s="887"/>
      <c r="BJ4" s="887"/>
      <c r="BK4" s="887"/>
      <c r="BL4" s="887"/>
      <c r="BM4" s="887"/>
      <c r="BN4" s="887"/>
      <c r="BO4" s="887"/>
      <c r="BP4" s="887"/>
      <c r="BQ4" s="887"/>
      <c r="BR4" s="887"/>
      <c r="BS4" s="887"/>
      <c r="BT4" s="887"/>
      <c r="BU4" s="887"/>
      <c r="BV4" s="887"/>
      <c r="BW4" s="887"/>
      <c r="BX4" s="887"/>
      <c r="BY4" s="887"/>
      <c r="BZ4" s="887"/>
      <c r="CA4" s="887"/>
      <c r="CB4" s="887"/>
      <c r="CC4" s="887"/>
      <c r="CD4" s="887"/>
      <c r="CE4" s="887"/>
      <c r="CF4" s="887"/>
      <c r="CG4" s="887"/>
      <c r="CH4" s="887"/>
      <c r="CI4" s="887"/>
      <c r="CJ4" s="887"/>
      <c r="CK4" s="887"/>
      <c r="CL4" s="887"/>
      <c r="CM4" s="887"/>
      <c r="CN4" s="887"/>
      <c r="CO4" s="887"/>
      <c r="CP4" s="887"/>
      <c r="CQ4" s="887"/>
      <c r="CR4" s="887"/>
      <c r="CS4" s="887"/>
      <c r="CT4" s="887"/>
      <c r="CU4" s="887"/>
      <c r="CV4" s="887"/>
      <c r="CW4" s="887"/>
      <c r="CX4" s="887"/>
      <c r="CY4" s="887"/>
      <c r="CZ4" s="887"/>
      <c r="DA4" s="887"/>
      <c r="DB4" s="887"/>
      <c r="DC4" s="887"/>
      <c r="DD4" s="887"/>
      <c r="DE4" s="887"/>
      <c r="DF4" s="887"/>
      <c r="DG4" s="887"/>
      <c r="DH4" s="887"/>
      <c r="DI4" s="887"/>
      <c r="DJ4" s="887"/>
      <c r="DK4" s="887"/>
      <c r="DL4" s="887"/>
      <c r="DM4" s="887"/>
      <c r="DN4" s="887"/>
      <c r="DO4" s="887"/>
      <c r="DP4" s="887"/>
      <c r="DQ4" s="887"/>
      <c r="DR4" s="887"/>
      <c r="DS4" s="887"/>
      <c r="DT4" s="887"/>
      <c r="DU4" s="887"/>
      <c r="DV4" s="887"/>
      <c r="DW4" s="887"/>
      <c r="DX4" s="887"/>
      <c r="DY4" s="887"/>
      <c r="DZ4" s="887"/>
      <c r="EA4" s="887"/>
      <c r="EB4" s="887"/>
      <c r="EC4" s="887"/>
      <c r="ED4" s="887"/>
      <c r="EE4" s="887"/>
      <c r="EF4" s="887"/>
      <c r="EG4" s="887"/>
      <c r="EH4" s="887"/>
      <c r="EI4" s="887"/>
      <c r="EJ4" s="887"/>
      <c r="EK4" s="887"/>
      <c r="EL4" s="887"/>
      <c r="EM4" s="887"/>
      <c r="EN4" s="887"/>
      <c r="EO4" s="887"/>
      <c r="EP4" s="887"/>
      <c r="EQ4" s="887"/>
      <c r="ER4" s="887"/>
      <c r="ES4" s="887"/>
      <c r="ET4" s="887"/>
      <c r="EU4" s="887"/>
      <c r="EV4" s="887"/>
      <c r="EW4" s="887"/>
      <c r="EX4" s="887"/>
      <c r="EY4" s="887"/>
      <c r="EZ4" s="887"/>
      <c r="FA4" s="887"/>
      <c r="FB4" s="887"/>
      <c r="FC4" s="887"/>
      <c r="FD4" s="887"/>
      <c r="FE4" s="887"/>
      <c r="FF4" s="887"/>
      <c r="FG4" s="887"/>
      <c r="FH4" s="887"/>
      <c r="FI4" s="887"/>
      <c r="FJ4" s="887"/>
      <c r="FK4" s="887"/>
      <c r="FL4" s="887"/>
      <c r="FM4" s="887"/>
      <c r="FN4" s="887"/>
      <c r="FO4" s="887"/>
      <c r="FP4" s="887"/>
      <c r="FQ4" s="887"/>
      <c r="FR4" s="887"/>
      <c r="FS4" s="887"/>
      <c r="FT4" s="887"/>
      <c r="FU4" s="887"/>
      <c r="FV4" s="887"/>
      <c r="FW4" s="887"/>
      <c r="FX4" s="887"/>
      <c r="FY4" s="887"/>
      <c r="FZ4" s="887"/>
      <c r="GA4" s="887"/>
      <c r="GB4" s="887"/>
      <c r="GC4" s="887"/>
      <c r="GD4" s="887"/>
      <c r="GE4" s="887"/>
      <c r="GF4" s="887"/>
      <c r="GG4" s="887"/>
      <c r="GH4" s="887"/>
      <c r="GI4" s="887"/>
      <c r="GJ4" s="887"/>
      <c r="GK4" s="887"/>
      <c r="GL4" s="887"/>
      <c r="GM4" s="887"/>
      <c r="GN4" s="887"/>
      <c r="GO4" s="887"/>
      <c r="GP4" s="887"/>
      <c r="GQ4" s="887"/>
      <c r="GR4" s="887"/>
      <c r="GS4" s="887"/>
      <c r="GT4" s="887"/>
      <c r="GU4" s="887"/>
      <c r="GV4" s="887"/>
      <c r="GW4" s="887"/>
      <c r="GX4" s="887"/>
      <c r="GY4" s="887"/>
      <c r="GZ4" s="887"/>
      <c r="HA4" s="887"/>
      <c r="HB4" s="887"/>
      <c r="HC4" s="887"/>
      <c r="HD4" s="887"/>
      <c r="HE4" s="887"/>
      <c r="HF4" s="887"/>
      <c r="HG4" s="887"/>
      <c r="HH4" s="887"/>
      <c r="HI4" s="887"/>
      <c r="HJ4" s="887"/>
      <c r="HK4" s="887"/>
      <c r="HL4" s="887"/>
      <c r="HM4" s="887"/>
      <c r="HN4" s="887"/>
      <c r="HO4" s="887"/>
      <c r="HP4" s="887"/>
      <c r="HQ4" s="887"/>
      <c r="HR4" s="887"/>
      <c r="HS4" s="887"/>
      <c r="HT4" s="887"/>
      <c r="HU4" s="887"/>
      <c r="HV4" s="887"/>
      <c r="HW4" s="887"/>
      <c r="HX4" s="887"/>
      <c r="HY4" s="887"/>
      <c r="HZ4" s="887"/>
      <c r="IA4" s="887"/>
      <c r="IB4" s="887"/>
      <c r="IC4" s="887"/>
      <c r="ID4" s="887"/>
      <c r="IE4" s="887"/>
      <c r="IF4" s="887"/>
      <c r="IG4" s="887"/>
      <c r="IH4" s="887"/>
      <c r="II4" s="887"/>
      <c r="IJ4" s="887"/>
      <c r="IK4" s="887"/>
      <c r="IL4" s="887"/>
      <c r="IM4" s="887"/>
      <c r="IN4" s="887"/>
      <c r="IO4" s="887"/>
      <c r="IP4" s="887"/>
      <c r="IQ4" s="887"/>
      <c r="IR4" s="887"/>
    </row>
    <row r="5" spans="1:252" s="910" customFormat="1" ht="15" customHeight="1" thickBot="1">
      <c r="A5" s="1724" t="s">
        <v>1940</v>
      </c>
      <c r="B5" s="1724"/>
      <c r="C5" s="1724"/>
      <c r="D5" s="1724"/>
      <c r="E5" s="1724"/>
      <c r="F5" s="1724"/>
      <c r="G5" s="1724"/>
      <c r="H5" s="1724"/>
      <c r="I5" s="1724"/>
      <c r="J5" s="1724"/>
      <c r="K5" s="1724"/>
      <c r="L5" s="913"/>
      <c r="M5" s="913"/>
      <c r="N5" s="912"/>
      <c r="O5" s="912"/>
      <c r="P5" s="911"/>
      <c r="Q5" s="911"/>
      <c r="R5" s="911"/>
      <c r="S5" s="911"/>
    </row>
    <row r="6" spans="1:252" ht="15" customHeight="1" thickTop="1">
      <c r="A6" s="192" t="s">
        <v>409</v>
      </c>
      <c r="B6" s="1338" t="s">
        <v>1939</v>
      </c>
      <c r="C6" s="1338"/>
      <c r="D6" s="1338" t="s">
        <v>1938</v>
      </c>
      <c r="E6" s="1338"/>
      <c r="F6" s="1338" t="s">
        <v>1937</v>
      </c>
      <c r="G6" s="1338"/>
      <c r="H6" s="1338" t="s">
        <v>1936</v>
      </c>
      <c r="I6" s="1338"/>
      <c r="J6" s="1725" t="s">
        <v>1935</v>
      </c>
      <c r="K6" s="1336"/>
      <c r="L6" s="337"/>
      <c r="M6" s="337"/>
      <c r="N6" s="103"/>
      <c r="O6" s="103"/>
      <c r="P6" s="103"/>
      <c r="Q6" s="103"/>
      <c r="R6" s="103"/>
    </row>
    <row r="7" spans="1:252" ht="15" customHeight="1">
      <c r="A7" s="166" t="s">
        <v>496</v>
      </c>
      <c r="B7" s="1726">
        <v>22</v>
      </c>
      <c r="C7" s="1515"/>
      <c r="D7" s="1726">
        <v>13</v>
      </c>
      <c r="E7" s="1317"/>
      <c r="F7" s="1317">
        <v>2</v>
      </c>
      <c r="G7" s="1317"/>
      <c r="H7" s="1317">
        <v>6</v>
      </c>
      <c r="I7" s="1317"/>
      <c r="J7" s="1312">
        <v>1</v>
      </c>
      <c r="K7" s="1312"/>
      <c r="L7" s="337"/>
      <c r="M7" s="337"/>
      <c r="N7" s="103"/>
      <c r="O7" s="103"/>
      <c r="P7" s="103"/>
      <c r="Q7" s="103"/>
      <c r="R7" s="103"/>
    </row>
    <row r="8" spans="1:252" ht="15" customHeight="1">
      <c r="A8" s="166" t="s">
        <v>593</v>
      </c>
      <c r="B8" s="1727">
        <v>22</v>
      </c>
      <c r="C8" s="1511"/>
      <c r="D8" s="1727">
        <v>13</v>
      </c>
      <c r="E8" s="1313"/>
      <c r="F8" s="1313">
        <v>2</v>
      </c>
      <c r="G8" s="1313"/>
      <c r="H8" s="1313">
        <v>6</v>
      </c>
      <c r="I8" s="1313"/>
      <c r="J8" s="1475">
        <v>1</v>
      </c>
      <c r="K8" s="1475"/>
      <c r="L8" s="337"/>
      <c r="M8" s="337"/>
      <c r="N8" s="103"/>
      <c r="O8" s="103"/>
      <c r="P8" s="103"/>
      <c r="Q8" s="103"/>
      <c r="R8" s="103"/>
    </row>
    <row r="9" spans="1:252" ht="15" customHeight="1">
      <c r="A9" s="166" t="s">
        <v>365</v>
      </c>
      <c r="B9" s="1446">
        <v>23</v>
      </c>
      <c r="C9" s="1732"/>
      <c r="D9" s="1446">
        <v>14</v>
      </c>
      <c r="E9" s="1733"/>
      <c r="F9" s="1440">
        <v>2</v>
      </c>
      <c r="G9" s="1733"/>
      <c r="H9" s="1440">
        <v>6</v>
      </c>
      <c r="I9" s="1733"/>
      <c r="J9" s="1440">
        <v>1</v>
      </c>
      <c r="K9" s="1733"/>
      <c r="L9" s="337"/>
      <c r="M9" s="337"/>
      <c r="N9" s="103"/>
      <c r="O9" s="103"/>
      <c r="P9" s="103"/>
      <c r="Q9" s="103"/>
      <c r="R9" s="103"/>
    </row>
    <row r="10" spans="1:252" s="909" customFormat="1" ht="15" customHeight="1">
      <c r="A10" s="166" t="s">
        <v>363</v>
      </c>
      <c r="B10" s="1446">
        <v>23</v>
      </c>
      <c r="C10" s="1447"/>
      <c r="D10" s="1440">
        <v>14</v>
      </c>
      <c r="E10" s="1440"/>
      <c r="F10" s="1440">
        <v>2</v>
      </c>
      <c r="G10" s="1440"/>
      <c r="H10" s="1440">
        <v>6</v>
      </c>
      <c r="I10" s="1440"/>
      <c r="J10" s="1440">
        <v>1</v>
      </c>
      <c r="K10" s="1440"/>
      <c r="L10" s="337"/>
      <c r="M10" s="337"/>
      <c r="N10" s="337"/>
      <c r="O10" s="337"/>
      <c r="P10" s="337"/>
      <c r="Q10" s="337"/>
      <c r="R10" s="337"/>
    </row>
    <row r="11" spans="1:252" ht="15" customHeight="1">
      <c r="A11" s="120" t="s">
        <v>362</v>
      </c>
      <c r="B11" s="1728">
        <v>23</v>
      </c>
      <c r="C11" s="1729"/>
      <c r="D11" s="1730">
        <v>14</v>
      </c>
      <c r="E11" s="1730"/>
      <c r="F11" s="1730">
        <v>2</v>
      </c>
      <c r="G11" s="1730"/>
      <c r="H11" s="1731">
        <v>6</v>
      </c>
      <c r="I11" s="1731"/>
      <c r="J11" s="1731">
        <v>1</v>
      </c>
      <c r="K11" s="1731"/>
      <c r="L11" s="337"/>
      <c r="M11" s="337"/>
      <c r="N11" s="103"/>
      <c r="O11" s="103"/>
      <c r="P11" s="103"/>
      <c r="Q11" s="103"/>
      <c r="R11" s="103"/>
    </row>
    <row r="12" spans="1:252" s="373" customFormat="1" ht="15" customHeight="1">
      <c r="A12" s="1317" t="s">
        <v>1934</v>
      </c>
      <c r="B12" s="1317"/>
      <c r="C12" s="1317"/>
      <c r="D12" s="1317"/>
      <c r="E12" s="1317"/>
      <c r="F12" s="1317"/>
      <c r="G12" s="1317"/>
      <c r="H12" s="1317"/>
      <c r="I12" s="1317"/>
      <c r="J12" s="1317"/>
      <c r="K12" s="1317"/>
      <c r="L12" s="175"/>
      <c r="M12" s="175"/>
      <c r="N12" s="175"/>
      <c r="O12" s="175"/>
      <c r="P12" s="103"/>
      <c r="Q12" s="103"/>
      <c r="R12" s="103"/>
      <c r="S12" s="103"/>
    </row>
    <row r="13" spans="1:252" ht="15" customHeight="1">
      <c r="A13" s="908"/>
      <c r="B13" s="908"/>
      <c r="C13" s="908"/>
      <c r="D13" s="908"/>
      <c r="E13" s="908"/>
      <c r="F13" s="908"/>
      <c r="G13" s="908"/>
      <c r="H13" s="908"/>
      <c r="I13" s="908"/>
      <c r="J13" s="908"/>
      <c r="K13" s="908"/>
      <c r="L13" s="908"/>
      <c r="M13" s="908"/>
      <c r="N13" s="908"/>
      <c r="O13" s="908"/>
      <c r="P13" s="908"/>
      <c r="Q13" s="908"/>
      <c r="R13" s="908"/>
      <c r="S13" s="908"/>
    </row>
    <row r="14" spans="1:252" ht="15" customHeight="1"/>
    <row r="15" spans="1:252" s="96" customFormat="1" ht="24.95" customHeight="1">
      <c r="A15" s="1301" t="s">
        <v>1933</v>
      </c>
      <c r="B15" s="1301"/>
      <c r="C15" s="1301"/>
      <c r="D15" s="1301"/>
      <c r="E15" s="1301"/>
      <c r="F15" s="1301"/>
      <c r="G15" s="1301"/>
      <c r="H15" s="1301"/>
      <c r="I15" s="1301"/>
      <c r="J15" s="1301"/>
      <c r="K15" s="1301"/>
      <c r="L15" s="1301"/>
      <c r="M15" s="1301"/>
      <c r="N15" s="1301"/>
      <c r="O15" s="1301"/>
      <c r="P15" s="1301"/>
      <c r="Q15" s="1301"/>
      <c r="R15" s="1301"/>
      <c r="S15" s="1301"/>
      <c r="T15" s="887"/>
      <c r="U15" s="887"/>
      <c r="V15" s="887"/>
      <c r="W15" s="887"/>
      <c r="X15" s="887"/>
      <c r="Y15" s="887"/>
      <c r="Z15" s="887"/>
      <c r="AA15" s="887"/>
      <c r="AB15" s="887"/>
      <c r="AC15" s="887"/>
      <c r="AD15" s="887"/>
      <c r="AE15" s="887"/>
      <c r="AF15" s="887"/>
      <c r="AG15" s="887"/>
      <c r="AH15" s="887"/>
      <c r="AI15" s="887"/>
      <c r="AJ15" s="887"/>
      <c r="AK15" s="887"/>
      <c r="AL15" s="887"/>
      <c r="AM15" s="887"/>
      <c r="AN15" s="887"/>
      <c r="AO15" s="887"/>
      <c r="AP15" s="887"/>
      <c r="AQ15" s="887"/>
      <c r="AR15" s="887"/>
      <c r="AS15" s="887"/>
      <c r="AT15" s="887"/>
      <c r="AU15" s="887"/>
      <c r="AV15" s="887"/>
      <c r="AW15" s="887"/>
      <c r="AX15" s="887"/>
      <c r="AY15" s="887"/>
      <c r="AZ15" s="887"/>
      <c r="BA15" s="887"/>
      <c r="BB15" s="887"/>
      <c r="BC15" s="887"/>
      <c r="BD15" s="887"/>
      <c r="BE15" s="887"/>
      <c r="BF15" s="887"/>
      <c r="BG15" s="887"/>
      <c r="BH15" s="887"/>
      <c r="BI15" s="887"/>
      <c r="BJ15" s="887"/>
      <c r="BK15" s="887"/>
      <c r="BL15" s="887"/>
      <c r="BM15" s="887"/>
      <c r="BN15" s="887"/>
      <c r="BO15" s="887"/>
      <c r="BP15" s="887"/>
      <c r="BQ15" s="887"/>
      <c r="BR15" s="887"/>
      <c r="BS15" s="887"/>
      <c r="BT15" s="887"/>
      <c r="BU15" s="887"/>
      <c r="BV15" s="887"/>
      <c r="BW15" s="887"/>
      <c r="BX15" s="887"/>
      <c r="BY15" s="887"/>
      <c r="BZ15" s="887"/>
      <c r="CA15" s="887"/>
      <c r="CB15" s="887"/>
      <c r="CC15" s="887"/>
      <c r="CD15" s="887"/>
      <c r="CE15" s="887"/>
      <c r="CF15" s="887"/>
      <c r="CG15" s="887"/>
      <c r="CH15" s="887"/>
      <c r="CI15" s="887"/>
      <c r="CJ15" s="887"/>
      <c r="CK15" s="887"/>
      <c r="CL15" s="887"/>
      <c r="CM15" s="887"/>
      <c r="CN15" s="887"/>
      <c r="CO15" s="887"/>
      <c r="CP15" s="887"/>
      <c r="CQ15" s="887"/>
      <c r="CR15" s="887"/>
      <c r="CS15" s="887"/>
      <c r="CT15" s="887"/>
      <c r="CU15" s="887"/>
      <c r="CV15" s="887"/>
      <c r="CW15" s="887"/>
      <c r="CX15" s="887"/>
      <c r="CY15" s="887"/>
      <c r="CZ15" s="887"/>
      <c r="DA15" s="887"/>
      <c r="DB15" s="887"/>
      <c r="DC15" s="887"/>
      <c r="DD15" s="887"/>
      <c r="DE15" s="887"/>
      <c r="DF15" s="887"/>
      <c r="DG15" s="887"/>
      <c r="DH15" s="887"/>
      <c r="DI15" s="887"/>
      <c r="DJ15" s="887"/>
      <c r="DK15" s="887"/>
      <c r="DL15" s="887"/>
      <c r="DM15" s="887"/>
      <c r="DN15" s="887"/>
      <c r="DO15" s="887"/>
      <c r="DP15" s="887"/>
      <c r="DQ15" s="887"/>
      <c r="DR15" s="887"/>
      <c r="DS15" s="887"/>
      <c r="DT15" s="887"/>
      <c r="DU15" s="887"/>
      <c r="DV15" s="887"/>
      <c r="DW15" s="887"/>
      <c r="DX15" s="887"/>
      <c r="DY15" s="887"/>
      <c r="DZ15" s="887"/>
      <c r="EA15" s="887"/>
      <c r="EB15" s="887"/>
      <c r="EC15" s="887"/>
      <c r="ED15" s="887"/>
      <c r="EE15" s="887"/>
      <c r="EF15" s="887"/>
      <c r="EG15" s="887"/>
      <c r="EH15" s="887"/>
      <c r="EI15" s="887"/>
      <c r="EJ15" s="887"/>
      <c r="EK15" s="887"/>
      <c r="EL15" s="887"/>
      <c r="EM15" s="887"/>
      <c r="EN15" s="887"/>
      <c r="EO15" s="887"/>
      <c r="EP15" s="887"/>
      <c r="EQ15" s="887"/>
      <c r="ER15" s="887"/>
      <c r="ES15" s="887"/>
      <c r="ET15" s="887"/>
      <c r="EU15" s="887"/>
      <c r="EV15" s="887"/>
      <c r="EW15" s="887"/>
      <c r="EX15" s="887"/>
      <c r="EY15" s="887"/>
      <c r="EZ15" s="887"/>
      <c r="FA15" s="887"/>
      <c r="FB15" s="887"/>
      <c r="FC15" s="887"/>
      <c r="FD15" s="887"/>
      <c r="FE15" s="887"/>
      <c r="FF15" s="887"/>
      <c r="FG15" s="887"/>
      <c r="FH15" s="887"/>
      <c r="FI15" s="887"/>
      <c r="FJ15" s="887"/>
      <c r="FK15" s="887"/>
      <c r="FL15" s="887"/>
      <c r="FM15" s="887"/>
      <c r="FN15" s="887"/>
      <c r="FO15" s="887"/>
      <c r="FP15" s="887"/>
      <c r="FQ15" s="887"/>
      <c r="FR15" s="887"/>
      <c r="FS15" s="887"/>
      <c r="FT15" s="887"/>
      <c r="FU15" s="887"/>
      <c r="FV15" s="887"/>
      <c r="FW15" s="887"/>
      <c r="FX15" s="887"/>
      <c r="FY15" s="887"/>
      <c r="FZ15" s="887"/>
      <c r="GA15" s="887"/>
      <c r="GB15" s="887"/>
      <c r="GC15" s="887"/>
      <c r="GD15" s="887"/>
      <c r="GE15" s="887"/>
      <c r="GF15" s="887"/>
      <c r="GG15" s="887"/>
      <c r="GH15" s="887"/>
      <c r="GI15" s="887"/>
      <c r="GJ15" s="887"/>
      <c r="GK15" s="887"/>
      <c r="GL15" s="887"/>
      <c r="GM15" s="887"/>
      <c r="GN15" s="887"/>
      <c r="GO15" s="887"/>
      <c r="GP15" s="887"/>
      <c r="GQ15" s="887"/>
      <c r="GR15" s="887"/>
      <c r="GS15" s="887"/>
      <c r="GT15" s="887"/>
      <c r="GU15" s="887"/>
      <c r="GV15" s="887"/>
      <c r="GW15" s="887"/>
      <c r="GX15" s="887"/>
      <c r="GY15" s="887"/>
      <c r="GZ15" s="887"/>
      <c r="HA15" s="887"/>
      <c r="HB15" s="887"/>
      <c r="HC15" s="887"/>
      <c r="HD15" s="887"/>
      <c r="HE15" s="887"/>
      <c r="HF15" s="887"/>
      <c r="HG15" s="887"/>
      <c r="HH15" s="887"/>
      <c r="HI15" s="887"/>
      <c r="HJ15" s="887"/>
      <c r="HK15" s="887"/>
      <c r="HL15" s="887"/>
      <c r="HM15" s="887"/>
      <c r="HN15" s="887"/>
      <c r="HO15" s="887"/>
      <c r="HP15" s="887"/>
      <c r="HQ15" s="887"/>
      <c r="HR15" s="887"/>
      <c r="HS15" s="887"/>
      <c r="HT15" s="887"/>
      <c r="HU15" s="887"/>
      <c r="HV15" s="887"/>
      <c r="HW15" s="887"/>
      <c r="HX15" s="887"/>
      <c r="HY15" s="887"/>
      <c r="HZ15" s="887"/>
      <c r="IA15" s="887"/>
      <c r="IB15" s="887"/>
      <c r="IC15" s="887"/>
      <c r="ID15" s="887"/>
      <c r="IE15" s="887"/>
      <c r="IF15" s="887"/>
      <c r="IG15" s="887"/>
      <c r="IH15" s="887"/>
      <c r="II15" s="887"/>
      <c r="IJ15" s="887"/>
      <c r="IK15" s="887"/>
      <c r="IL15" s="887"/>
      <c r="IM15" s="887"/>
      <c r="IN15" s="887"/>
      <c r="IO15" s="887"/>
      <c r="IP15" s="887"/>
      <c r="IQ15" s="887"/>
      <c r="IR15" s="887"/>
    </row>
    <row r="16" spans="1:252" s="97" customFormat="1" ht="15" customHeight="1" thickBot="1">
      <c r="A16" s="373"/>
      <c r="B16" s="907"/>
      <c r="C16" s="907"/>
      <c r="D16" s="907"/>
      <c r="E16" s="907"/>
      <c r="F16" s="907"/>
      <c r="G16" s="907"/>
      <c r="H16" s="907"/>
      <c r="I16" s="907"/>
      <c r="J16" s="907"/>
      <c r="K16" s="907"/>
      <c r="L16" s="907"/>
      <c r="M16" s="907"/>
      <c r="N16" s="1737" t="s">
        <v>1932</v>
      </c>
      <c r="O16" s="1737"/>
      <c r="P16" s="1737"/>
      <c r="Q16" s="1737"/>
      <c r="R16" s="1737"/>
      <c r="S16" s="1737"/>
    </row>
    <row r="17" spans="1:248" s="97" customFormat="1" ht="15" customHeight="1" thickTop="1">
      <c r="A17" s="1308" t="s">
        <v>409</v>
      </c>
      <c r="B17" s="1338" t="s">
        <v>1931</v>
      </c>
      <c r="C17" s="1338"/>
      <c r="D17" s="1306"/>
      <c r="E17" s="1338" t="s">
        <v>1930</v>
      </c>
      <c r="F17" s="1338"/>
      <c r="G17" s="1338"/>
      <c r="H17" s="1338"/>
      <c r="I17" s="1338"/>
      <c r="J17" s="1338"/>
      <c r="K17" s="1338"/>
      <c r="L17" s="1338"/>
      <c r="M17" s="1338"/>
      <c r="N17" s="1519" t="s">
        <v>1929</v>
      </c>
      <c r="O17" s="1519"/>
      <c r="P17" s="1519"/>
      <c r="Q17" s="1519"/>
      <c r="R17" s="1519"/>
      <c r="S17" s="1490"/>
    </row>
    <row r="18" spans="1:248" s="97" customFormat="1" ht="15" customHeight="1">
      <c r="A18" s="1399"/>
      <c r="B18" s="1334"/>
      <c r="C18" s="1334"/>
      <c r="D18" s="1398"/>
      <c r="E18" s="1334"/>
      <c r="F18" s="1334"/>
      <c r="G18" s="1334"/>
      <c r="H18" s="1334"/>
      <c r="I18" s="1334"/>
      <c r="J18" s="1334"/>
      <c r="K18" s="1334"/>
      <c r="L18" s="1334"/>
      <c r="M18" s="1334"/>
      <c r="N18" s="1335"/>
      <c r="O18" s="1335"/>
      <c r="P18" s="1335"/>
      <c r="Q18" s="1335"/>
      <c r="R18" s="1335"/>
      <c r="S18" s="1589"/>
    </row>
    <row r="19" spans="1:248" s="97" customFormat="1" ht="15" customHeight="1">
      <c r="A19" s="1399"/>
      <c r="B19" s="1334"/>
      <c r="C19" s="1334"/>
      <c r="D19" s="1398"/>
      <c r="E19" s="1334"/>
      <c r="F19" s="1334"/>
      <c r="G19" s="1334"/>
      <c r="H19" s="1334"/>
      <c r="I19" s="1334"/>
      <c r="J19" s="1334"/>
      <c r="K19" s="1334"/>
      <c r="L19" s="1334"/>
      <c r="M19" s="1334"/>
      <c r="N19" s="1335"/>
      <c r="O19" s="1335"/>
      <c r="P19" s="1335"/>
      <c r="Q19" s="1335"/>
      <c r="R19" s="1335"/>
      <c r="S19" s="1589"/>
    </row>
    <row r="20" spans="1:248" ht="15" customHeight="1">
      <c r="A20" s="1399"/>
      <c r="B20" s="1334"/>
      <c r="C20" s="1334"/>
      <c r="D20" s="1398"/>
      <c r="E20" s="1734" t="s">
        <v>1928</v>
      </c>
      <c r="F20" s="1734"/>
      <c r="G20" s="1734"/>
      <c r="H20" s="1734" t="s">
        <v>1927</v>
      </c>
      <c r="I20" s="1734"/>
      <c r="J20" s="1734"/>
      <c r="K20" s="1734" t="s">
        <v>1926</v>
      </c>
      <c r="L20" s="1734"/>
      <c r="M20" s="1734"/>
      <c r="N20" s="1734" t="s">
        <v>1925</v>
      </c>
      <c r="O20" s="1734"/>
      <c r="P20" s="1734"/>
      <c r="Q20" s="1734" t="s">
        <v>1924</v>
      </c>
      <c r="R20" s="1734"/>
      <c r="S20" s="1735"/>
    </row>
    <row r="21" spans="1:248" s="334" customFormat="1" ht="15" customHeight="1">
      <c r="A21" s="1399"/>
      <c r="B21" s="138" t="s">
        <v>1627</v>
      </c>
      <c r="C21" s="1734" t="s">
        <v>1914</v>
      </c>
      <c r="D21" s="1735"/>
      <c r="E21" s="138" t="s">
        <v>1627</v>
      </c>
      <c r="F21" s="1734" t="s">
        <v>1914</v>
      </c>
      <c r="G21" s="1734"/>
      <c r="H21" s="138" t="s">
        <v>1627</v>
      </c>
      <c r="I21" s="1736" t="s">
        <v>1914</v>
      </c>
      <c r="J21" s="1736"/>
      <c r="K21" s="138" t="s">
        <v>1913</v>
      </c>
      <c r="L21" s="1734" t="s">
        <v>1914</v>
      </c>
      <c r="M21" s="1734"/>
      <c r="N21" s="138" t="s">
        <v>1923</v>
      </c>
      <c r="O21" s="1734" t="s">
        <v>1922</v>
      </c>
      <c r="P21" s="1734"/>
      <c r="Q21" s="138" t="s">
        <v>1923</v>
      </c>
      <c r="R21" s="1734" t="s">
        <v>1922</v>
      </c>
      <c r="S21" s="1735"/>
    </row>
    <row r="22" spans="1:248" s="97" customFormat="1" ht="15" customHeight="1">
      <c r="A22" s="895" t="s">
        <v>1911</v>
      </c>
      <c r="B22" s="624">
        <v>35</v>
      </c>
      <c r="C22" s="1445">
        <v>22251</v>
      </c>
      <c r="D22" s="1444"/>
      <c r="E22" s="624">
        <v>13</v>
      </c>
      <c r="F22" s="1445">
        <v>10850</v>
      </c>
      <c r="G22" s="1444"/>
      <c r="H22" s="152">
        <v>5</v>
      </c>
      <c r="I22" s="1445">
        <v>4600</v>
      </c>
      <c r="J22" s="1444"/>
      <c r="K22" s="151" t="s">
        <v>1770</v>
      </c>
      <c r="L22" s="1451" t="s">
        <v>1770</v>
      </c>
      <c r="M22" s="1450"/>
      <c r="N22" s="152">
        <v>10</v>
      </c>
      <c r="O22" s="1445">
        <v>3400</v>
      </c>
      <c r="P22" s="1444"/>
      <c r="Q22" s="152">
        <v>6</v>
      </c>
      <c r="R22" s="1445">
        <v>2901</v>
      </c>
      <c r="S22" s="1445"/>
      <c r="Y22" s="887"/>
      <c r="Z22" s="887"/>
      <c r="AA22" s="887"/>
      <c r="AB22" s="887"/>
      <c r="AC22" s="887"/>
      <c r="AD22" s="887"/>
      <c r="AE22" s="887"/>
      <c r="AF22" s="887"/>
      <c r="AG22" s="887"/>
      <c r="AH22" s="887"/>
      <c r="AI22" s="887"/>
      <c r="AJ22" s="887"/>
      <c r="AK22" s="887"/>
      <c r="AL22" s="887"/>
      <c r="AM22" s="887"/>
      <c r="AN22" s="887"/>
      <c r="AO22" s="887"/>
      <c r="AP22" s="887"/>
      <c r="AQ22" s="887"/>
      <c r="AR22" s="887"/>
      <c r="AS22" s="887"/>
      <c r="AT22" s="887"/>
      <c r="AU22" s="887"/>
      <c r="AV22" s="887"/>
      <c r="AW22" s="887"/>
      <c r="AX22" s="887"/>
      <c r="AY22" s="887"/>
      <c r="AZ22" s="887"/>
      <c r="BA22" s="887"/>
      <c r="BB22" s="887"/>
      <c r="BC22" s="887"/>
      <c r="BD22" s="887"/>
      <c r="BE22" s="887"/>
      <c r="BF22" s="887"/>
      <c r="BG22" s="887"/>
      <c r="BH22" s="887"/>
      <c r="BI22" s="887"/>
      <c r="BJ22" s="887"/>
      <c r="BK22" s="887"/>
      <c r="BL22" s="887"/>
      <c r="BM22" s="887"/>
      <c r="BN22" s="887"/>
      <c r="BO22" s="887"/>
      <c r="BP22" s="887"/>
      <c r="BQ22" s="887"/>
      <c r="BR22" s="887"/>
      <c r="BS22" s="887"/>
      <c r="BT22" s="887"/>
      <c r="BU22" s="887"/>
      <c r="BV22" s="887"/>
      <c r="BW22" s="887"/>
      <c r="BX22" s="887"/>
      <c r="BY22" s="887"/>
      <c r="BZ22" s="887"/>
      <c r="CA22" s="887"/>
      <c r="CB22" s="887"/>
      <c r="CC22" s="887"/>
      <c r="CD22" s="887"/>
      <c r="CE22" s="887"/>
      <c r="CF22" s="887"/>
      <c r="CG22" s="887"/>
      <c r="CH22" s="887"/>
      <c r="CI22" s="887"/>
      <c r="CJ22" s="887"/>
      <c r="CK22" s="887"/>
      <c r="CL22" s="887"/>
      <c r="CM22" s="887"/>
      <c r="CN22" s="887"/>
      <c r="CO22" s="887"/>
      <c r="CP22" s="887"/>
      <c r="CQ22" s="887"/>
      <c r="CR22" s="887"/>
      <c r="CS22" s="887"/>
      <c r="CT22" s="887"/>
      <c r="CU22" s="887"/>
      <c r="CV22" s="887"/>
      <c r="CW22" s="887"/>
      <c r="CX22" s="887"/>
      <c r="CY22" s="887"/>
      <c r="CZ22" s="887"/>
      <c r="DA22" s="887"/>
      <c r="DB22" s="887"/>
      <c r="DC22" s="887"/>
      <c r="DD22" s="887"/>
      <c r="DE22" s="887"/>
      <c r="DF22" s="887"/>
      <c r="DG22" s="887"/>
      <c r="DH22" s="887"/>
      <c r="DI22" s="887"/>
      <c r="DJ22" s="887"/>
      <c r="DK22" s="887"/>
      <c r="DL22" s="887"/>
      <c r="DM22" s="887"/>
      <c r="DN22" s="887"/>
      <c r="DO22" s="887"/>
      <c r="DP22" s="887"/>
      <c r="DQ22" s="887"/>
      <c r="DR22" s="887"/>
      <c r="DS22" s="887"/>
      <c r="DT22" s="887"/>
      <c r="DU22" s="887"/>
      <c r="DV22" s="887"/>
      <c r="DW22" s="887"/>
      <c r="DX22" s="887"/>
      <c r="DY22" s="887"/>
      <c r="DZ22" s="887"/>
      <c r="EA22" s="887"/>
      <c r="EB22" s="887"/>
      <c r="EC22" s="887"/>
      <c r="ED22" s="887"/>
      <c r="EE22" s="887"/>
      <c r="EF22" s="887"/>
      <c r="EG22" s="887"/>
      <c r="EH22" s="887"/>
      <c r="EI22" s="887"/>
      <c r="EJ22" s="887"/>
      <c r="EK22" s="887"/>
      <c r="EL22" s="887"/>
      <c r="EM22" s="887"/>
      <c r="EN22" s="887"/>
      <c r="EO22" s="887"/>
      <c r="EP22" s="887"/>
      <c r="EQ22" s="887"/>
      <c r="ER22" s="887"/>
      <c r="ES22" s="887"/>
      <c r="ET22" s="887"/>
      <c r="EU22" s="887"/>
      <c r="EV22" s="887"/>
      <c r="EW22" s="887"/>
      <c r="EX22" s="887"/>
      <c r="EY22" s="887"/>
      <c r="EZ22" s="887"/>
      <c r="FA22" s="887"/>
      <c r="FB22" s="887"/>
      <c r="FC22" s="887"/>
      <c r="FD22" s="887"/>
      <c r="FE22" s="887"/>
      <c r="FF22" s="887"/>
      <c r="FG22" s="887"/>
      <c r="FH22" s="887"/>
      <c r="FI22" s="887"/>
      <c r="FJ22" s="887"/>
      <c r="FK22" s="887"/>
      <c r="FL22" s="887"/>
      <c r="FM22" s="887"/>
      <c r="FN22" s="887"/>
      <c r="FO22" s="887"/>
      <c r="FP22" s="887"/>
      <c r="FQ22" s="887"/>
      <c r="FR22" s="887"/>
      <c r="FS22" s="887"/>
      <c r="FT22" s="887"/>
      <c r="FU22" s="887"/>
      <c r="FV22" s="887"/>
      <c r="FW22" s="887"/>
      <c r="FX22" s="887"/>
      <c r="FY22" s="887"/>
      <c r="FZ22" s="887"/>
      <c r="GA22" s="887"/>
      <c r="GB22" s="887"/>
      <c r="GC22" s="887"/>
      <c r="GD22" s="887"/>
      <c r="GE22" s="887"/>
      <c r="GF22" s="887"/>
      <c r="GG22" s="887"/>
      <c r="GH22" s="887"/>
      <c r="GI22" s="887"/>
      <c r="GJ22" s="887"/>
      <c r="GK22" s="887"/>
      <c r="GL22" s="887"/>
      <c r="GM22" s="887"/>
      <c r="GN22" s="887"/>
      <c r="GO22" s="887"/>
      <c r="GP22" s="887"/>
      <c r="GQ22" s="887"/>
      <c r="GR22" s="887"/>
      <c r="GS22" s="887"/>
      <c r="GT22" s="887"/>
      <c r="GU22" s="887"/>
      <c r="GV22" s="887"/>
      <c r="GW22" s="887"/>
      <c r="GX22" s="887"/>
      <c r="GY22" s="887"/>
      <c r="GZ22" s="887"/>
      <c r="HA22" s="887"/>
      <c r="HB22" s="887"/>
      <c r="HC22" s="887"/>
      <c r="HD22" s="887"/>
      <c r="HE22" s="887"/>
      <c r="HF22" s="887"/>
      <c r="HG22" s="887"/>
      <c r="HH22" s="887"/>
      <c r="HI22" s="887"/>
      <c r="HJ22" s="887"/>
      <c r="HK22" s="887"/>
      <c r="HL22" s="887"/>
      <c r="HM22" s="887"/>
      <c r="HN22" s="887"/>
      <c r="HO22" s="887"/>
      <c r="HP22" s="887"/>
      <c r="HQ22" s="887"/>
      <c r="HR22" s="887"/>
      <c r="HS22" s="887"/>
      <c r="HT22" s="887"/>
      <c r="HU22" s="887"/>
      <c r="HV22" s="887"/>
      <c r="HW22" s="887"/>
      <c r="HX22" s="887"/>
      <c r="HY22" s="887"/>
      <c r="HZ22" s="887"/>
      <c r="IA22" s="887"/>
      <c r="IB22" s="887"/>
      <c r="IC22" s="887"/>
      <c r="ID22" s="887"/>
      <c r="IE22" s="887"/>
      <c r="IF22" s="887"/>
      <c r="IG22" s="887"/>
      <c r="IH22" s="887"/>
      <c r="II22" s="887"/>
      <c r="IJ22" s="887"/>
      <c r="IK22" s="887"/>
      <c r="IL22" s="887"/>
      <c r="IM22" s="887"/>
      <c r="IN22" s="887"/>
    </row>
    <row r="23" spans="1:248" s="97" customFormat="1" ht="15" customHeight="1">
      <c r="A23" s="895" t="s">
        <v>1910</v>
      </c>
      <c r="B23" s="906">
        <v>32</v>
      </c>
      <c r="C23" s="1645">
        <v>21659</v>
      </c>
      <c r="D23" s="1716"/>
      <c r="E23" s="906">
        <v>15</v>
      </c>
      <c r="F23" s="1645">
        <v>13030</v>
      </c>
      <c r="G23" s="1716"/>
      <c r="H23" s="727">
        <v>0</v>
      </c>
      <c r="I23" s="1645">
        <v>0</v>
      </c>
      <c r="J23" s="1716"/>
      <c r="K23" s="897" t="s">
        <v>1770</v>
      </c>
      <c r="L23" s="1717" t="s">
        <v>1770</v>
      </c>
      <c r="M23" s="1718"/>
      <c r="N23" s="727">
        <v>11</v>
      </c>
      <c r="O23" s="1645">
        <v>5100</v>
      </c>
      <c r="P23" s="1716"/>
      <c r="Q23" s="727">
        <v>3</v>
      </c>
      <c r="R23" s="1645">
        <v>2089</v>
      </c>
      <c r="S23" s="1645"/>
      <c r="Y23" s="887"/>
      <c r="Z23" s="887"/>
      <c r="AA23" s="887"/>
      <c r="AB23" s="887"/>
      <c r="AC23" s="887"/>
      <c r="AD23" s="887"/>
      <c r="AE23" s="887"/>
      <c r="AF23" s="887"/>
      <c r="AG23" s="887"/>
      <c r="AH23" s="887"/>
      <c r="AI23" s="887"/>
      <c r="AJ23" s="887"/>
      <c r="AK23" s="887"/>
      <c r="AL23" s="887"/>
      <c r="AM23" s="887"/>
      <c r="AN23" s="887"/>
      <c r="AO23" s="887"/>
      <c r="AP23" s="887"/>
      <c r="AQ23" s="887"/>
      <c r="AR23" s="887"/>
      <c r="AS23" s="887"/>
      <c r="AT23" s="887"/>
      <c r="AU23" s="887"/>
      <c r="AV23" s="887"/>
      <c r="AW23" s="887"/>
      <c r="AX23" s="887"/>
      <c r="AY23" s="887"/>
      <c r="AZ23" s="887"/>
      <c r="BA23" s="887"/>
      <c r="BB23" s="887"/>
      <c r="BC23" s="887"/>
      <c r="BD23" s="887"/>
      <c r="BE23" s="887"/>
      <c r="BF23" s="887"/>
      <c r="BG23" s="887"/>
      <c r="BH23" s="887"/>
      <c r="BI23" s="887"/>
      <c r="BJ23" s="887"/>
      <c r="BK23" s="887"/>
      <c r="BL23" s="887"/>
      <c r="BM23" s="887"/>
      <c r="BN23" s="887"/>
      <c r="BO23" s="887"/>
      <c r="BP23" s="887"/>
      <c r="BQ23" s="887"/>
      <c r="BR23" s="887"/>
      <c r="BS23" s="887"/>
      <c r="BT23" s="887"/>
      <c r="BU23" s="887"/>
      <c r="BV23" s="887"/>
      <c r="BW23" s="887"/>
      <c r="BX23" s="887"/>
      <c r="BY23" s="887"/>
      <c r="BZ23" s="887"/>
      <c r="CA23" s="887"/>
      <c r="CB23" s="887"/>
      <c r="CC23" s="887"/>
      <c r="CD23" s="887"/>
      <c r="CE23" s="887"/>
      <c r="CF23" s="887"/>
      <c r="CG23" s="887"/>
      <c r="CH23" s="887"/>
      <c r="CI23" s="887"/>
      <c r="CJ23" s="887"/>
      <c r="CK23" s="887"/>
      <c r="CL23" s="887"/>
      <c r="CM23" s="887"/>
      <c r="CN23" s="887"/>
      <c r="CO23" s="887"/>
      <c r="CP23" s="887"/>
      <c r="CQ23" s="887"/>
      <c r="CR23" s="887"/>
      <c r="CS23" s="887"/>
      <c r="CT23" s="887"/>
      <c r="CU23" s="887"/>
      <c r="CV23" s="887"/>
      <c r="CW23" s="887"/>
      <c r="CX23" s="887"/>
      <c r="CY23" s="887"/>
      <c r="CZ23" s="887"/>
      <c r="DA23" s="887"/>
      <c r="DB23" s="887"/>
      <c r="DC23" s="887"/>
      <c r="DD23" s="887"/>
      <c r="DE23" s="887"/>
      <c r="DF23" s="887"/>
      <c r="DG23" s="887"/>
      <c r="DH23" s="887"/>
      <c r="DI23" s="887"/>
      <c r="DJ23" s="887"/>
      <c r="DK23" s="887"/>
      <c r="DL23" s="887"/>
      <c r="DM23" s="887"/>
      <c r="DN23" s="887"/>
      <c r="DO23" s="887"/>
      <c r="DP23" s="887"/>
      <c r="DQ23" s="887"/>
      <c r="DR23" s="887"/>
      <c r="DS23" s="887"/>
      <c r="DT23" s="887"/>
      <c r="DU23" s="887"/>
      <c r="DV23" s="887"/>
      <c r="DW23" s="887"/>
      <c r="DX23" s="887"/>
      <c r="DY23" s="887"/>
      <c r="DZ23" s="887"/>
      <c r="EA23" s="887"/>
      <c r="EB23" s="887"/>
      <c r="EC23" s="887"/>
      <c r="ED23" s="887"/>
      <c r="EE23" s="887"/>
      <c r="EF23" s="887"/>
      <c r="EG23" s="887"/>
      <c r="EH23" s="887"/>
      <c r="EI23" s="887"/>
      <c r="EJ23" s="887"/>
      <c r="EK23" s="887"/>
      <c r="EL23" s="887"/>
      <c r="EM23" s="887"/>
      <c r="EN23" s="887"/>
      <c r="EO23" s="887"/>
      <c r="EP23" s="887"/>
      <c r="EQ23" s="887"/>
      <c r="ER23" s="887"/>
      <c r="ES23" s="887"/>
      <c r="ET23" s="887"/>
      <c r="EU23" s="887"/>
      <c r="EV23" s="887"/>
      <c r="EW23" s="887"/>
      <c r="EX23" s="887"/>
      <c r="EY23" s="887"/>
      <c r="EZ23" s="887"/>
      <c r="FA23" s="887"/>
      <c r="FB23" s="887"/>
      <c r="FC23" s="887"/>
      <c r="FD23" s="887"/>
      <c r="FE23" s="887"/>
      <c r="FF23" s="887"/>
      <c r="FG23" s="887"/>
      <c r="FH23" s="887"/>
      <c r="FI23" s="887"/>
      <c r="FJ23" s="887"/>
      <c r="FK23" s="887"/>
      <c r="FL23" s="887"/>
      <c r="FM23" s="887"/>
      <c r="FN23" s="887"/>
      <c r="FO23" s="887"/>
      <c r="FP23" s="887"/>
      <c r="FQ23" s="887"/>
      <c r="FR23" s="887"/>
      <c r="FS23" s="887"/>
      <c r="FT23" s="887"/>
      <c r="FU23" s="887"/>
      <c r="FV23" s="887"/>
      <c r="FW23" s="887"/>
      <c r="FX23" s="887"/>
      <c r="FY23" s="887"/>
      <c r="FZ23" s="887"/>
      <c r="GA23" s="887"/>
      <c r="GB23" s="887"/>
      <c r="GC23" s="887"/>
      <c r="GD23" s="887"/>
      <c r="GE23" s="887"/>
      <c r="GF23" s="887"/>
      <c r="GG23" s="887"/>
      <c r="GH23" s="887"/>
      <c r="GI23" s="887"/>
      <c r="GJ23" s="887"/>
      <c r="GK23" s="887"/>
      <c r="GL23" s="887"/>
      <c r="GM23" s="887"/>
      <c r="GN23" s="887"/>
      <c r="GO23" s="887"/>
      <c r="GP23" s="887"/>
      <c r="GQ23" s="887"/>
      <c r="GR23" s="887"/>
      <c r="GS23" s="887"/>
      <c r="GT23" s="887"/>
      <c r="GU23" s="887"/>
      <c r="GV23" s="887"/>
      <c r="GW23" s="887"/>
      <c r="GX23" s="887"/>
      <c r="GY23" s="887"/>
      <c r="GZ23" s="887"/>
      <c r="HA23" s="887"/>
      <c r="HB23" s="887"/>
      <c r="HC23" s="887"/>
      <c r="HD23" s="887"/>
      <c r="HE23" s="887"/>
      <c r="HF23" s="887"/>
      <c r="HG23" s="887"/>
      <c r="HH23" s="887"/>
      <c r="HI23" s="887"/>
      <c r="HJ23" s="887"/>
      <c r="HK23" s="887"/>
      <c r="HL23" s="887"/>
      <c r="HM23" s="887"/>
      <c r="HN23" s="887"/>
      <c r="HO23" s="887"/>
      <c r="HP23" s="887"/>
      <c r="HQ23" s="887"/>
      <c r="HR23" s="887"/>
      <c r="HS23" s="887"/>
      <c r="HT23" s="887"/>
      <c r="HU23" s="887"/>
      <c r="HV23" s="887"/>
      <c r="HW23" s="887"/>
      <c r="HX23" s="887"/>
      <c r="HY23" s="887"/>
      <c r="HZ23" s="887"/>
      <c r="IA23" s="887"/>
      <c r="IB23" s="887"/>
      <c r="IC23" s="887"/>
      <c r="ID23" s="887"/>
      <c r="IE23" s="887"/>
      <c r="IF23" s="887"/>
      <c r="IG23" s="887"/>
      <c r="IH23" s="887"/>
      <c r="II23" s="887"/>
      <c r="IJ23" s="887"/>
      <c r="IK23" s="887"/>
      <c r="IL23" s="887"/>
      <c r="IM23" s="887"/>
      <c r="IN23" s="887"/>
    </row>
    <row r="24" spans="1:248" s="901" customFormat="1" ht="15" customHeight="1">
      <c r="A24" s="895" t="s">
        <v>1921</v>
      </c>
      <c r="B24" s="906">
        <v>25</v>
      </c>
      <c r="C24" s="1645">
        <v>20628</v>
      </c>
      <c r="D24" s="1716"/>
      <c r="E24" s="906">
        <v>14</v>
      </c>
      <c r="F24" s="1645">
        <v>14850</v>
      </c>
      <c r="G24" s="1716"/>
      <c r="H24" s="727">
        <v>2</v>
      </c>
      <c r="I24" s="1645">
        <v>1019</v>
      </c>
      <c r="J24" s="1716"/>
      <c r="K24" s="897" t="s">
        <v>1770</v>
      </c>
      <c r="L24" s="1717" t="s">
        <v>1770</v>
      </c>
      <c r="M24" s="1718"/>
      <c r="N24" s="727">
        <v>6</v>
      </c>
      <c r="O24" s="1645">
        <v>2500</v>
      </c>
      <c r="P24" s="1716"/>
      <c r="Q24" s="727">
        <v>1</v>
      </c>
      <c r="R24" s="1645">
        <v>759</v>
      </c>
      <c r="S24" s="1645"/>
      <c r="Y24" s="887"/>
      <c r="Z24" s="887"/>
      <c r="AA24" s="887"/>
      <c r="AB24" s="887"/>
      <c r="AC24" s="887"/>
      <c r="AD24" s="887"/>
      <c r="AE24" s="887"/>
      <c r="AF24" s="887"/>
      <c r="AG24" s="887"/>
      <c r="AH24" s="887"/>
      <c r="AI24" s="887"/>
      <c r="AJ24" s="887"/>
      <c r="AK24" s="887"/>
      <c r="AL24" s="887"/>
      <c r="AM24" s="887"/>
      <c r="AN24" s="887"/>
      <c r="AO24" s="887"/>
      <c r="AP24" s="887"/>
      <c r="AQ24" s="887"/>
      <c r="AR24" s="887"/>
      <c r="AS24" s="887"/>
      <c r="AT24" s="887"/>
      <c r="AU24" s="887"/>
      <c r="AV24" s="887"/>
      <c r="AW24" s="887"/>
      <c r="AX24" s="887"/>
      <c r="AY24" s="887"/>
      <c r="AZ24" s="887"/>
      <c r="BA24" s="887"/>
      <c r="BB24" s="887"/>
      <c r="BC24" s="887"/>
      <c r="BD24" s="887"/>
      <c r="BE24" s="887"/>
      <c r="BF24" s="887"/>
      <c r="BG24" s="887"/>
      <c r="BH24" s="887"/>
      <c r="BI24" s="887"/>
      <c r="BJ24" s="887"/>
      <c r="BK24" s="887"/>
      <c r="BL24" s="887"/>
      <c r="BM24" s="887"/>
      <c r="BN24" s="887"/>
      <c r="BO24" s="887"/>
      <c r="BP24" s="887"/>
      <c r="BQ24" s="887"/>
      <c r="BR24" s="887"/>
      <c r="BS24" s="887"/>
      <c r="BT24" s="887"/>
      <c r="BU24" s="887"/>
      <c r="BV24" s="887"/>
      <c r="BW24" s="887"/>
      <c r="BX24" s="887"/>
      <c r="BY24" s="887"/>
      <c r="BZ24" s="887"/>
      <c r="CA24" s="887"/>
      <c r="CB24" s="887"/>
      <c r="CC24" s="887"/>
      <c r="CD24" s="887"/>
      <c r="CE24" s="887"/>
      <c r="CF24" s="887"/>
      <c r="CG24" s="887"/>
      <c r="CH24" s="887"/>
      <c r="CI24" s="887"/>
      <c r="CJ24" s="887"/>
      <c r="CK24" s="887"/>
      <c r="CL24" s="887"/>
      <c r="CM24" s="887"/>
      <c r="CN24" s="887"/>
      <c r="CO24" s="887"/>
      <c r="CP24" s="887"/>
      <c r="CQ24" s="887"/>
      <c r="CR24" s="887"/>
      <c r="CS24" s="887"/>
      <c r="CT24" s="887"/>
      <c r="CU24" s="887"/>
      <c r="CV24" s="887"/>
      <c r="CW24" s="887"/>
      <c r="CX24" s="887"/>
      <c r="CY24" s="887"/>
      <c r="CZ24" s="887"/>
      <c r="DA24" s="887"/>
      <c r="DB24" s="887"/>
      <c r="DC24" s="887"/>
      <c r="DD24" s="887"/>
      <c r="DE24" s="887"/>
      <c r="DF24" s="887"/>
      <c r="DG24" s="887"/>
      <c r="DH24" s="887"/>
      <c r="DI24" s="887"/>
      <c r="DJ24" s="887"/>
      <c r="DK24" s="887"/>
      <c r="DL24" s="887"/>
      <c r="DM24" s="887"/>
      <c r="DN24" s="887"/>
      <c r="DO24" s="887"/>
      <c r="DP24" s="887"/>
      <c r="DQ24" s="887"/>
      <c r="DR24" s="887"/>
      <c r="DS24" s="887"/>
      <c r="DT24" s="887"/>
      <c r="DU24" s="887"/>
      <c r="DV24" s="887"/>
      <c r="DW24" s="887"/>
      <c r="DX24" s="887"/>
      <c r="DY24" s="887"/>
      <c r="DZ24" s="887"/>
      <c r="EA24" s="887"/>
      <c r="EB24" s="887"/>
      <c r="EC24" s="887"/>
      <c r="ED24" s="887"/>
      <c r="EE24" s="887"/>
      <c r="EF24" s="887"/>
      <c r="EG24" s="887"/>
      <c r="EH24" s="887"/>
      <c r="EI24" s="887"/>
      <c r="EJ24" s="887"/>
      <c r="EK24" s="887"/>
      <c r="EL24" s="887"/>
      <c r="EM24" s="887"/>
      <c r="EN24" s="887"/>
      <c r="EO24" s="887"/>
      <c r="EP24" s="887"/>
      <c r="EQ24" s="887"/>
      <c r="ER24" s="887"/>
      <c r="ES24" s="887"/>
      <c r="ET24" s="887"/>
      <c r="EU24" s="887"/>
      <c r="EV24" s="887"/>
      <c r="EW24" s="887"/>
      <c r="EX24" s="887"/>
      <c r="EY24" s="887"/>
      <c r="EZ24" s="887"/>
      <c r="FA24" s="887"/>
      <c r="FB24" s="887"/>
      <c r="FC24" s="887"/>
      <c r="FD24" s="887"/>
      <c r="FE24" s="887"/>
      <c r="FF24" s="887"/>
      <c r="FG24" s="887"/>
      <c r="FH24" s="887"/>
      <c r="FI24" s="887"/>
      <c r="FJ24" s="887"/>
      <c r="FK24" s="887"/>
      <c r="FL24" s="887"/>
      <c r="FM24" s="887"/>
      <c r="FN24" s="887"/>
      <c r="FO24" s="887"/>
      <c r="FP24" s="887"/>
      <c r="FQ24" s="887"/>
      <c r="FR24" s="887"/>
      <c r="FS24" s="887"/>
      <c r="FT24" s="887"/>
      <c r="FU24" s="887"/>
      <c r="FV24" s="887"/>
      <c r="FW24" s="887"/>
      <c r="FX24" s="887"/>
      <c r="FY24" s="887"/>
      <c r="FZ24" s="887"/>
      <c r="GA24" s="887"/>
      <c r="GB24" s="887"/>
      <c r="GC24" s="887"/>
      <c r="GD24" s="887"/>
      <c r="GE24" s="887"/>
      <c r="GF24" s="887"/>
      <c r="GG24" s="887"/>
      <c r="GH24" s="887"/>
      <c r="GI24" s="887"/>
      <c r="GJ24" s="887"/>
      <c r="GK24" s="887"/>
      <c r="GL24" s="887"/>
      <c r="GM24" s="887"/>
      <c r="GN24" s="887"/>
      <c r="GO24" s="887"/>
      <c r="GP24" s="887"/>
      <c r="GQ24" s="887"/>
      <c r="GR24" s="887"/>
      <c r="GS24" s="887"/>
      <c r="GT24" s="887"/>
      <c r="GU24" s="887"/>
      <c r="GV24" s="887"/>
      <c r="GW24" s="887"/>
      <c r="GX24" s="887"/>
      <c r="GY24" s="887"/>
      <c r="GZ24" s="887"/>
      <c r="HA24" s="887"/>
      <c r="HB24" s="887"/>
      <c r="HC24" s="887"/>
      <c r="HD24" s="887"/>
      <c r="HE24" s="887"/>
      <c r="HF24" s="887"/>
      <c r="HG24" s="887"/>
      <c r="HH24" s="887"/>
      <c r="HI24" s="887"/>
      <c r="HJ24" s="887"/>
      <c r="HK24" s="887"/>
      <c r="HL24" s="887"/>
      <c r="HM24" s="887"/>
      <c r="HN24" s="887"/>
      <c r="HO24" s="887"/>
      <c r="HP24" s="887"/>
      <c r="HQ24" s="887"/>
      <c r="HR24" s="887"/>
      <c r="HS24" s="887"/>
      <c r="HT24" s="887"/>
      <c r="HU24" s="887"/>
      <c r="HV24" s="887"/>
      <c r="HW24" s="887"/>
      <c r="HX24" s="887"/>
      <c r="HY24" s="887"/>
      <c r="HZ24" s="887"/>
      <c r="IA24" s="887"/>
      <c r="IB24" s="887"/>
      <c r="IC24" s="887"/>
      <c r="ID24" s="887"/>
      <c r="IE24" s="887"/>
      <c r="IF24" s="887"/>
      <c r="IG24" s="887"/>
      <c r="IH24" s="887"/>
      <c r="II24" s="887"/>
      <c r="IJ24" s="887"/>
      <c r="IK24" s="887"/>
      <c r="IL24" s="887"/>
      <c r="IM24" s="887"/>
      <c r="IN24" s="887"/>
    </row>
    <row r="25" spans="1:248" s="901" customFormat="1" ht="15" customHeight="1">
      <c r="A25" s="895" t="s">
        <v>1920</v>
      </c>
      <c r="B25" s="906">
        <v>179</v>
      </c>
      <c r="C25" s="1645">
        <v>260010</v>
      </c>
      <c r="D25" s="1716"/>
      <c r="E25" s="906">
        <v>164</v>
      </c>
      <c r="F25" s="1645">
        <v>252400</v>
      </c>
      <c r="G25" s="1716"/>
      <c r="H25" s="891" t="s">
        <v>1770</v>
      </c>
      <c r="I25" s="1717" t="s">
        <v>1770</v>
      </c>
      <c r="J25" s="1718"/>
      <c r="K25" s="891" t="s">
        <v>1770</v>
      </c>
      <c r="L25" s="1717" t="s">
        <v>1770</v>
      </c>
      <c r="M25" s="1718"/>
      <c r="N25" s="727">
        <v>13</v>
      </c>
      <c r="O25" s="1645">
        <v>6600</v>
      </c>
      <c r="P25" s="1716"/>
      <c r="Q25" s="891" t="s">
        <v>1770</v>
      </c>
      <c r="R25" s="1717" t="s">
        <v>1770</v>
      </c>
      <c r="S25" s="1717"/>
      <c r="T25" s="902"/>
      <c r="Y25" s="887"/>
      <c r="Z25" s="887"/>
      <c r="AA25" s="887"/>
      <c r="AB25" s="887"/>
      <c r="AC25" s="887"/>
      <c r="AD25" s="887"/>
      <c r="AE25" s="887"/>
      <c r="AF25" s="887"/>
      <c r="AG25" s="887"/>
      <c r="AH25" s="887"/>
      <c r="AI25" s="887"/>
      <c r="AJ25" s="887"/>
      <c r="AK25" s="887"/>
      <c r="AL25" s="887"/>
      <c r="AM25" s="887"/>
      <c r="AN25" s="887"/>
      <c r="AO25" s="887"/>
      <c r="AP25" s="887"/>
      <c r="AQ25" s="887"/>
      <c r="AR25" s="887"/>
      <c r="AS25" s="887"/>
      <c r="AT25" s="887"/>
      <c r="AU25" s="887"/>
      <c r="AV25" s="887"/>
      <c r="AW25" s="887"/>
      <c r="AX25" s="887"/>
      <c r="AY25" s="887"/>
      <c r="AZ25" s="887"/>
      <c r="BA25" s="887"/>
      <c r="BB25" s="887"/>
      <c r="BC25" s="887"/>
      <c r="BD25" s="887"/>
      <c r="BE25" s="887"/>
      <c r="BF25" s="887"/>
      <c r="BG25" s="887"/>
      <c r="BH25" s="887"/>
      <c r="BI25" s="887"/>
      <c r="BJ25" s="887"/>
      <c r="BK25" s="887"/>
      <c r="BL25" s="887"/>
      <c r="BM25" s="887"/>
      <c r="BN25" s="887"/>
      <c r="BO25" s="887"/>
      <c r="BP25" s="887"/>
      <c r="BQ25" s="887"/>
      <c r="BR25" s="887"/>
      <c r="BS25" s="887"/>
      <c r="BT25" s="887"/>
      <c r="BU25" s="887"/>
      <c r="BV25" s="887"/>
      <c r="BW25" s="887"/>
      <c r="BX25" s="887"/>
      <c r="BY25" s="887"/>
      <c r="BZ25" s="887"/>
      <c r="CA25" s="887"/>
      <c r="CB25" s="887"/>
      <c r="CC25" s="887"/>
      <c r="CD25" s="887"/>
      <c r="CE25" s="887"/>
      <c r="CF25" s="887"/>
      <c r="CG25" s="887"/>
      <c r="CH25" s="887"/>
      <c r="CI25" s="887"/>
      <c r="CJ25" s="887"/>
      <c r="CK25" s="887"/>
      <c r="CL25" s="887"/>
      <c r="CM25" s="887"/>
      <c r="CN25" s="887"/>
      <c r="CO25" s="887"/>
      <c r="CP25" s="887"/>
      <c r="CQ25" s="887"/>
      <c r="CR25" s="887"/>
      <c r="CS25" s="887"/>
      <c r="CT25" s="887"/>
      <c r="CU25" s="887"/>
      <c r="CV25" s="887"/>
      <c r="CW25" s="887"/>
      <c r="CX25" s="887"/>
      <c r="CY25" s="887"/>
      <c r="CZ25" s="887"/>
      <c r="DA25" s="887"/>
      <c r="DB25" s="887"/>
      <c r="DC25" s="887"/>
      <c r="DD25" s="887"/>
      <c r="DE25" s="887"/>
      <c r="DF25" s="887"/>
      <c r="DG25" s="887"/>
      <c r="DH25" s="887"/>
      <c r="DI25" s="887"/>
      <c r="DJ25" s="887"/>
      <c r="DK25" s="887"/>
      <c r="DL25" s="887"/>
      <c r="DM25" s="887"/>
      <c r="DN25" s="887"/>
      <c r="DO25" s="887"/>
      <c r="DP25" s="887"/>
      <c r="DQ25" s="887"/>
      <c r="DR25" s="887"/>
      <c r="DS25" s="887"/>
      <c r="DT25" s="887"/>
      <c r="DU25" s="887"/>
      <c r="DV25" s="887"/>
      <c r="DW25" s="887"/>
      <c r="DX25" s="887"/>
      <c r="DY25" s="887"/>
      <c r="DZ25" s="887"/>
      <c r="EA25" s="887"/>
      <c r="EB25" s="887"/>
      <c r="EC25" s="887"/>
      <c r="ED25" s="887"/>
      <c r="EE25" s="887"/>
      <c r="EF25" s="887"/>
      <c r="EG25" s="887"/>
      <c r="EH25" s="887"/>
      <c r="EI25" s="887"/>
      <c r="EJ25" s="887"/>
      <c r="EK25" s="887"/>
      <c r="EL25" s="887"/>
      <c r="EM25" s="887"/>
      <c r="EN25" s="887"/>
      <c r="EO25" s="887"/>
      <c r="EP25" s="887"/>
      <c r="EQ25" s="887"/>
      <c r="ER25" s="887"/>
      <c r="ES25" s="887"/>
      <c r="ET25" s="887"/>
      <c r="EU25" s="887"/>
      <c r="EV25" s="887"/>
      <c r="EW25" s="887"/>
      <c r="EX25" s="887"/>
      <c r="EY25" s="887"/>
      <c r="EZ25" s="887"/>
      <c r="FA25" s="887"/>
      <c r="FB25" s="887"/>
      <c r="FC25" s="887"/>
      <c r="FD25" s="887"/>
      <c r="FE25" s="887"/>
      <c r="FF25" s="887"/>
      <c r="FG25" s="887"/>
      <c r="FH25" s="887"/>
      <c r="FI25" s="887"/>
      <c r="FJ25" s="887"/>
      <c r="FK25" s="887"/>
      <c r="FL25" s="887"/>
      <c r="FM25" s="887"/>
      <c r="FN25" s="887"/>
      <c r="FO25" s="887"/>
      <c r="FP25" s="887"/>
      <c r="FQ25" s="887"/>
      <c r="FR25" s="887"/>
      <c r="FS25" s="887"/>
      <c r="FT25" s="887"/>
      <c r="FU25" s="887"/>
      <c r="FV25" s="887"/>
      <c r="FW25" s="887"/>
      <c r="FX25" s="887"/>
      <c r="FY25" s="887"/>
      <c r="FZ25" s="887"/>
      <c r="GA25" s="887"/>
      <c r="GB25" s="887"/>
      <c r="GC25" s="887"/>
      <c r="GD25" s="887"/>
      <c r="GE25" s="887"/>
      <c r="GF25" s="887"/>
      <c r="GG25" s="887"/>
      <c r="GH25" s="887"/>
      <c r="GI25" s="887"/>
      <c r="GJ25" s="887"/>
      <c r="GK25" s="887"/>
      <c r="GL25" s="887"/>
      <c r="GM25" s="887"/>
      <c r="GN25" s="887"/>
      <c r="GO25" s="887"/>
      <c r="GP25" s="887"/>
      <c r="GQ25" s="887"/>
      <c r="GR25" s="887"/>
      <c r="GS25" s="887"/>
      <c r="GT25" s="887"/>
      <c r="GU25" s="887"/>
      <c r="GV25" s="887"/>
      <c r="GW25" s="887"/>
      <c r="GX25" s="887"/>
      <c r="GY25" s="887"/>
      <c r="GZ25" s="887"/>
      <c r="HA25" s="887"/>
      <c r="HB25" s="887"/>
      <c r="HC25" s="887"/>
      <c r="HD25" s="887"/>
      <c r="HE25" s="887"/>
      <c r="HF25" s="887"/>
      <c r="HG25" s="887"/>
      <c r="HH25" s="887"/>
      <c r="HI25" s="887"/>
      <c r="HJ25" s="887"/>
      <c r="HK25" s="887"/>
      <c r="HL25" s="887"/>
      <c r="HM25" s="887"/>
      <c r="HN25" s="887"/>
      <c r="HO25" s="887"/>
      <c r="HP25" s="887"/>
      <c r="HQ25" s="887"/>
      <c r="HR25" s="887"/>
      <c r="HS25" s="887"/>
      <c r="HT25" s="887"/>
      <c r="HU25" s="887"/>
      <c r="HV25" s="887"/>
      <c r="HW25" s="887"/>
      <c r="HX25" s="887"/>
      <c r="HY25" s="887"/>
      <c r="HZ25" s="887"/>
      <c r="IA25" s="887"/>
      <c r="IB25" s="887"/>
      <c r="IC25" s="887"/>
      <c r="ID25" s="887"/>
      <c r="IE25" s="887"/>
      <c r="IF25" s="887"/>
      <c r="IG25" s="887"/>
      <c r="IH25" s="887"/>
      <c r="II25" s="887"/>
      <c r="IJ25" s="887"/>
      <c r="IK25" s="887"/>
      <c r="IL25" s="887"/>
      <c r="IM25" s="887"/>
      <c r="IN25" s="887"/>
    </row>
    <row r="26" spans="1:248" s="901" customFormat="1" ht="15" customHeight="1">
      <c r="A26" s="905" t="s">
        <v>1919</v>
      </c>
      <c r="B26" s="903">
        <v>72</v>
      </c>
      <c r="C26" s="1719">
        <v>78453</v>
      </c>
      <c r="D26" s="1720"/>
      <c r="E26" s="903">
        <v>57</v>
      </c>
      <c r="F26" s="1719">
        <v>68400</v>
      </c>
      <c r="G26" s="1720"/>
      <c r="H26" s="903">
        <v>2</v>
      </c>
      <c r="I26" s="1719">
        <v>3050</v>
      </c>
      <c r="J26" s="1720"/>
      <c r="K26" s="896" t="s">
        <v>1770</v>
      </c>
      <c r="L26" s="1721" t="s">
        <v>1770</v>
      </c>
      <c r="M26" s="1722"/>
      <c r="N26" s="904">
        <v>8</v>
      </c>
      <c r="O26" s="1719">
        <v>3413</v>
      </c>
      <c r="P26" s="1720"/>
      <c r="Q26" s="903">
        <v>1</v>
      </c>
      <c r="R26" s="1719">
        <v>490</v>
      </c>
      <c r="S26" s="1719"/>
      <c r="T26" s="902"/>
      <c r="Y26" s="887"/>
      <c r="Z26" s="887"/>
      <c r="AA26" s="887"/>
      <c r="AB26" s="887"/>
      <c r="AC26" s="887"/>
      <c r="AD26" s="887"/>
      <c r="AE26" s="887"/>
      <c r="AF26" s="887"/>
      <c r="AG26" s="887"/>
      <c r="AH26" s="887"/>
      <c r="AI26" s="887"/>
      <c r="AJ26" s="887"/>
      <c r="AK26" s="887"/>
      <c r="AL26" s="887"/>
      <c r="AM26" s="887"/>
      <c r="AN26" s="887"/>
      <c r="AO26" s="887"/>
      <c r="AP26" s="887"/>
      <c r="AQ26" s="887"/>
      <c r="AR26" s="887"/>
      <c r="AS26" s="887"/>
      <c r="AT26" s="887"/>
      <c r="AU26" s="887"/>
      <c r="AV26" s="887"/>
      <c r="AW26" s="887"/>
      <c r="AX26" s="887"/>
      <c r="AY26" s="887"/>
      <c r="AZ26" s="887"/>
      <c r="BA26" s="887"/>
      <c r="BB26" s="887"/>
      <c r="BC26" s="887"/>
      <c r="BD26" s="887"/>
      <c r="BE26" s="887"/>
      <c r="BF26" s="887"/>
      <c r="BG26" s="887"/>
      <c r="BH26" s="887"/>
      <c r="BI26" s="887"/>
      <c r="BJ26" s="887"/>
      <c r="BK26" s="887"/>
      <c r="BL26" s="887"/>
      <c r="BM26" s="887"/>
      <c r="BN26" s="887"/>
      <c r="BO26" s="887"/>
      <c r="BP26" s="887"/>
      <c r="BQ26" s="887"/>
      <c r="BR26" s="887"/>
      <c r="BS26" s="887"/>
      <c r="BT26" s="887"/>
      <c r="BU26" s="887"/>
      <c r="BV26" s="887"/>
      <c r="BW26" s="887"/>
      <c r="BX26" s="887"/>
      <c r="BY26" s="887"/>
      <c r="BZ26" s="887"/>
      <c r="CA26" s="887"/>
      <c r="CB26" s="887"/>
      <c r="CC26" s="887"/>
      <c r="CD26" s="887"/>
      <c r="CE26" s="887"/>
      <c r="CF26" s="887"/>
      <c r="CG26" s="887"/>
      <c r="CH26" s="887"/>
      <c r="CI26" s="887"/>
      <c r="CJ26" s="887"/>
      <c r="CK26" s="887"/>
      <c r="CL26" s="887"/>
      <c r="CM26" s="887"/>
      <c r="CN26" s="887"/>
      <c r="CO26" s="887"/>
      <c r="CP26" s="887"/>
      <c r="CQ26" s="887"/>
      <c r="CR26" s="887"/>
      <c r="CS26" s="887"/>
      <c r="CT26" s="887"/>
      <c r="CU26" s="887"/>
      <c r="CV26" s="887"/>
      <c r="CW26" s="887"/>
      <c r="CX26" s="887"/>
      <c r="CY26" s="887"/>
      <c r="CZ26" s="887"/>
      <c r="DA26" s="887"/>
      <c r="DB26" s="887"/>
      <c r="DC26" s="887"/>
      <c r="DD26" s="887"/>
      <c r="DE26" s="887"/>
      <c r="DF26" s="887"/>
      <c r="DG26" s="887"/>
      <c r="DH26" s="887"/>
      <c r="DI26" s="887"/>
      <c r="DJ26" s="887"/>
      <c r="DK26" s="887"/>
      <c r="DL26" s="887"/>
      <c r="DM26" s="887"/>
      <c r="DN26" s="887"/>
      <c r="DO26" s="887"/>
      <c r="DP26" s="887"/>
      <c r="DQ26" s="887"/>
      <c r="DR26" s="887"/>
      <c r="DS26" s="887"/>
      <c r="DT26" s="887"/>
      <c r="DU26" s="887"/>
      <c r="DV26" s="887"/>
      <c r="DW26" s="887"/>
      <c r="DX26" s="887"/>
      <c r="DY26" s="887"/>
      <c r="DZ26" s="887"/>
      <c r="EA26" s="887"/>
      <c r="EB26" s="887"/>
      <c r="EC26" s="887"/>
      <c r="ED26" s="887"/>
      <c r="EE26" s="887"/>
      <c r="EF26" s="887"/>
      <c r="EG26" s="887"/>
      <c r="EH26" s="887"/>
      <c r="EI26" s="887"/>
      <c r="EJ26" s="887"/>
      <c r="EK26" s="887"/>
      <c r="EL26" s="887"/>
      <c r="EM26" s="887"/>
      <c r="EN26" s="887"/>
      <c r="EO26" s="887"/>
      <c r="EP26" s="887"/>
      <c r="EQ26" s="887"/>
      <c r="ER26" s="887"/>
      <c r="ES26" s="887"/>
      <c r="ET26" s="887"/>
      <c r="EU26" s="887"/>
      <c r="EV26" s="887"/>
      <c r="EW26" s="887"/>
      <c r="EX26" s="887"/>
      <c r="EY26" s="887"/>
      <c r="EZ26" s="887"/>
      <c r="FA26" s="887"/>
      <c r="FB26" s="887"/>
      <c r="FC26" s="887"/>
      <c r="FD26" s="887"/>
      <c r="FE26" s="887"/>
      <c r="FF26" s="887"/>
      <c r="FG26" s="887"/>
      <c r="FH26" s="887"/>
      <c r="FI26" s="887"/>
      <c r="FJ26" s="887"/>
      <c r="FK26" s="887"/>
      <c r="FL26" s="887"/>
      <c r="FM26" s="887"/>
      <c r="FN26" s="887"/>
      <c r="FO26" s="887"/>
      <c r="FP26" s="887"/>
      <c r="FQ26" s="887"/>
      <c r="FR26" s="887"/>
      <c r="FS26" s="887"/>
      <c r="FT26" s="887"/>
      <c r="FU26" s="887"/>
      <c r="FV26" s="887"/>
      <c r="FW26" s="887"/>
      <c r="FX26" s="887"/>
      <c r="FY26" s="887"/>
      <c r="FZ26" s="887"/>
      <c r="GA26" s="887"/>
      <c r="GB26" s="887"/>
      <c r="GC26" s="887"/>
      <c r="GD26" s="887"/>
      <c r="GE26" s="887"/>
      <c r="GF26" s="887"/>
      <c r="GG26" s="887"/>
      <c r="GH26" s="887"/>
      <c r="GI26" s="887"/>
      <c r="GJ26" s="887"/>
      <c r="GK26" s="887"/>
      <c r="GL26" s="887"/>
      <c r="GM26" s="887"/>
      <c r="GN26" s="887"/>
      <c r="GO26" s="887"/>
      <c r="GP26" s="887"/>
      <c r="GQ26" s="887"/>
      <c r="GR26" s="887"/>
      <c r="GS26" s="887"/>
      <c r="GT26" s="887"/>
      <c r="GU26" s="887"/>
      <c r="GV26" s="887"/>
      <c r="GW26" s="887"/>
      <c r="GX26" s="887"/>
      <c r="GY26" s="887"/>
      <c r="GZ26" s="887"/>
      <c r="HA26" s="887"/>
      <c r="HB26" s="887"/>
      <c r="HC26" s="887"/>
      <c r="HD26" s="887"/>
      <c r="HE26" s="887"/>
      <c r="HF26" s="887"/>
      <c r="HG26" s="887"/>
      <c r="HH26" s="887"/>
      <c r="HI26" s="887"/>
      <c r="HJ26" s="887"/>
      <c r="HK26" s="887"/>
      <c r="HL26" s="887"/>
      <c r="HM26" s="887"/>
      <c r="HN26" s="887"/>
      <c r="HO26" s="887"/>
      <c r="HP26" s="887"/>
      <c r="HQ26" s="887"/>
      <c r="HR26" s="887"/>
      <c r="HS26" s="887"/>
      <c r="HT26" s="887"/>
      <c r="HU26" s="887"/>
      <c r="HV26" s="887"/>
      <c r="HW26" s="887"/>
      <c r="HX26" s="887"/>
      <c r="HY26" s="887"/>
      <c r="HZ26" s="887"/>
      <c r="IA26" s="887"/>
      <c r="IB26" s="887"/>
      <c r="IC26" s="887"/>
      <c r="ID26" s="887"/>
      <c r="IE26" s="887"/>
      <c r="IF26" s="887"/>
      <c r="IG26" s="887"/>
      <c r="IH26" s="887"/>
      <c r="II26" s="887"/>
      <c r="IJ26" s="887"/>
      <c r="IK26" s="887"/>
      <c r="IL26" s="887"/>
      <c r="IM26" s="887"/>
      <c r="IN26" s="887"/>
    </row>
    <row r="27" spans="1:248" ht="15" customHeight="1" thickBot="1">
      <c r="A27" s="900"/>
      <c r="B27" s="114"/>
      <c r="C27" s="114"/>
      <c r="D27" s="114"/>
      <c r="E27" s="114"/>
      <c r="F27" s="114"/>
      <c r="G27" s="114"/>
      <c r="H27" s="114"/>
      <c r="I27" s="114"/>
      <c r="J27" s="114"/>
      <c r="K27" s="900"/>
      <c r="L27" s="900"/>
      <c r="M27" s="900"/>
      <c r="N27" s="114"/>
      <c r="O27" s="114"/>
      <c r="P27" s="114"/>
      <c r="Q27" s="114"/>
      <c r="R27" s="373"/>
      <c r="S27" s="899"/>
    </row>
    <row r="28" spans="1:248" ht="15" customHeight="1" thickTop="1">
      <c r="A28" s="1308" t="s">
        <v>409</v>
      </c>
      <c r="B28" s="1519" t="s">
        <v>1918</v>
      </c>
      <c r="C28" s="1519"/>
      <c r="D28" s="1519"/>
      <c r="E28" s="1519" t="s">
        <v>1917</v>
      </c>
      <c r="F28" s="1519"/>
      <c r="G28" s="1519"/>
      <c r="H28" s="1423" t="s">
        <v>1916</v>
      </c>
      <c r="I28" s="1708"/>
      <c r="J28" s="1738"/>
      <c r="K28" s="1519" t="s">
        <v>1915</v>
      </c>
      <c r="L28" s="1519"/>
      <c r="M28" s="1490"/>
      <c r="N28" s="776"/>
      <c r="O28" s="776"/>
      <c r="P28" s="776"/>
      <c r="Q28" s="373"/>
    </row>
    <row r="29" spans="1:248" ht="15" customHeight="1">
      <c r="A29" s="1399"/>
      <c r="B29" s="1335"/>
      <c r="C29" s="1335"/>
      <c r="D29" s="1335"/>
      <c r="E29" s="1335"/>
      <c r="F29" s="1335"/>
      <c r="G29" s="1335"/>
      <c r="H29" s="1362"/>
      <c r="I29" s="1739"/>
      <c r="J29" s="1740"/>
      <c r="K29" s="1335"/>
      <c r="L29" s="1335"/>
      <c r="M29" s="1589"/>
      <c r="N29" s="776"/>
      <c r="O29" s="776"/>
      <c r="P29" s="776"/>
      <c r="Q29" s="373"/>
    </row>
    <row r="30" spans="1:248" ht="15" customHeight="1">
      <c r="A30" s="1399"/>
      <c r="B30" s="1335"/>
      <c r="C30" s="1335"/>
      <c r="D30" s="1335"/>
      <c r="E30" s="1335"/>
      <c r="F30" s="1335"/>
      <c r="G30" s="1335"/>
      <c r="H30" s="1362"/>
      <c r="I30" s="1739"/>
      <c r="J30" s="1740"/>
      <c r="K30" s="1335"/>
      <c r="L30" s="1335"/>
      <c r="M30" s="1589"/>
      <c r="N30" s="776"/>
      <c r="O30" s="776"/>
      <c r="P30" s="776"/>
      <c r="Q30" s="373"/>
    </row>
    <row r="31" spans="1:248" ht="15" customHeight="1">
      <c r="A31" s="1399"/>
      <c r="B31" s="1335"/>
      <c r="C31" s="1335"/>
      <c r="D31" s="1335"/>
      <c r="E31" s="1335"/>
      <c r="F31" s="1335"/>
      <c r="G31" s="1335"/>
      <c r="H31" s="1363"/>
      <c r="I31" s="1709"/>
      <c r="J31" s="1741"/>
      <c r="K31" s="1335"/>
      <c r="L31" s="1335"/>
      <c r="M31" s="1589"/>
      <c r="N31" s="776"/>
      <c r="O31" s="776"/>
      <c r="P31" s="776"/>
      <c r="Q31" s="373"/>
    </row>
    <row r="32" spans="1:248" ht="15" customHeight="1">
      <c r="A32" s="1399"/>
      <c r="B32" s="138" t="s">
        <v>1913</v>
      </c>
      <c r="C32" s="1734" t="s">
        <v>1914</v>
      </c>
      <c r="D32" s="1734"/>
      <c r="E32" s="138" t="s">
        <v>1913</v>
      </c>
      <c r="F32" s="1734" t="s">
        <v>1914</v>
      </c>
      <c r="G32" s="1734"/>
      <c r="H32" s="138" t="s">
        <v>1913</v>
      </c>
      <c r="I32" s="1734" t="s">
        <v>1912</v>
      </c>
      <c r="J32" s="1734"/>
      <c r="K32" s="138" t="s">
        <v>1913</v>
      </c>
      <c r="L32" s="1734" t="s">
        <v>1912</v>
      </c>
      <c r="M32" s="1735"/>
      <c r="N32" s="503"/>
      <c r="O32" s="134"/>
      <c r="P32" s="134"/>
      <c r="Q32" s="373"/>
    </row>
    <row r="33" spans="1:19" ht="15" customHeight="1">
      <c r="A33" s="895" t="s">
        <v>1911</v>
      </c>
      <c r="B33" s="151" t="s">
        <v>1770</v>
      </c>
      <c r="C33" s="1451" t="s">
        <v>1770</v>
      </c>
      <c r="D33" s="1450"/>
      <c r="E33" s="151" t="s">
        <v>1770</v>
      </c>
      <c r="F33" s="1451" t="s">
        <v>1770</v>
      </c>
      <c r="G33" s="1450"/>
      <c r="H33" s="155">
        <v>1</v>
      </c>
      <c r="I33" s="1440">
        <v>500</v>
      </c>
      <c r="J33" s="1447"/>
      <c r="K33" s="898" t="s">
        <v>1770</v>
      </c>
      <c r="L33" s="1451" t="s">
        <v>1770</v>
      </c>
      <c r="M33" s="1451"/>
      <c r="N33" s="151"/>
      <c r="O33" s="155"/>
      <c r="P33" s="155"/>
      <c r="Q33" s="373"/>
    </row>
    <row r="34" spans="1:19" ht="15" customHeight="1">
      <c r="A34" s="895" t="s">
        <v>1910</v>
      </c>
      <c r="B34" s="897" t="s">
        <v>1770</v>
      </c>
      <c r="C34" s="1717" t="s">
        <v>1770</v>
      </c>
      <c r="D34" s="1718"/>
      <c r="E34" s="897" t="s">
        <v>1770</v>
      </c>
      <c r="F34" s="1717" t="s">
        <v>1770</v>
      </c>
      <c r="G34" s="1718"/>
      <c r="H34" s="727">
        <v>3</v>
      </c>
      <c r="I34" s="1645">
        <v>1440</v>
      </c>
      <c r="J34" s="1716"/>
      <c r="K34" s="891" t="s">
        <v>1770</v>
      </c>
      <c r="L34" s="1717" t="s">
        <v>1770</v>
      </c>
      <c r="M34" s="1717"/>
      <c r="N34" s="897"/>
      <c r="O34" s="777"/>
      <c r="P34" s="777"/>
      <c r="Q34" s="373"/>
    </row>
    <row r="35" spans="1:19" ht="15" customHeight="1">
      <c r="A35" s="895" t="s">
        <v>1909</v>
      </c>
      <c r="B35" s="896" t="s">
        <v>1770</v>
      </c>
      <c r="C35" s="1721" t="s">
        <v>1770</v>
      </c>
      <c r="D35" s="1722"/>
      <c r="E35" s="890" t="s">
        <v>1770</v>
      </c>
      <c r="F35" s="1721" t="s">
        <v>1770</v>
      </c>
      <c r="G35" s="1722"/>
      <c r="H35" s="727">
        <v>2</v>
      </c>
      <c r="I35" s="1645">
        <v>1500</v>
      </c>
      <c r="J35" s="1716"/>
      <c r="K35" s="896" t="s">
        <v>1770</v>
      </c>
      <c r="L35" s="1721" t="s">
        <v>1770</v>
      </c>
      <c r="M35" s="1721"/>
      <c r="N35" s="890"/>
      <c r="O35" s="889"/>
      <c r="P35" s="889"/>
      <c r="Q35" s="373"/>
    </row>
    <row r="36" spans="1:19" ht="15" customHeight="1">
      <c r="A36" s="895" t="s">
        <v>1908</v>
      </c>
      <c r="B36" s="891" t="s">
        <v>1770</v>
      </c>
      <c r="C36" s="1717" t="s">
        <v>1770</v>
      </c>
      <c r="D36" s="1718"/>
      <c r="E36" s="891" t="s">
        <v>1770</v>
      </c>
      <c r="F36" s="1717" t="s">
        <v>1770</v>
      </c>
      <c r="G36" s="1718"/>
      <c r="H36" s="777">
        <v>2</v>
      </c>
      <c r="I36" s="1746">
        <v>1010</v>
      </c>
      <c r="J36" s="1747"/>
      <c r="K36" s="891" t="s">
        <v>1770</v>
      </c>
      <c r="L36" s="1717" t="s">
        <v>1770</v>
      </c>
      <c r="M36" s="1717"/>
      <c r="N36" s="890"/>
      <c r="O36" s="889"/>
      <c r="P36" s="889"/>
      <c r="Q36" s="373"/>
    </row>
    <row r="37" spans="1:19" ht="15" customHeight="1">
      <c r="A37" s="894" t="s">
        <v>1907</v>
      </c>
      <c r="B37" s="893" t="s">
        <v>361</v>
      </c>
      <c r="C37" s="1717" t="s">
        <v>1770</v>
      </c>
      <c r="D37" s="1718"/>
      <c r="E37" s="891" t="s">
        <v>1770</v>
      </c>
      <c r="F37" s="1717" t="s">
        <v>1770</v>
      </c>
      <c r="G37" s="1718"/>
      <c r="H37" s="892">
        <v>4</v>
      </c>
      <c r="I37" s="1743">
        <v>3100</v>
      </c>
      <c r="J37" s="1744"/>
      <c r="K37" s="891" t="s">
        <v>1770</v>
      </c>
      <c r="L37" s="1717" t="s">
        <v>1770</v>
      </c>
      <c r="M37" s="1717"/>
      <c r="N37" s="890"/>
      <c r="O37" s="889"/>
      <c r="P37" s="889"/>
      <c r="Q37" s="373"/>
    </row>
    <row r="38" spans="1:19" ht="15" customHeight="1">
      <c r="A38" s="888"/>
      <c r="B38" s="888"/>
      <c r="C38" s="888"/>
      <c r="D38" s="888"/>
      <c r="E38" s="888"/>
      <c r="F38" s="888"/>
      <c r="G38" s="888"/>
      <c r="H38" s="888"/>
      <c r="I38" s="888"/>
      <c r="J38" s="888"/>
      <c r="K38" s="1745"/>
      <c r="L38" s="1745"/>
      <c r="M38" s="1745"/>
      <c r="N38" s="776"/>
      <c r="O38" s="776"/>
      <c r="P38" s="776"/>
      <c r="Q38" s="1742" t="s">
        <v>1906</v>
      </c>
      <c r="R38" s="1742"/>
      <c r="S38" s="1742"/>
    </row>
    <row r="39" spans="1:19" ht="15" customHeight="1"/>
    <row r="40" spans="1:19" ht="15" customHeight="1"/>
    <row r="41" spans="1:19" ht="15" customHeight="1"/>
    <row r="42" spans="1:19" ht="15" customHeight="1"/>
    <row r="43" spans="1:19" ht="15" customHeight="1"/>
    <row r="44" spans="1:19" ht="15" customHeight="1"/>
    <row r="45" spans="1:19" ht="15" customHeight="1"/>
    <row r="46" spans="1:19" ht="15" customHeight="1"/>
    <row r="47" spans="1:19" ht="15" customHeight="1"/>
    <row r="48" spans="1:19" ht="15" customHeight="1"/>
  </sheetData>
  <mergeCells count="112">
    <mergeCell ref="Q38:S38"/>
    <mergeCell ref="C37:D37"/>
    <mergeCell ref="F37:G37"/>
    <mergeCell ref="I37:J37"/>
    <mergeCell ref="L37:M37"/>
    <mergeCell ref="K38:M38"/>
    <mergeCell ref="C34:D34"/>
    <mergeCell ref="F34:G34"/>
    <mergeCell ref="I34:J34"/>
    <mergeCell ref="L34:M34"/>
    <mergeCell ref="C35:D35"/>
    <mergeCell ref="C36:D36"/>
    <mergeCell ref="F36:G36"/>
    <mergeCell ref="I36:J36"/>
    <mergeCell ref="L36:M36"/>
    <mergeCell ref="C33:D33"/>
    <mergeCell ref="F33:G33"/>
    <mergeCell ref="I33:J33"/>
    <mergeCell ref="L33:M33"/>
    <mergeCell ref="F35:G35"/>
    <mergeCell ref="C32:D32"/>
    <mergeCell ref="F32:G32"/>
    <mergeCell ref="I32:J32"/>
    <mergeCell ref="L32:M32"/>
    <mergeCell ref="I35:J35"/>
    <mergeCell ref="L35:M35"/>
    <mergeCell ref="A28:A32"/>
    <mergeCell ref="B28:D31"/>
    <mergeCell ref="E28:G31"/>
    <mergeCell ref="H28:J31"/>
    <mergeCell ref="K28:M31"/>
    <mergeCell ref="C25:D25"/>
    <mergeCell ref="F25:G25"/>
    <mergeCell ref="I25:J25"/>
    <mergeCell ref="L25:M25"/>
    <mergeCell ref="C26:D26"/>
    <mergeCell ref="Q20:S20"/>
    <mergeCell ref="C21:D21"/>
    <mergeCell ref="F21:G21"/>
    <mergeCell ref="I21:J21"/>
    <mergeCell ref="L21:M21"/>
    <mergeCell ref="O21:P21"/>
    <mergeCell ref="R21:S21"/>
    <mergeCell ref="A15:S15"/>
    <mergeCell ref="N16:S16"/>
    <mergeCell ref="A17:A21"/>
    <mergeCell ref="B17:D20"/>
    <mergeCell ref="E17:M19"/>
    <mergeCell ref="N17:S19"/>
    <mergeCell ref="E20:G20"/>
    <mergeCell ref="H20:J20"/>
    <mergeCell ref="K20:M20"/>
    <mergeCell ref="N20:P20"/>
    <mergeCell ref="B11:C11"/>
    <mergeCell ref="D11:E11"/>
    <mergeCell ref="F11:G11"/>
    <mergeCell ref="H11:I11"/>
    <mergeCell ref="J11:K11"/>
    <mergeCell ref="A12:K12"/>
    <mergeCell ref="B9:C9"/>
    <mergeCell ref="D9:E9"/>
    <mergeCell ref="F9:G9"/>
    <mergeCell ref="H9:I9"/>
    <mergeCell ref="J9:K9"/>
    <mergeCell ref="B10:C10"/>
    <mergeCell ref="D10:E10"/>
    <mergeCell ref="F10:G10"/>
    <mergeCell ref="H10:I10"/>
    <mergeCell ref="J10:K10"/>
    <mergeCell ref="A1:S1"/>
    <mergeCell ref="A4:K4"/>
    <mergeCell ref="A5:K5"/>
    <mergeCell ref="B6:C6"/>
    <mergeCell ref="D6:E6"/>
    <mergeCell ref="F6:G6"/>
    <mergeCell ref="H6:I6"/>
    <mergeCell ref="J6:K6"/>
    <mergeCell ref="C22:D22"/>
    <mergeCell ref="F22:G22"/>
    <mergeCell ref="I22:J22"/>
    <mergeCell ref="L22:M22"/>
    <mergeCell ref="O22:P22"/>
    <mergeCell ref="R22:S22"/>
    <mergeCell ref="H7:I7"/>
    <mergeCell ref="H8:I8"/>
    <mergeCell ref="J7:K7"/>
    <mergeCell ref="J8:K8"/>
    <mergeCell ref="B7:C7"/>
    <mergeCell ref="B8:C8"/>
    <mergeCell ref="D7:E7"/>
    <mergeCell ref="D8:E8"/>
    <mergeCell ref="F7:G7"/>
    <mergeCell ref="F8:G8"/>
    <mergeCell ref="C23:D23"/>
    <mergeCell ref="F23:G23"/>
    <mergeCell ref="I23:J23"/>
    <mergeCell ref="L23:M23"/>
    <mergeCell ref="O23:P23"/>
    <mergeCell ref="R23:S23"/>
    <mergeCell ref="O26:P26"/>
    <mergeCell ref="R26:S26"/>
    <mergeCell ref="C24:D24"/>
    <mergeCell ref="F24:G24"/>
    <mergeCell ref="I24:J24"/>
    <mergeCell ref="L24:M24"/>
    <mergeCell ref="O24:P24"/>
    <mergeCell ref="R24:S24"/>
    <mergeCell ref="O25:P25"/>
    <mergeCell ref="R25:S25"/>
    <mergeCell ref="F26:G26"/>
    <mergeCell ref="I26:J26"/>
    <mergeCell ref="L26:M26"/>
  </mergeCells>
  <phoneticPr fontId="2"/>
  <pageMargins left="1.3779527559055118" right="0.59055118110236227" top="0.98425196850393704" bottom="0.98425196850393704" header="0.31496062992125984" footer="0.31496062992125984"/>
  <pageSetup paperSize="9" scale="79" orientation="portrait" r:id="rId1"/>
  <headerFooter>
    <oddHeader>&amp;C&amp;G</oddHead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DFB0E-76C0-4D75-BA9F-C9BC69BFE81C}">
  <sheetPr>
    <pageSetUpPr fitToPage="1"/>
  </sheetPr>
  <dimension ref="A1:S112"/>
  <sheetViews>
    <sheetView view="pageBreakPreview" topLeftCell="A16" zoomScaleNormal="100" zoomScaleSheetLayoutView="100" workbookViewId="0">
      <selection activeCell="M56" sqref="M56"/>
    </sheetView>
  </sheetViews>
  <sheetFormatPr defaultRowHeight="14.25"/>
  <cols>
    <col min="1" max="8" width="4.625" style="96" customWidth="1"/>
    <col min="9" max="10" width="4.625" style="94" customWidth="1"/>
    <col min="11" max="19" width="4.625" style="96" customWidth="1"/>
    <col min="20" max="16384" width="9" style="96"/>
  </cols>
  <sheetData>
    <row r="1" spans="1:19" ht="15.75" customHeight="1">
      <c r="A1" s="1282" t="s">
        <v>1950</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108"/>
      <c r="J2" s="108"/>
      <c r="K2" s="508"/>
      <c r="L2" s="508"/>
      <c r="M2" s="508"/>
      <c r="N2" s="508"/>
      <c r="O2" s="508"/>
      <c r="P2" s="508"/>
      <c r="Q2" s="508"/>
      <c r="R2" s="508"/>
    </row>
    <row r="3" spans="1:19" ht="15" customHeight="1" thickTop="1">
      <c r="B3" s="1345" t="s">
        <v>1949</v>
      </c>
      <c r="C3" s="1345"/>
      <c r="D3" s="1345"/>
      <c r="E3" s="1345"/>
      <c r="F3" s="1345"/>
      <c r="G3" s="1345"/>
      <c r="H3" s="1345"/>
      <c r="I3" s="1345"/>
      <c r="J3" s="1345"/>
      <c r="K3" s="1345"/>
      <c r="L3" s="1345"/>
      <c r="M3" s="1303"/>
      <c r="N3" s="1303"/>
      <c r="O3" s="1303"/>
      <c r="P3" s="1303"/>
      <c r="Q3" s="1303"/>
      <c r="R3" s="1303"/>
    </row>
    <row r="4" spans="1:19" ht="15" customHeight="1">
      <c r="B4" s="1345"/>
      <c r="C4" s="1345"/>
      <c r="D4" s="1345"/>
      <c r="E4" s="1345"/>
      <c r="F4" s="1345"/>
      <c r="G4" s="1345"/>
      <c r="H4" s="1345"/>
      <c r="I4" s="1345"/>
      <c r="J4" s="1345"/>
      <c r="K4" s="1345"/>
      <c r="L4" s="1345"/>
      <c r="M4" s="1303"/>
      <c r="N4" s="1303"/>
      <c r="O4" s="1303"/>
      <c r="P4" s="1303"/>
      <c r="Q4" s="1303"/>
      <c r="R4" s="1303"/>
    </row>
    <row r="5" spans="1:19" ht="15" customHeight="1">
      <c r="B5" s="1345"/>
      <c r="C5" s="1345"/>
      <c r="D5" s="1345"/>
      <c r="E5" s="1345"/>
      <c r="F5" s="1345"/>
      <c r="G5" s="1345"/>
      <c r="H5" s="1345"/>
      <c r="I5" s="1345"/>
      <c r="J5" s="1345"/>
      <c r="K5" s="1345"/>
      <c r="L5" s="1345"/>
      <c r="M5" s="1303"/>
      <c r="N5" s="1303"/>
      <c r="O5" s="1303"/>
      <c r="P5" s="1303"/>
      <c r="Q5" s="1303"/>
      <c r="R5" s="1303"/>
    </row>
    <row r="6" spans="1:19" ht="15" customHeight="1" thickBot="1">
      <c r="B6" s="1347"/>
      <c r="C6" s="1347"/>
      <c r="D6" s="1347"/>
      <c r="E6" s="1347"/>
      <c r="F6" s="1347"/>
      <c r="G6" s="1347"/>
      <c r="H6" s="1347"/>
      <c r="I6" s="1347"/>
      <c r="J6" s="1347"/>
      <c r="K6" s="1347"/>
      <c r="L6" s="1347"/>
      <c r="M6" s="1661"/>
      <c r="N6" s="1661"/>
      <c r="O6" s="1661"/>
      <c r="P6" s="1661"/>
      <c r="Q6" s="1661"/>
      <c r="R6" s="1661"/>
    </row>
    <row r="7" spans="1:19" ht="20.100000000000001" customHeight="1" thickTop="1"/>
    <row r="8" spans="1:19" ht="20.100000000000001" customHeight="1"/>
    <row r="9" spans="1:19" ht="20.100000000000001" customHeight="1"/>
    <row r="10" spans="1:19" ht="20.100000000000001" customHeight="1"/>
    <row r="11" spans="1:19" ht="20.100000000000001" customHeight="1">
      <c r="C11" s="1290" t="s">
        <v>1948</v>
      </c>
      <c r="D11" s="1290"/>
      <c r="E11" s="1290"/>
      <c r="F11" s="1290"/>
      <c r="G11" s="1290"/>
      <c r="H11" s="1290"/>
      <c r="I11" s="1416">
        <v>654487</v>
      </c>
      <c r="J11" s="1416"/>
      <c r="K11" s="101" t="s">
        <v>1947</v>
      </c>
      <c r="L11" s="101"/>
      <c r="M11" s="99" t="s">
        <v>1943</v>
      </c>
      <c r="N11" s="99"/>
      <c r="O11" s="99"/>
      <c r="P11" s="99"/>
      <c r="Q11" s="99"/>
      <c r="R11" s="101"/>
    </row>
    <row r="12" spans="1:19" ht="20.100000000000001" customHeight="1">
      <c r="C12" s="1748" t="s">
        <v>1946</v>
      </c>
      <c r="D12" s="1748"/>
      <c r="E12" s="1748"/>
      <c r="F12" s="1748"/>
      <c r="G12" s="1748"/>
      <c r="H12" s="1748"/>
      <c r="I12" s="1297">
        <v>5.2</v>
      </c>
      <c r="J12" s="1297"/>
      <c r="K12" s="101" t="s">
        <v>1945</v>
      </c>
      <c r="L12" s="101"/>
      <c r="M12" s="99" t="s">
        <v>1943</v>
      </c>
      <c r="N12" s="99"/>
      <c r="O12" s="99"/>
      <c r="P12" s="99"/>
      <c r="Q12" s="99"/>
      <c r="R12" s="101"/>
    </row>
    <row r="13" spans="1:19" ht="20.100000000000001" customHeight="1">
      <c r="C13" s="1290" t="s">
        <v>1944</v>
      </c>
      <c r="D13" s="1290"/>
      <c r="E13" s="1290"/>
      <c r="F13" s="1290"/>
      <c r="G13" s="1290"/>
      <c r="H13" s="1290"/>
      <c r="I13" s="1416">
        <v>449</v>
      </c>
      <c r="J13" s="1416"/>
      <c r="K13" s="101" t="s">
        <v>1481</v>
      </c>
      <c r="L13" s="101"/>
      <c r="M13" s="99" t="s">
        <v>1943</v>
      </c>
      <c r="N13" s="99"/>
      <c r="O13" s="99"/>
      <c r="P13" s="99"/>
      <c r="Q13" s="99"/>
      <c r="R13" s="101"/>
    </row>
    <row r="14" spans="1:19" ht="20.100000000000001" customHeight="1"/>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sheetData>
  <mergeCells count="8">
    <mergeCell ref="C13:H13"/>
    <mergeCell ref="I13:J13"/>
    <mergeCell ref="A1:S1"/>
    <mergeCell ref="B3:R6"/>
    <mergeCell ref="C11:H11"/>
    <mergeCell ref="I11:J11"/>
    <mergeCell ref="C12:H12"/>
    <mergeCell ref="I12:J12"/>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8DCD-A8B3-403A-B3E5-D3B7B01BCAC9}">
  <sheetPr>
    <pageSetUpPr fitToPage="1"/>
  </sheetPr>
  <dimension ref="A1:J92"/>
  <sheetViews>
    <sheetView view="pageBreakPreview" zoomScaleNormal="100" zoomScaleSheetLayoutView="100" workbookViewId="0">
      <selection activeCell="M56" sqref="M56"/>
    </sheetView>
  </sheetViews>
  <sheetFormatPr defaultRowHeight="9.9499999999999993" customHeight="1"/>
  <cols>
    <col min="1" max="1" width="4.625" style="87" customWidth="1"/>
    <col min="2" max="2" width="36.125" style="71" customWidth="1"/>
    <col min="3" max="3" width="3.125" style="72" customWidth="1"/>
    <col min="4" max="4" width="1.625" style="71" customWidth="1"/>
    <col min="5" max="5" width="4.625" style="87" customWidth="1"/>
    <col min="6" max="6" width="36.125" style="71" customWidth="1"/>
    <col min="7" max="7" width="3.125" style="72" customWidth="1"/>
    <col min="8" max="16384" width="9" style="71"/>
  </cols>
  <sheetData>
    <row r="1" spans="1:7" ht="24.95" customHeight="1"/>
    <row r="2" spans="1:7" ht="24.95" customHeight="1"/>
    <row r="3" spans="1:7" ht="24.95" customHeight="1">
      <c r="B3" s="92"/>
      <c r="C3" s="91"/>
      <c r="D3" s="92"/>
      <c r="E3" s="93"/>
      <c r="F3" s="92"/>
      <c r="G3" s="91"/>
    </row>
    <row r="4" spans="1:7" ht="12" customHeight="1">
      <c r="A4" s="1277" t="s">
        <v>335</v>
      </c>
      <c r="B4" s="1277"/>
      <c r="C4" s="1278">
        <v>61</v>
      </c>
      <c r="E4" s="1277" t="s">
        <v>334</v>
      </c>
      <c r="F4" s="1277"/>
      <c r="G4" s="1278">
        <v>80</v>
      </c>
    </row>
    <row r="5" spans="1:7" ht="12" customHeight="1">
      <c r="A5" s="1277"/>
      <c r="B5" s="1277"/>
      <c r="C5" s="1278"/>
      <c r="E5" s="1277"/>
      <c r="F5" s="1277"/>
      <c r="G5" s="1278"/>
    </row>
    <row r="6" spans="1:7" ht="12" customHeight="1"/>
    <row r="7" spans="1:7" ht="12" customHeight="1">
      <c r="A7" s="76" t="s">
        <v>333</v>
      </c>
      <c r="B7" s="75" t="s">
        <v>332</v>
      </c>
      <c r="C7" s="74">
        <v>62</v>
      </c>
      <c r="E7" s="76" t="s">
        <v>331</v>
      </c>
      <c r="F7" s="75" t="s">
        <v>330</v>
      </c>
      <c r="G7" s="74">
        <v>81</v>
      </c>
    </row>
    <row r="8" spans="1:7" ht="12" customHeight="1">
      <c r="A8" s="76" t="s">
        <v>329</v>
      </c>
      <c r="B8" s="75" t="s">
        <v>328</v>
      </c>
      <c r="C8" s="74">
        <v>62</v>
      </c>
      <c r="E8" s="76" t="s">
        <v>327</v>
      </c>
      <c r="F8" s="75" t="s">
        <v>326</v>
      </c>
      <c r="G8" s="74">
        <v>81</v>
      </c>
    </row>
    <row r="9" spans="1:7" ht="12" customHeight="1">
      <c r="A9" s="76" t="s">
        <v>325</v>
      </c>
      <c r="B9" s="75" t="s">
        <v>324</v>
      </c>
      <c r="C9" s="74">
        <v>62</v>
      </c>
      <c r="E9" s="76" t="s">
        <v>323</v>
      </c>
      <c r="F9" s="75" t="s">
        <v>322</v>
      </c>
      <c r="G9" s="74">
        <v>82</v>
      </c>
    </row>
    <row r="10" spans="1:7" ht="12" customHeight="1">
      <c r="A10" s="76" t="s">
        <v>321</v>
      </c>
      <c r="B10" s="75" t="s">
        <v>320</v>
      </c>
      <c r="C10" s="74">
        <v>62</v>
      </c>
      <c r="E10" s="76" t="s">
        <v>319</v>
      </c>
      <c r="F10" s="75" t="s">
        <v>318</v>
      </c>
      <c r="G10" s="74">
        <v>82</v>
      </c>
    </row>
    <row r="11" spans="1:7" ht="12" customHeight="1">
      <c r="A11" s="76" t="s">
        <v>317</v>
      </c>
      <c r="B11" s="75" t="s">
        <v>316</v>
      </c>
      <c r="C11" s="74">
        <v>63</v>
      </c>
      <c r="E11" s="76" t="s">
        <v>315</v>
      </c>
      <c r="F11" s="75" t="s">
        <v>314</v>
      </c>
      <c r="G11" s="74">
        <v>83</v>
      </c>
    </row>
    <row r="12" spans="1:7" ht="12" customHeight="1">
      <c r="A12" s="76" t="s">
        <v>313</v>
      </c>
      <c r="B12" s="75" t="s">
        <v>312</v>
      </c>
      <c r="C12" s="74">
        <v>63</v>
      </c>
      <c r="E12" s="76" t="s">
        <v>311</v>
      </c>
      <c r="F12" s="75" t="s">
        <v>310</v>
      </c>
      <c r="G12" s="74">
        <v>83</v>
      </c>
    </row>
    <row r="13" spans="1:7" ht="12" customHeight="1">
      <c r="A13" s="76" t="s">
        <v>309</v>
      </c>
      <c r="B13" s="75" t="s">
        <v>308</v>
      </c>
      <c r="C13" s="74">
        <v>63</v>
      </c>
      <c r="E13" s="76" t="s">
        <v>307</v>
      </c>
      <c r="F13" s="75" t="s">
        <v>306</v>
      </c>
      <c r="G13" s="74">
        <v>83</v>
      </c>
    </row>
    <row r="14" spans="1:7" ht="12" customHeight="1">
      <c r="A14" s="76" t="s">
        <v>305</v>
      </c>
      <c r="B14" s="75" t="s">
        <v>304</v>
      </c>
      <c r="C14" s="74">
        <v>63</v>
      </c>
    </row>
    <row r="15" spans="1:7" ht="12" customHeight="1">
      <c r="A15" s="76" t="s">
        <v>303</v>
      </c>
      <c r="B15" s="75" t="s">
        <v>302</v>
      </c>
      <c r="C15" s="74">
        <v>64</v>
      </c>
      <c r="E15" s="1277" t="s">
        <v>301</v>
      </c>
      <c r="F15" s="1277"/>
      <c r="G15" s="1278">
        <v>84</v>
      </c>
    </row>
    <row r="16" spans="1:7" ht="12" customHeight="1">
      <c r="A16" s="76" t="s">
        <v>300</v>
      </c>
      <c r="B16" s="75" t="s">
        <v>299</v>
      </c>
      <c r="C16" s="74">
        <v>64</v>
      </c>
      <c r="E16" s="1277"/>
      <c r="F16" s="1277"/>
      <c r="G16" s="1278"/>
    </row>
    <row r="17" spans="1:7" ht="12" customHeight="1">
      <c r="A17" s="76" t="s">
        <v>298</v>
      </c>
      <c r="B17" s="75" t="s">
        <v>297</v>
      </c>
      <c r="C17" s="74">
        <v>64</v>
      </c>
    </row>
    <row r="18" spans="1:7" ht="12" customHeight="1">
      <c r="A18" s="76" t="s">
        <v>296</v>
      </c>
      <c r="B18" s="75" t="s">
        <v>295</v>
      </c>
      <c r="C18" s="74">
        <v>64</v>
      </c>
      <c r="E18" s="76" t="s">
        <v>294</v>
      </c>
      <c r="F18" s="75" t="s">
        <v>293</v>
      </c>
      <c r="G18" s="74">
        <v>85</v>
      </c>
    </row>
    <row r="19" spans="1:7" ht="12" customHeight="1">
      <c r="E19" s="76" t="s">
        <v>292</v>
      </c>
      <c r="F19" s="75" t="s">
        <v>291</v>
      </c>
      <c r="G19" s="74">
        <v>86</v>
      </c>
    </row>
    <row r="20" spans="1:7" ht="12" customHeight="1">
      <c r="A20" s="1277" t="s">
        <v>290</v>
      </c>
      <c r="B20" s="1277"/>
      <c r="C20" s="1278">
        <v>65</v>
      </c>
      <c r="E20" s="76" t="s">
        <v>289</v>
      </c>
      <c r="F20" s="75" t="s">
        <v>288</v>
      </c>
      <c r="G20" s="74">
        <v>87</v>
      </c>
    </row>
    <row r="21" spans="1:7" ht="12" customHeight="1">
      <c r="A21" s="1277"/>
      <c r="B21" s="1277"/>
      <c r="C21" s="1278"/>
      <c r="E21" s="76" t="s">
        <v>287</v>
      </c>
      <c r="F21" s="75" t="s">
        <v>286</v>
      </c>
      <c r="G21" s="74">
        <v>87</v>
      </c>
    </row>
    <row r="22" spans="1:7" ht="12" customHeight="1">
      <c r="A22" s="78"/>
      <c r="B22" s="78"/>
      <c r="C22" s="77"/>
      <c r="E22" s="90"/>
      <c r="F22" s="80"/>
      <c r="G22" s="74"/>
    </row>
    <row r="23" spans="1:7" ht="12" customHeight="1">
      <c r="A23" s="76" t="s">
        <v>285</v>
      </c>
      <c r="B23" s="75" t="s">
        <v>284</v>
      </c>
      <c r="C23" s="74">
        <v>66</v>
      </c>
    </row>
    <row r="24" spans="1:7" ht="12" customHeight="1">
      <c r="A24" s="76" t="s">
        <v>283</v>
      </c>
      <c r="B24" s="75" t="s">
        <v>282</v>
      </c>
      <c r="C24" s="74">
        <v>66</v>
      </c>
    </row>
    <row r="25" spans="1:7" ht="12" customHeight="1">
      <c r="A25" s="76" t="s">
        <v>281</v>
      </c>
      <c r="B25" s="75" t="s">
        <v>280</v>
      </c>
      <c r="C25" s="74">
        <v>66</v>
      </c>
    </row>
    <row r="26" spans="1:7" ht="12" customHeight="1">
      <c r="A26" s="76" t="s">
        <v>279</v>
      </c>
      <c r="B26" s="75" t="s">
        <v>278</v>
      </c>
      <c r="C26" s="74">
        <v>67</v>
      </c>
      <c r="E26" s="78"/>
      <c r="F26" s="78"/>
      <c r="G26" s="77"/>
    </row>
    <row r="27" spans="1:7" ht="12" customHeight="1">
      <c r="A27" s="76" t="s">
        <v>277</v>
      </c>
      <c r="B27" s="75" t="s">
        <v>276</v>
      </c>
      <c r="C27" s="74">
        <v>67</v>
      </c>
    </row>
    <row r="28" spans="1:7" ht="12" customHeight="1">
      <c r="A28" s="76" t="s">
        <v>275</v>
      </c>
      <c r="B28" s="75" t="s">
        <v>274</v>
      </c>
      <c r="C28" s="74">
        <v>67</v>
      </c>
    </row>
    <row r="29" spans="1:7" ht="12" customHeight="1">
      <c r="A29" s="76" t="s">
        <v>273</v>
      </c>
      <c r="B29" s="75" t="s">
        <v>272</v>
      </c>
      <c r="C29" s="74">
        <v>67</v>
      </c>
    </row>
    <row r="30" spans="1:7" ht="12" customHeight="1">
      <c r="A30" s="76" t="s">
        <v>271</v>
      </c>
      <c r="B30" s="75" t="s">
        <v>270</v>
      </c>
      <c r="C30" s="74">
        <v>68</v>
      </c>
    </row>
    <row r="31" spans="1:7" ht="12" customHeight="1">
      <c r="A31" s="76" t="s">
        <v>269</v>
      </c>
      <c r="B31" s="75" t="s">
        <v>268</v>
      </c>
      <c r="C31" s="74">
        <v>68</v>
      </c>
    </row>
    <row r="32" spans="1:7" ht="12" customHeight="1">
      <c r="A32" s="76" t="s">
        <v>267</v>
      </c>
      <c r="B32" s="75" t="s">
        <v>266</v>
      </c>
      <c r="C32" s="74">
        <v>69</v>
      </c>
    </row>
    <row r="33" spans="1:7" ht="12" customHeight="1">
      <c r="A33" s="76" t="s">
        <v>265</v>
      </c>
      <c r="B33" s="75" t="s">
        <v>264</v>
      </c>
      <c r="C33" s="74">
        <v>69</v>
      </c>
    </row>
    <row r="34" spans="1:7" ht="12" customHeight="1">
      <c r="A34" s="76" t="s">
        <v>263</v>
      </c>
      <c r="B34" s="75" t="s">
        <v>262</v>
      </c>
      <c r="C34" s="74">
        <v>69</v>
      </c>
    </row>
    <row r="35" spans="1:7" ht="12" customHeight="1"/>
    <row r="36" spans="1:7" ht="12" customHeight="1">
      <c r="A36" s="1277" t="s">
        <v>261</v>
      </c>
      <c r="B36" s="1277"/>
      <c r="C36" s="1278">
        <v>70</v>
      </c>
    </row>
    <row r="37" spans="1:7" ht="12" customHeight="1">
      <c r="A37" s="1277"/>
      <c r="B37" s="1277"/>
      <c r="C37" s="1278"/>
    </row>
    <row r="38" spans="1:7" ht="12" customHeight="1">
      <c r="A38" s="78"/>
      <c r="B38" s="78"/>
      <c r="C38" s="77"/>
      <c r="E38" s="78"/>
      <c r="F38" s="78"/>
      <c r="G38" s="77"/>
    </row>
    <row r="39" spans="1:7" ht="12" customHeight="1">
      <c r="A39" s="76" t="s">
        <v>260</v>
      </c>
      <c r="B39" s="75" t="s">
        <v>259</v>
      </c>
      <c r="C39" s="74">
        <v>71</v>
      </c>
    </row>
    <row r="40" spans="1:7" ht="12" customHeight="1">
      <c r="A40" s="76" t="s">
        <v>258</v>
      </c>
      <c r="B40" s="75" t="s">
        <v>257</v>
      </c>
      <c r="C40" s="74">
        <v>71</v>
      </c>
    </row>
    <row r="41" spans="1:7" ht="12" customHeight="1">
      <c r="A41" s="76" t="s">
        <v>256</v>
      </c>
      <c r="B41" s="75" t="s">
        <v>255</v>
      </c>
      <c r="C41" s="74">
        <v>71</v>
      </c>
    </row>
    <row r="42" spans="1:7" ht="12" customHeight="1">
      <c r="A42" s="76" t="s">
        <v>254</v>
      </c>
      <c r="B42" s="75" t="s">
        <v>253</v>
      </c>
      <c r="C42" s="74">
        <v>71</v>
      </c>
    </row>
    <row r="43" spans="1:7" ht="12" customHeight="1">
      <c r="A43" s="76" t="s">
        <v>252</v>
      </c>
      <c r="B43" s="75" t="s">
        <v>251</v>
      </c>
      <c r="C43" s="74">
        <v>72</v>
      </c>
    </row>
    <row r="44" spans="1:7" ht="12" customHeight="1">
      <c r="A44" s="76" t="s">
        <v>250</v>
      </c>
      <c r="B44" s="75" t="s">
        <v>249</v>
      </c>
      <c r="C44" s="74">
        <v>72</v>
      </c>
    </row>
    <row r="45" spans="1:7" ht="12" customHeight="1">
      <c r="A45" s="76" t="s">
        <v>248</v>
      </c>
      <c r="B45" s="75" t="s">
        <v>247</v>
      </c>
      <c r="C45" s="74">
        <v>72</v>
      </c>
    </row>
    <row r="46" spans="1:7" ht="12" customHeight="1">
      <c r="A46" s="76" t="s">
        <v>246</v>
      </c>
      <c r="B46" s="75" t="s">
        <v>245</v>
      </c>
      <c r="C46" s="74">
        <v>72</v>
      </c>
      <c r="E46" s="1280"/>
      <c r="F46" s="1280"/>
      <c r="G46" s="1281"/>
    </row>
    <row r="47" spans="1:7" ht="12" customHeight="1">
      <c r="A47" s="76" t="s">
        <v>244</v>
      </c>
      <c r="B47" s="75" t="s">
        <v>243</v>
      </c>
      <c r="C47" s="74">
        <v>73</v>
      </c>
      <c r="E47" s="1280"/>
      <c r="F47" s="1280"/>
      <c r="G47" s="1281"/>
    </row>
    <row r="48" spans="1:7" ht="12" customHeight="1">
      <c r="A48" s="76" t="s">
        <v>242</v>
      </c>
      <c r="B48" s="75" t="s">
        <v>241</v>
      </c>
      <c r="C48" s="74">
        <v>73</v>
      </c>
    </row>
    <row r="49" spans="1:10" ht="12" customHeight="1">
      <c r="A49" s="76" t="s">
        <v>240</v>
      </c>
      <c r="B49" s="75" t="s">
        <v>239</v>
      </c>
      <c r="C49" s="74">
        <v>73</v>
      </c>
    </row>
    <row r="50" spans="1:10" ht="12" customHeight="1">
      <c r="A50" s="76" t="s">
        <v>238</v>
      </c>
      <c r="B50" s="75" t="s">
        <v>237</v>
      </c>
      <c r="C50" s="74">
        <v>74</v>
      </c>
    </row>
    <row r="51" spans="1:10" ht="12" customHeight="1">
      <c r="A51" s="76" t="s">
        <v>236</v>
      </c>
      <c r="B51" s="75" t="s">
        <v>235</v>
      </c>
      <c r="C51" s="74">
        <v>74</v>
      </c>
    </row>
    <row r="52" spans="1:10" ht="12" customHeight="1"/>
    <row r="53" spans="1:10" ht="12" customHeight="1">
      <c r="A53" s="1277" t="s">
        <v>234</v>
      </c>
      <c r="B53" s="1277"/>
      <c r="C53" s="1278">
        <v>75</v>
      </c>
      <c r="J53" s="89"/>
    </row>
    <row r="54" spans="1:10" ht="12" customHeight="1">
      <c r="A54" s="1277"/>
      <c r="B54" s="1277"/>
      <c r="C54" s="1278"/>
      <c r="J54" s="89"/>
    </row>
    <row r="55" spans="1:10" ht="12" customHeight="1"/>
    <row r="56" spans="1:10" ht="12" customHeight="1">
      <c r="A56" s="76" t="s">
        <v>233</v>
      </c>
      <c r="B56" s="75" t="s">
        <v>232</v>
      </c>
      <c r="C56" s="74">
        <v>76</v>
      </c>
      <c r="H56" s="88"/>
    </row>
    <row r="57" spans="1:10" ht="12" customHeight="1">
      <c r="A57" s="76" t="s">
        <v>231</v>
      </c>
      <c r="B57" s="75" t="s">
        <v>230</v>
      </c>
      <c r="C57" s="74">
        <v>76</v>
      </c>
    </row>
    <row r="58" spans="1:10" ht="12" customHeight="1">
      <c r="A58" s="76" t="s">
        <v>229</v>
      </c>
      <c r="B58" s="75" t="s">
        <v>228</v>
      </c>
      <c r="C58" s="74">
        <v>76</v>
      </c>
    </row>
    <row r="59" spans="1:10" ht="12" customHeight="1">
      <c r="A59" s="76" t="s">
        <v>227</v>
      </c>
      <c r="B59" s="75" t="s">
        <v>226</v>
      </c>
      <c r="C59" s="74">
        <v>76</v>
      </c>
    </row>
    <row r="60" spans="1:10" ht="12" customHeight="1">
      <c r="A60" s="76" t="s">
        <v>225</v>
      </c>
      <c r="B60" s="75" t="s">
        <v>224</v>
      </c>
      <c r="C60" s="74">
        <v>78</v>
      </c>
    </row>
    <row r="61" spans="1:10" ht="12" customHeight="1">
      <c r="A61" s="76" t="s">
        <v>223</v>
      </c>
      <c r="B61" s="75" t="s">
        <v>222</v>
      </c>
      <c r="C61" s="74">
        <v>78</v>
      </c>
    </row>
    <row r="62" spans="1:10" ht="12" customHeight="1">
      <c r="A62" s="76" t="s">
        <v>221</v>
      </c>
      <c r="B62" s="75" t="s">
        <v>220</v>
      </c>
      <c r="C62" s="74">
        <v>78</v>
      </c>
    </row>
    <row r="63" spans="1:10" ht="12" customHeight="1">
      <c r="A63" s="76" t="s">
        <v>219</v>
      </c>
      <c r="B63" s="75" t="s">
        <v>218</v>
      </c>
      <c r="C63" s="74">
        <v>78</v>
      </c>
    </row>
    <row r="64" spans="1:10" ht="12" customHeight="1">
      <c r="A64" s="76" t="s">
        <v>217</v>
      </c>
      <c r="B64" s="75" t="s">
        <v>216</v>
      </c>
      <c r="C64" s="74">
        <v>78</v>
      </c>
    </row>
    <row r="65" spans="1:3" ht="12" customHeight="1">
      <c r="A65" s="76" t="s">
        <v>215</v>
      </c>
      <c r="B65" s="75" t="s">
        <v>214</v>
      </c>
      <c r="C65" s="74">
        <v>79</v>
      </c>
    </row>
    <row r="66" spans="1:3" ht="12" customHeight="1">
      <c r="A66" s="76" t="s">
        <v>213</v>
      </c>
      <c r="B66" s="75" t="s">
        <v>212</v>
      </c>
      <c r="C66" s="74">
        <v>79</v>
      </c>
    </row>
    <row r="67" spans="1:3" ht="12" customHeight="1"/>
    <row r="68" spans="1:3" ht="12" customHeight="1"/>
    <row r="69" spans="1:3" ht="12" customHeight="1"/>
    <row r="70" spans="1:3" ht="12" customHeight="1"/>
    <row r="71" spans="1:3" ht="12" customHeight="1"/>
    <row r="72" spans="1:3" ht="12" customHeight="1"/>
    <row r="73" spans="1:3" ht="12" customHeight="1"/>
    <row r="74" spans="1:3" ht="12" customHeight="1"/>
    <row r="75" spans="1:3" ht="12" customHeight="1"/>
    <row r="76" spans="1:3" ht="12" customHeight="1"/>
    <row r="77" spans="1:3" ht="12" customHeight="1"/>
    <row r="78" spans="1:3" ht="12" customHeight="1"/>
    <row r="79" spans="1:3" ht="12" customHeight="1"/>
    <row r="80" spans="1:3" ht="12" customHeight="1"/>
    <row r="81" ht="12" customHeight="1"/>
    <row r="82" ht="12" customHeight="1"/>
    <row r="83" ht="12" customHeight="1"/>
    <row r="84" ht="12" customHeight="1"/>
    <row r="85" ht="12" customHeight="1"/>
    <row r="86" ht="12" customHeight="1"/>
    <row r="87" ht="12" customHeight="1"/>
    <row r="88" ht="12" customHeight="1"/>
    <row r="89" ht="12" customHeight="1"/>
    <row r="90" ht="12" customHeight="1"/>
    <row r="91" ht="12" customHeight="1"/>
    <row r="92" ht="12" customHeight="1"/>
  </sheetData>
  <mergeCells count="14">
    <mergeCell ref="A53:B54"/>
    <mergeCell ref="C53:C54"/>
    <mergeCell ref="A20:B21"/>
    <mergeCell ref="C20:C21"/>
    <mergeCell ref="A36:B37"/>
    <mergeCell ref="C36:C37"/>
    <mergeCell ref="E46:F47"/>
    <mergeCell ref="G46:G47"/>
    <mergeCell ref="A4:B5"/>
    <mergeCell ref="C4:C5"/>
    <mergeCell ref="E4:F5"/>
    <mergeCell ref="G4:G5"/>
    <mergeCell ref="E15:F16"/>
    <mergeCell ref="G15:G16"/>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6A8EE-C155-4639-AE0F-4A7A312DF1CB}">
  <sheetPr>
    <pageSetUpPr fitToPage="1"/>
  </sheetPr>
  <dimension ref="A1:V53"/>
  <sheetViews>
    <sheetView view="pageBreakPreview" zoomScaleNormal="100" zoomScaleSheetLayoutView="100" workbookViewId="0">
      <selection activeCell="M56" sqref="M56"/>
    </sheetView>
  </sheetViews>
  <sheetFormatPr defaultRowHeight="13.5"/>
  <cols>
    <col min="1" max="1" width="10.625" style="96" customWidth="1"/>
    <col min="2" max="14" width="5.625" style="96" customWidth="1"/>
    <col min="15" max="15" width="5.5" style="96" customWidth="1"/>
    <col min="16" max="17" width="5.625" style="96" customWidth="1"/>
    <col min="18" max="18" width="0.75" style="96" customWidth="1"/>
    <col min="19" max="23" width="4.625" style="96" customWidth="1"/>
    <col min="24" max="16384" width="9" style="96"/>
  </cols>
  <sheetData>
    <row r="1" spans="1:16" ht="15.95" customHeight="1">
      <c r="A1" s="96" t="s">
        <v>1990</v>
      </c>
    </row>
    <row r="2" spans="1:16" ht="15" customHeight="1"/>
    <row r="3" spans="1:16" ht="24.95" customHeight="1">
      <c r="A3" s="1301" t="s">
        <v>1989</v>
      </c>
      <c r="B3" s="1518"/>
      <c r="C3" s="1518"/>
      <c r="D3" s="1518"/>
      <c r="E3" s="1518"/>
      <c r="F3" s="1518"/>
      <c r="G3" s="1518"/>
      <c r="H3" s="1518"/>
      <c r="I3" s="1518"/>
      <c r="J3" s="1518"/>
      <c r="K3" s="1518"/>
      <c r="L3" s="1518"/>
      <c r="M3" s="110"/>
      <c r="N3" s="110"/>
      <c r="O3" s="110"/>
      <c r="P3" s="110"/>
    </row>
    <row r="4" spans="1:16" s="97" customFormat="1" ht="15" customHeight="1" thickBot="1">
      <c r="A4" s="1309" t="s">
        <v>1988</v>
      </c>
      <c r="B4" s="1309"/>
      <c r="C4" s="1309"/>
      <c r="D4" s="1309"/>
      <c r="E4" s="1309"/>
      <c r="F4" s="1309"/>
      <c r="G4" s="1309"/>
      <c r="H4" s="1309"/>
      <c r="I4" s="1309"/>
      <c r="J4" s="1309"/>
      <c r="K4" s="175"/>
      <c r="L4" s="175"/>
      <c r="M4" s="132"/>
      <c r="N4" s="132"/>
      <c r="O4" s="132"/>
      <c r="P4" s="132"/>
    </row>
    <row r="5" spans="1:16" s="97" customFormat="1" ht="15" customHeight="1" thickTop="1">
      <c r="A5" s="131" t="s">
        <v>409</v>
      </c>
      <c r="B5" s="1306" t="s">
        <v>1987</v>
      </c>
      <c r="C5" s="1307"/>
      <c r="D5" s="1307"/>
      <c r="E5" s="1306" t="s">
        <v>1986</v>
      </c>
      <c r="F5" s="1307"/>
      <c r="G5" s="1307"/>
      <c r="H5" s="1306" t="s">
        <v>1985</v>
      </c>
      <c r="I5" s="1307"/>
      <c r="J5" s="1307"/>
      <c r="K5" s="274"/>
      <c r="L5" s="274"/>
      <c r="M5" s="274"/>
      <c r="N5" s="274"/>
      <c r="O5" s="140"/>
    </row>
    <row r="6" spans="1:16" s="97" customFormat="1" ht="15" customHeight="1">
      <c r="A6" s="166" t="s">
        <v>1953</v>
      </c>
      <c r="B6" s="1443">
        <v>644008</v>
      </c>
      <c r="C6" s="1445"/>
      <c r="D6" s="1445"/>
      <c r="E6" s="1445">
        <v>599244</v>
      </c>
      <c r="F6" s="1445"/>
      <c r="G6" s="1445"/>
      <c r="H6" s="1763">
        <v>93</v>
      </c>
      <c r="I6" s="1763"/>
      <c r="J6" s="1763"/>
      <c r="K6" s="132"/>
      <c r="L6" s="274"/>
    </row>
    <row r="7" spans="1:16" s="97" customFormat="1" ht="15" customHeight="1">
      <c r="A7" s="166" t="s">
        <v>1952</v>
      </c>
      <c r="B7" s="1443">
        <v>644826</v>
      </c>
      <c r="C7" s="1445"/>
      <c r="D7" s="1445"/>
      <c r="E7" s="1445">
        <v>600895</v>
      </c>
      <c r="F7" s="1445"/>
      <c r="G7" s="1445"/>
      <c r="H7" s="1763">
        <v>93.2</v>
      </c>
      <c r="I7" s="1763"/>
      <c r="J7" s="1763"/>
      <c r="K7" s="132"/>
      <c r="L7" s="274"/>
    </row>
    <row r="8" spans="1:16" s="97" customFormat="1" ht="15" customHeight="1">
      <c r="A8" s="166" t="s">
        <v>365</v>
      </c>
      <c r="B8" s="1443">
        <v>649027</v>
      </c>
      <c r="C8" s="1445"/>
      <c r="D8" s="1445"/>
      <c r="E8" s="1445">
        <v>607791</v>
      </c>
      <c r="F8" s="1445"/>
      <c r="G8" s="1445"/>
      <c r="H8" s="1763">
        <v>93.6</v>
      </c>
      <c r="I8" s="1763"/>
      <c r="J8" s="1763"/>
      <c r="K8" s="132"/>
      <c r="L8" s="274"/>
    </row>
    <row r="9" spans="1:16" s="97" customFormat="1" ht="15" customHeight="1">
      <c r="A9" s="166" t="s">
        <v>363</v>
      </c>
      <c r="B9" s="1443">
        <v>655956</v>
      </c>
      <c r="C9" s="1445"/>
      <c r="D9" s="1445"/>
      <c r="E9" s="1445">
        <v>616249</v>
      </c>
      <c r="F9" s="1445"/>
      <c r="G9" s="1445"/>
      <c r="H9" s="1763">
        <v>93.9</v>
      </c>
      <c r="I9" s="1763"/>
      <c r="J9" s="1763"/>
      <c r="K9" s="132"/>
      <c r="L9" s="274"/>
    </row>
    <row r="10" spans="1:16" s="97" customFormat="1" ht="15" customHeight="1">
      <c r="A10" s="924" t="s">
        <v>362</v>
      </c>
      <c r="B10" s="1749">
        <v>654487</v>
      </c>
      <c r="C10" s="1750"/>
      <c r="D10" s="1750"/>
      <c r="E10" s="1750">
        <v>618821</v>
      </c>
      <c r="F10" s="1750"/>
      <c r="G10" s="1750"/>
      <c r="H10" s="1764">
        <v>94.6</v>
      </c>
      <c r="I10" s="1764"/>
      <c r="J10" s="1764"/>
      <c r="K10" s="132"/>
      <c r="L10" s="274"/>
    </row>
    <row r="11" spans="1:16" s="97" customFormat="1" ht="15" customHeight="1">
      <c r="A11" s="1317" t="s">
        <v>1984</v>
      </c>
      <c r="B11" s="1317"/>
      <c r="C11" s="1317"/>
      <c r="D11" s="1317"/>
      <c r="E11" s="1317"/>
      <c r="F11" s="1317"/>
      <c r="G11" s="1317"/>
      <c r="H11" s="1317"/>
      <c r="I11" s="1317"/>
      <c r="J11" s="1317"/>
      <c r="K11" s="175"/>
      <c r="L11" s="175"/>
      <c r="N11" s="132"/>
      <c r="O11" s="132"/>
      <c r="P11" s="132"/>
    </row>
    <row r="12" spans="1:16" s="97" customFormat="1" ht="15" customHeight="1">
      <c r="A12" s="132"/>
      <c r="B12" s="132"/>
      <c r="C12" s="132"/>
      <c r="D12" s="132"/>
      <c r="E12" s="132"/>
      <c r="F12" s="132"/>
      <c r="G12" s="132"/>
      <c r="H12" s="132"/>
      <c r="I12" s="132"/>
      <c r="J12" s="132"/>
      <c r="K12" s="132"/>
      <c r="L12" s="132"/>
      <c r="M12" s="132"/>
      <c r="N12" s="132"/>
      <c r="O12" s="132"/>
      <c r="P12" s="132"/>
    </row>
    <row r="13" spans="1:16" ht="24.95" customHeight="1">
      <c r="A13" s="1301" t="s">
        <v>1983</v>
      </c>
      <c r="B13" s="1301"/>
      <c r="C13" s="1301"/>
      <c r="D13" s="1301"/>
      <c r="E13" s="1301"/>
      <c r="F13" s="1301"/>
      <c r="G13" s="1301"/>
      <c r="H13" s="1301"/>
      <c r="I13" s="1301"/>
      <c r="J13" s="1301"/>
      <c r="K13" s="1301"/>
      <c r="L13" s="554"/>
      <c r="M13" s="554"/>
      <c r="N13" s="554"/>
      <c r="O13" s="554"/>
      <c r="P13" s="554"/>
    </row>
    <row r="14" spans="1:16" s="97" customFormat="1" ht="15" customHeight="1" thickBot="1">
      <c r="A14" s="1309" t="s">
        <v>1982</v>
      </c>
      <c r="B14" s="1309"/>
      <c r="C14" s="1309"/>
      <c r="D14" s="1309"/>
      <c r="E14" s="1309"/>
      <c r="F14" s="1309"/>
      <c r="G14" s="1309"/>
      <c r="H14" s="1309"/>
      <c r="I14" s="1309"/>
      <c r="J14" s="1309"/>
      <c r="K14" s="1309"/>
      <c r="L14" s="175"/>
      <c r="M14" s="175"/>
      <c r="N14" s="175"/>
      <c r="O14" s="175"/>
      <c r="P14" s="175"/>
    </row>
    <row r="15" spans="1:16" s="97" customFormat="1" ht="15" customHeight="1" thickTop="1">
      <c r="A15" s="192" t="s">
        <v>409</v>
      </c>
      <c r="B15" s="1306" t="s">
        <v>1981</v>
      </c>
      <c r="C15" s="1308"/>
      <c r="D15" s="1306" t="s">
        <v>1980</v>
      </c>
      <c r="E15" s="1308"/>
      <c r="F15" s="1306" t="s">
        <v>1979</v>
      </c>
      <c r="G15" s="1308"/>
      <c r="H15" s="1306" t="s">
        <v>1978</v>
      </c>
      <c r="I15" s="1308"/>
      <c r="J15" s="1306" t="s">
        <v>1977</v>
      </c>
      <c r="K15" s="1307"/>
    </row>
    <row r="16" spans="1:16" ht="15" customHeight="1">
      <c r="A16" s="166" t="s">
        <v>1953</v>
      </c>
      <c r="B16" s="1443">
        <v>37</v>
      </c>
      <c r="C16" s="1445"/>
      <c r="D16" s="1762">
        <v>78.069999999999993</v>
      </c>
      <c r="E16" s="1762"/>
      <c r="F16" s="1762">
        <v>38.97</v>
      </c>
      <c r="G16" s="1762"/>
      <c r="H16" s="1762">
        <v>13.6</v>
      </c>
      <c r="I16" s="1762"/>
      <c r="J16" s="1762">
        <v>25.5</v>
      </c>
      <c r="K16" s="1762"/>
    </row>
    <row r="17" spans="1:21" ht="15" customHeight="1">
      <c r="A17" s="166" t="s">
        <v>1952</v>
      </c>
      <c r="B17" s="1443">
        <v>37</v>
      </c>
      <c r="C17" s="1445"/>
      <c r="D17" s="1753">
        <v>78.069999999999993</v>
      </c>
      <c r="E17" s="1753"/>
      <c r="F17" s="1753">
        <v>48.63</v>
      </c>
      <c r="G17" s="1753"/>
      <c r="H17" s="1753">
        <v>6.52</v>
      </c>
      <c r="I17" s="1753"/>
      <c r="J17" s="1753">
        <v>22.92</v>
      </c>
      <c r="K17" s="1753"/>
    </row>
    <row r="18" spans="1:21" ht="15" customHeight="1">
      <c r="A18" s="166" t="s">
        <v>365</v>
      </c>
      <c r="B18" s="1443">
        <v>37</v>
      </c>
      <c r="C18" s="1445"/>
      <c r="D18" s="1753">
        <v>78.069999999999993</v>
      </c>
      <c r="E18" s="1753"/>
      <c r="F18" s="1753">
        <v>49.86</v>
      </c>
      <c r="G18" s="1753"/>
      <c r="H18" s="1753">
        <v>6.67</v>
      </c>
      <c r="I18" s="1753"/>
      <c r="J18" s="1753">
        <v>21.54</v>
      </c>
      <c r="K18" s="1753"/>
      <c r="L18" s="168"/>
      <c r="M18" s="168"/>
      <c r="N18" s="168"/>
      <c r="O18" s="168"/>
      <c r="P18" s="168"/>
    </row>
    <row r="19" spans="1:21" ht="15" customHeight="1">
      <c r="A19" s="166" t="s">
        <v>363</v>
      </c>
      <c r="B19" s="1443">
        <v>37</v>
      </c>
      <c r="C19" s="1445"/>
      <c r="D19" s="1753">
        <v>78.069999999999993</v>
      </c>
      <c r="E19" s="1753"/>
      <c r="F19" s="1753">
        <v>49.93</v>
      </c>
      <c r="G19" s="1753"/>
      <c r="H19" s="1753">
        <v>6.67</v>
      </c>
      <c r="I19" s="1753"/>
      <c r="J19" s="1753">
        <v>21.47</v>
      </c>
      <c r="K19" s="1753"/>
      <c r="L19" s="168"/>
      <c r="M19" s="168"/>
      <c r="N19" s="168"/>
      <c r="O19" s="168"/>
      <c r="P19" s="168"/>
    </row>
    <row r="20" spans="1:21" ht="15" customHeight="1">
      <c r="A20" s="924" t="s">
        <v>362</v>
      </c>
      <c r="B20" s="1749">
        <v>37</v>
      </c>
      <c r="C20" s="1750"/>
      <c r="D20" s="1754">
        <v>78.069999999999993</v>
      </c>
      <c r="E20" s="1754"/>
      <c r="F20" s="1754">
        <v>50.08</v>
      </c>
      <c r="G20" s="1754"/>
      <c r="H20" s="1754">
        <v>7.03</v>
      </c>
      <c r="I20" s="1754"/>
      <c r="J20" s="1754">
        <v>20.96</v>
      </c>
      <c r="K20" s="1754"/>
      <c r="L20" s="168"/>
      <c r="M20" s="168"/>
      <c r="N20" s="168"/>
      <c r="O20" s="168"/>
      <c r="P20" s="168"/>
    </row>
    <row r="21" spans="1:21" ht="15" customHeight="1">
      <c r="A21" s="1317" t="s">
        <v>1976</v>
      </c>
      <c r="B21" s="1317"/>
      <c r="C21" s="1317"/>
      <c r="D21" s="1317"/>
      <c r="E21" s="1317"/>
      <c r="F21" s="1317"/>
      <c r="G21" s="1317"/>
      <c r="H21" s="1317"/>
      <c r="I21" s="1317"/>
      <c r="J21" s="1317"/>
      <c r="K21" s="1317"/>
      <c r="L21" s="175"/>
      <c r="M21" s="175"/>
      <c r="N21" s="175"/>
      <c r="O21" s="175"/>
      <c r="P21" s="175"/>
    </row>
    <row r="22" spans="1:21" ht="15" customHeight="1">
      <c r="A22" s="510"/>
      <c r="B22" s="510"/>
      <c r="C22" s="510"/>
      <c r="D22" s="510"/>
      <c r="E22" s="510"/>
      <c r="F22" s="510"/>
      <c r="G22" s="510"/>
      <c r="H22" s="510"/>
      <c r="I22" s="510"/>
      <c r="J22" s="510"/>
      <c r="K22" s="510"/>
      <c r="L22" s="510"/>
      <c r="M22" s="510"/>
      <c r="N22" s="510"/>
      <c r="O22" s="510"/>
      <c r="P22" s="510"/>
    </row>
    <row r="23" spans="1:21" ht="24.95" customHeight="1">
      <c r="A23" s="1301" t="s">
        <v>1975</v>
      </c>
      <c r="B23" s="1301"/>
      <c r="C23" s="1301"/>
      <c r="D23" s="1301"/>
      <c r="E23" s="1301"/>
      <c r="F23" s="1301"/>
      <c r="G23" s="1301"/>
      <c r="H23" s="1301"/>
      <c r="I23" s="1301"/>
      <c r="J23" s="1301"/>
      <c r="K23" s="1301"/>
      <c r="L23" s="1301"/>
      <c r="M23" s="1301"/>
      <c r="N23" s="1301"/>
      <c r="O23" s="554"/>
      <c r="P23" s="554"/>
      <c r="Q23" s="868"/>
    </row>
    <row r="24" spans="1:21" ht="15" customHeight="1" thickBot="1">
      <c r="A24" s="1309" t="s">
        <v>1974</v>
      </c>
      <c r="B24" s="1309"/>
      <c r="C24" s="1309"/>
      <c r="D24" s="1309"/>
      <c r="E24" s="1309"/>
      <c r="F24" s="1309"/>
      <c r="G24" s="1309"/>
      <c r="H24" s="1309"/>
      <c r="I24" s="1309"/>
      <c r="J24" s="1309"/>
      <c r="K24" s="1309"/>
      <c r="L24" s="1309"/>
      <c r="M24" s="1309"/>
      <c r="N24" s="175"/>
      <c r="O24" s="175"/>
      <c r="P24" s="175"/>
      <c r="Q24" s="175"/>
    </row>
    <row r="25" spans="1:21" ht="15" customHeight="1" thickTop="1">
      <c r="A25" s="1757" t="s">
        <v>382</v>
      </c>
      <c r="B25" s="1306" t="s">
        <v>1973</v>
      </c>
      <c r="C25" s="1307"/>
      <c r="D25" s="1308"/>
      <c r="E25" s="1306" t="s">
        <v>1972</v>
      </c>
      <c r="F25" s="1307"/>
      <c r="G25" s="1308"/>
      <c r="H25" s="1306" t="s">
        <v>1971</v>
      </c>
      <c r="I25" s="1307"/>
      <c r="J25" s="1308"/>
      <c r="K25" s="1561" t="s">
        <v>1970</v>
      </c>
      <c r="L25" s="1465"/>
      <c r="M25" s="1465"/>
      <c r="N25" s="168"/>
      <c r="O25" s="168"/>
      <c r="P25" s="168"/>
      <c r="Q25" s="168"/>
    </row>
    <row r="26" spans="1:21" s="110" customFormat="1" ht="15" customHeight="1">
      <c r="A26" s="1758"/>
      <c r="B26" s="1334" t="s">
        <v>1964</v>
      </c>
      <c r="C26" s="1501" t="s">
        <v>1963</v>
      </c>
      <c r="D26" s="1760"/>
      <c r="E26" s="1371" t="s">
        <v>1964</v>
      </c>
      <c r="F26" s="1501" t="s">
        <v>1963</v>
      </c>
      <c r="G26" s="1760"/>
      <c r="H26" s="1371" t="s">
        <v>1964</v>
      </c>
      <c r="I26" s="1501" t="s">
        <v>1963</v>
      </c>
      <c r="J26" s="1760"/>
      <c r="K26" s="1371" t="s">
        <v>1964</v>
      </c>
      <c r="L26" s="1501" t="s">
        <v>1963</v>
      </c>
      <c r="M26" s="1745"/>
      <c r="N26" s="923"/>
      <c r="O26" s="923"/>
      <c r="P26" s="923"/>
      <c r="Q26" s="923"/>
    </row>
    <row r="27" spans="1:21" s="110" customFormat="1" ht="15" customHeight="1">
      <c r="A27" s="1759"/>
      <c r="B27" s="1334"/>
      <c r="C27" s="1363"/>
      <c r="D27" s="1741"/>
      <c r="E27" s="1333"/>
      <c r="F27" s="1363"/>
      <c r="G27" s="1741"/>
      <c r="H27" s="1333"/>
      <c r="I27" s="1363"/>
      <c r="J27" s="1741"/>
      <c r="K27" s="1333"/>
      <c r="L27" s="1363"/>
      <c r="M27" s="1709"/>
      <c r="N27" s="923"/>
      <c r="O27" s="923"/>
      <c r="P27" s="923"/>
      <c r="Q27" s="923"/>
    </row>
    <row r="28" spans="1:21" ht="15" customHeight="1">
      <c r="A28" s="166" t="s">
        <v>1953</v>
      </c>
      <c r="B28" s="591">
        <v>348</v>
      </c>
      <c r="C28" s="1753">
        <v>98.14</v>
      </c>
      <c r="D28" s="1761"/>
      <c r="E28" s="155">
        <v>269</v>
      </c>
      <c r="F28" s="1330">
        <v>32.299999999999997</v>
      </c>
      <c r="G28" s="1330"/>
      <c r="H28" s="155">
        <v>7</v>
      </c>
      <c r="I28" s="1753">
        <v>12.3</v>
      </c>
      <c r="J28" s="1753"/>
      <c r="K28" s="155">
        <v>1</v>
      </c>
      <c r="L28" s="1753">
        <v>5.53</v>
      </c>
      <c r="M28" s="1753"/>
      <c r="N28" s="168"/>
      <c r="O28" s="168"/>
      <c r="P28" s="168"/>
      <c r="Q28" s="168"/>
    </row>
    <row r="29" spans="1:21" ht="15" customHeight="1">
      <c r="A29" s="166" t="s">
        <v>1952</v>
      </c>
      <c r="B29" s="624">
        <v>356</v>
      </c>
      <c r="C29" s="1753">
        <v>99.03</v>
      </c>
      <c r="D29" s="1761"/>
      <c r="E29" s="152">
        <v>270</v>
      </c>
      <c r="F29" s="1330">
        <v>32.5</v>
      </c>
      <c r="G29" s="1330"/>
      <c r="H29" s="152">
        <v>7</v>
      </c>
      <c r="I29" s="1753">
        <v>12.3</v>
      </c>
      <c r="J29" s="1753"/>
      <c r="K29" s="152">
        <v>1</v>
      </c>
      <c r="L29" s="1753">
        <v>5.53</v>
      </c>
      <c r="M29" s="1753"/>
      <c r="N29" s="168"/>
      <c r="O29" s="168"/>
      <c r="P29" s="168"/>
      <c r="Q29" s="168"/>
    </row>
    <row r="30" spans="1:21" ht="15" customHeight="1">
      <c r="A30" s="166" t="s">
        <v>365</v>
      </c>
      <c r="B30" s="624">
        <v>367</v>
      </c>
      <c r="C30" s="1753">
        <v>101.55</v>
      </c>
      <c r="D30" s="1761"/>
      <c r="E30" s="152">
        <v>278</v>
      </c>
      <c r="F30" s="1330">
        <v>34.6</v>
      </c>
      <c r="G30" s="1330"/>
      <c r="H30" s="152">
        <v>7</v>
      </c>
      <c r="I30" s="1753">
        <v>12.31</v>
      </c>
      <c r="J30" s="1753"/>
      <c r="K30" s="152">
        <v>1</v>
      </c>
      <c r="L30" s="1753">
        <v>5.53</v>
      </c>
      <c r="M30" s="1753"/>
      <c r="N30" s="168"/>
      <c r="O30" s="168"/>
      <c r="P30" s="168"/>
      <c r="Q30" s="168"/>
      <c r="U30" s="168"/>
    </row>
    <row r="31" spans="1:21" ht="15" customHeight="1">
      <c r="A31" s="316" t="s">
        <v>363</v>
      </c>
      <c r="B31" s="624">
        <v>373</v>
      </c>
      <c r="C31" s="1753">
        <v>105.76</v>
      </c>
      <c r="D31" s="1761"/>
      <c r="E31" s="152">
        <v>282</v>
      </c>
      <c r="F31" s="1330">
        <v>35.1</v>
      </c>
      <c r="G31" s="1330"/>
      <c r="H31" s="152">
        <v>8</v>
      </c>
      <c r="I31" s="1753">
        <v>15.3</v>
      </c>
      <c r="J31" s="1753"/>
      <c r="K31" s="152">
        <v>1</v>
      </c>
      <c r="L31" s="1753">
        <v>5.53</v>
      </c>
      <c r="M31" s="1753"/>
      <c r="N31" s="168"/>
      <c r="O31" s="168"/>
      <c r="P31" s="168"/>
      <c r="Q31" s="168"/>
      <c r="U31" s="168"/>
    </row>
    <row r="32" spans="1:21" ht="15" customHeight="1">
      <c r="A32" s="733" t="s">
        <v>362</v>
      </c>
      <c r="B32" s="737">
        <v>377</v>
      </c>
      <c r="C32" s="1754">
        <v>107.66</v>
      </c>
      <c r="D32" s="1765"/>
      <c r="E32" s="148">
        <v>284</v>
      </c>
      <c r="F32" s="1324">
        <v>35.1</v>
      </c>
      <c r="G32" s="1324"/>
      <c r="H32" s="148">
        <v>8</v>
      </c>
      <c r="I32" s="1754">
        <v>15.31</v>
      </c>
      <c r="J32" s="1754"/>
      <c r="K32" s="148">
        <v>1</v>
      </c>
      <c r="L32" s="1754">
        <v>5.53</v>
      </c>
      <c r="M32" s="1754"/>
      <c r="N32" s="168"/>
      <c r="O32" s="168"/>
      <c r="P32" s="168"/>
      <c r="Q32" s="168"/>
      <c r="U32" s="168"/>
    </row>
    <row r="33" spans="1:22" ht="15" customHeight="1" thickBot="1">
      <c r="A33" s="166"/>
      <c r="B33" s="166"/>
      <c r="C33" s="166"/>
      <c r="D33" s="166"/>
      <c r="E33" s="166"/>
      <c r="F33" s="166"/>
      <c r="G33" s="166"/>
      <c r="H33" s="166"/>
      <c r="I33" s="166"/>
      <c r="J33" s="166"/>
      <c r="K33" s="166"/>
      <c r="L33" s="166"/>
      <c r="N33" s="166"/>
      <c r="O33" s="114"/>
      <c r="P33" s="114"/>
    </row>
    <row r="34" spans="1:22" ht="15" customHeight="1" thickTop="1">
      <c r="A34" s="1757" t="s">
        <v>382</v>
      </c>
      <c r="B34" s="1306" t="s">
        <v>1969</v>
      </c>
      <c r="C34" s="1307"/>
      <c r="D34" s="1308"/>
      <c r="E34" s="1306" t="s">
        <v>1968</v>
      </c>
      <c r="F34" s="1307"/>
      <c r="G34" s="1308"/>
      <c r="H34" s="1306" t="s">
        <v>1967</v>
      </c>
      <c r="I34" s="1307"/>
      <c r="J34" s="1308"/>
      <c r="K34" s="1423" t="s">
        <v>1966</v>
      </c>
      <c r="L34" s="1738"/>
      <c r="M34" s="1423" t="s">
        <v>1965</v>
      </c>
      <c r="N34" s="1708"/>
      <c r="O34" s="166"/>
      <c r="P34" s="166"/>
      <c r="Q34" s="166"/>
      <c r="R34" s="166"/>
      <c r="S34" s="166"/>
      <c r="T34" s="114"/>
      <c r="U34" s="114"/>
      <c r="V34" s="166"/>
    </row>
    <row r="35" spans="1:22" ht="15" customHeight="1">
      <c r="A35" s="1758"/>
      <c r="B35" s="1371" t="s">
        <v>1964</v>
      </c>
      <c r="C35" s="1501" t="s">
        <v>1963</v>
      </c>
      <c r="D35" s="1760"/>
      <c r="E35" s="1371" t="s">
        <v>1964</v>
      </c>
      <c r="F35" s="1501" t="s">
        <v>1963</v>
      </c>
      <c r="G35" s="1760"/>
      <c r="H35" s="1371" t="s">
        <v>1964</v>
      </c>
      <c r="I35" s="1501" t="s">
        <v>1963</v>
      </c>
      <c r="J35" s="1760"/>
      <c r="K35" s="1362"/>
      <c r="L35" s="1740"/>
      <c r="M35" s="1362"/>
      <c r="N35" s="1739"/>
      <c r="O35" s="166"/>
      <c r="P35" s="166"/>
      <c r="Q35" s="166"/>
      <c r="R35" s="166"/>
      <c r="S35" s="166"/>
      <c r="T35" s="114"/>
      <c r="U35" s="114"/>
      <c r="V35" s="166"/>
    </row>
    <row r="36" spans="1:22" ht="15" customHeight="1">
      <c r="A36" s="1759"/>
      <c r="B36" s="1333"/>
      <c r="C36" s="1363"/>
      <c r="D36" s="1741"/>
      <c r="E36" s="1333"/>
      <c r="F36" s="1363"/>
      <c r="G36" s="1741"/>
      <c r="H36" s="1333"/>
      <c r="I36" s="1363"/>
      <c r="J36" s="1741"/>
      <c r="K36" s="1363"/>
      <c r="L36" s="1741"/>
      <c r="M36" s="1363"/>
      <c r="N36" s="1709"/>
      <c r="O36" s="166"/>
      <c r="P36" s="166"/>
      <c r="Q36" s="166"/>
      <c r="R36" s="166"/>
      <c r="S36" s="166"/>
      <c r="T36" s="114"/>
      <c r="U36" s="114"/>
      <c r="V36" s="166"/>
    </row>
    <row r="37" spans="1:22" ht="15" customHeight="1">
      <c r="A37" s="316" t="s">
        <v>1953</v>
      </c>
      <c r="B37" s="155">
        <v>1</v>
      </c>
      <c r="C37" s="1753">
        <v>15.03</v>
      </c>
      <c r="D37" s="1753"/>
      <c r="E37" s="155">
        <v>5</v>
      </c>
      <c r="F37" s="155"/>
      <c r="G37" s="253">
        <v>4.9000000000000004</v>
      </c>
      <c r="H37" s="155">
        <v>65</v>
      </c>
      <c r="I37" s="155"/>
      <c r="J37" s="922">
        <v>28.02</v>
      </c>
      <c r="K37" s="1329">
        <v>5.3</v>
      </c>
      <c r="L37" s="1756"/>
      <c r="M37" s="1753">
        <v>2.78</v>
      </c>
      <c r="N37" s="1753"/>
      <c r="O37" s="166"/>
      <c r="P37" s="166"/>
      <c r="Q37" s="166"/>
      <c r="R37" s="166"/>
      <c r="S37" s="166"/>
      <c r="T37" s="114"/>
      <c r="U37" s="114"/>
      <c r="V37" s="166"/>
    </row>
    <row r="38" spans="1:22" ht="15" customHeight="1">
      <c r="A38" s="316" t="s">
        <v>1952</v>
      </c>
      <c r="B38" s="152">
        <v>1</v>
      </c>
      <c r="C38" s="1753">
        <v>15.03</v>
      </c>
      <c r="D38" s="1753"/>
      <c r="E38" s="152">
        <v>5</v>
      </c>
      <c r="F38" s="152"/>
      <c r="G38" s="205">
        <v>4.9000000000000004</v>
      </c>
      <c r="H38" s="152">
        <v>72</v>
      </c>
      <c r="I38" s="152"/>
      <c r="J38" s="639">
        <v>28.38</v>
      </c>
      <c r="K38" s="1329">
        <v>5.2</v>
      </c>
      <c r="L38" s="1756"/>
      <c r="M38" s="1753">
        <v>2.8</v>
      </c>
      <c r="N38" s="1753"/>
      <c r="O38" s="166"/>
      <c r="P38" s="166"/>
      <c r="Q38" s="166"/>
      <c r="R38" s="166"/>
      <c r="S38" s="166"/>
      <c r="T38" s="114"/>
      <c r="U38" s="114"/>
      <c r="V38" s="166"/>
    </row>
    <row r="39" spans="1:22" ht="15" customHeight="1">
      <c r="A39" s="316" t="s">
        <v>365</v>
      </c>
      <c r="B39" s="152">
        <v>1</v>
      </c>
      <c r="C39" s="1753">
        <v>15.37</v>
      </c>
      <c r="D39" s="1753"/>
      <c r="E39" s="152">
        <v>5</v>
      </c>
      <c r="F39" s="152"/>
      <c r="G39" s="205">
        <v>4.9000000000000004</v>
      </c>
      <c r="H39" s="152">
        <v>75</v>
      </c>
      <c r="I39" s="152"/>
      <c r="J39" s="639">
        <v>28.75</v>
      </c>
      <c r="K39" s="1329">
        <v>5.0999999999999996</v>
      </c>
      <c r="L39" s="1756"/>
      <c r="M39" s="1753">
        <v>2.87</v>
      </c>
      <c r="N39" s="1753"/>
      <c r="O39" s="166"/>
      <c r="P39" s="166"/>
      <c r="Q39" s="166"/>
      <c r="R39" s="166"/>
      <c r="S39" s="166"/>
      <c r="T39" s="114"/>
      <c r="U39" s="114"/>
      <c r="V39" s="166"/>
    </row>
    <row r="40" spans="1:22" ht="15" customHeight="1">
      <c r="A40" s="316" t="s">
        <v>363</v>
      </c>
      <c r="B40" s="152">
        <v>1</v>
      </c>
      <c r="C40" s="1753">
        <v>15.37</v>
      </c>
      <c r="D40" s="1753"/>
      <c r="E40" s="152">
        <v>6</v>
      </c>
      <c r="F40" s="152"/>
      <c r="G40" s="205">
        <v>5.7</v>
      </c>
      <c r="H40" s="152">
        <v>75</v>
      </c>
      <c r="I40" s="152"/>
      <c r="J40" s="639">
        <v>28.76</v>
      </c>
      <c r="K40" s="1329">
        <v>5.2</v>
      </c>
      <c r="L40" s="1756"/>
      <c r="M40" s="1753">
        <v>2.99</v>
      </c>
      <c r="N40" s="1753"/>
      <c r="O40" s="166"/>
      <c r="P40" s="166"/>
      <c r="Q40" s="166"/>
      <c r="R40" s="166"/>
      <c r="S40" s="166"/>
      <c r="T40" s="114"/>
      <c r="U40" s="114"/>
      <c r="V40" s="166"/>
    </row>
    <row r="41" spans="1:22" ht="15" customHeight="1">
      <c r="A41" s="733" t="s">
        <v>362</v>
      </c>
      <c r="B41" s="148">
        <v>1</v>
      </c>
      <c r="C41" s="1754">
        <v>15.38</v>
      </c>
      <c r="D41" s="1754"/>
      <c r="E41" s="148">
        <v>6</v>
      </c>
      <c r="F41" s="148"/>
      <c r="G41" s="921">
        <v>6.4</v>
      </c>
      <c r="H41" s="148">
        <v>77</v>
      </c>
      <c r="I41" s="148"/>
      <c r="J41" s="920">
        <v>29.85</v>
      </c>
      <c r="K41" s="1323">
        <v>5.2</v>
      </c>
      <c r="L41" s="1755"/>
      <c r="M41" s="1754">
        <v>3.05</v>
      </c>
      <c r="N41" s="1754"/>
      <c r="O41" s="166"/>
      <c r="P41" s="166"/>
      <c r="Q41" s="166"/>
      <c r="R41" s="166"/>
      <c r="S41" s="166"/>
      <c r="T41" s="114"/>
      <c r="U41" s="114"/>
      <c r="V41" s="166"/>
    </row>
    <row r="42" spans="1:22" ht="15" customHeight="1">
      <c r="A42" s="1317" t="s">
        <v>1962</v>
      </c>
      <c r="B42" s="1317"/>
      <c r="C42" s="1317"/>
      <c r="D42" s="1317"/>
      <c r="E42" s="1317"/>
      <c r="F42" s="1317"/>
      <c r="G42" s="1317"/>
      <c r="H42" s="1317"/>
      <c r="I42" s="1317"/>
      <c r="J42" s="1317"/>
      <c r="K42" s="1317"/>
      <c r="L42" s="1317"/>
      <c r="M42" s="1317"/>
      <c r="N42" s="1317"/>
    </row>
    <row r="43" spans="1:22" ht="15" customHeight="1">
      <c r="M43" s="166"/>
    </row>
    <row r="44" spans="1:22" ht="24.95" customHeight="1">
      <c r="A44" s="1301" t="s">
        <v>1961</v>
      </c>
      <c r="B44" s="1301"/>
      <c r="C44" s="1301"/>
      <c r="D44" s="1301"/>
      <c r="E44" s="1301"/>
      <c r="F44" s="1301"/>
      <c r="G44" s="1301"/>
      <c r="H44" s="1301"/>
      <c r="I44" s="1301"/>
      <c r="J44" s="1301"/>
      <c r="K44" s="1301"/>
      <c r="L44" s="554"/>
      <c r="M44" s="554"/>
      <c r="N44" s="554"/>
      <c r="O44" s="554"/>
      <c r="P44" s="554"/>
      <c r="Q44" s="554"/>
    </row>
    <row r="45" spans="1:22" ht="15" customHeight="1" thickBot="1">
      <c r="A45" s="1309" t="s">
        <v>1960</v>
      </c>
      <c r="B45" s="1309"/>
      <c r="C45" s="1309"/>
      <c r="D45" s="1309"/>
      <c r="E45" s="1309"/>
      <c r="F45" s="1309"/>
      <c r="G45" s="1309"/>
      <c r="H45" s="1309"/>
      <c r="I45" s="1309"/>
      <c r="J45" s="1309"/>
      <c r="K45" s="1309"/>
      <c r="L45" s="175"/>
      <c r="M45" s="175"/>
      <c r="N45" s="175"/>
      <c r="O45" s="175"/>
      <c r="P45" s="175"/>
    </row>
    <row r="46" spans="1:22" ht="15" customHeight="1" thickTop="1">
      <c r="A46" s="919" t="s">
        <v>1959</v>
      </c>
      <c r="B46" s="1490" t="s">
        <v>1958</v>
      </c>
      <c r="C46" s="1492"/>
      <c r="D46" s="1490" t="s">
        <v>1957</v>
      </c>
      <c r="E46" s="1492"/>
      <c r="F46" s="1766" t="s">
        <v>1956</v>
      </c>
      <c r="G46" s="1767"/>
      <c r="H46" s="1490" t="s">
        <v>1955</v>
      </c>
      <c r="I46" s="1492"/>
      <c r="J46" s="1490" t="s">
        <v>1954</v>
      </c>
      <c r="K46" s="1491"/>
      <c r="L46" s="168"/>
      <c r="M46" s="168"/>
      <c r="N46" s="168"/>
      <c r="O46" s="168"/>
      <c r="P46" s="168"/>
    </row>
    <row r="47" spans="1:22" ht="15" customHeight="1">
      <c r="A47" s="918" t="s">
        <v>1953</v>
      </c>
      <c r="B47" s="1768">
        <v>483</v>
      </c>
      <c r="C47" s="1752"/>
      <c r="D47" s="1607" t="s">
        <v>361</v>
      </c>
      <c r="E47" s="1607"/>
      <c r="F47" s="1607" t="s">
        <v>361</v>
      </c>
      <c r="G47" s="1607"/>
      <c r="H47" s="1752">
        <v>123</v>
      </c>
      <c r="I47" s="1752"/>
      <c r="J47" s="1752">
        <v>360</v>
      </c>
      <c r="K47" s="1752"/>
      <c r="L47" s="168"/>
      <c r="M47" s="168"/>
      <c r="N47" s="168"/>
      <c r="O47" s="168"/>
      <c r="P47" s="168"/>
    </row>
    <row r="48" spans="1:22" ht="15" customHeight="1">
      <c r="A48" s="917" t="s">
        <v>1952</v>
      </c>
      <c r="B48" s="1443">
        <v>449</v>
      </c>
      <c r="C48" s="1445"/>
      <c r="D48" s="1451" t="s">
        <v>361</v>
      </c>
      <c r="E48" s="1451"/>
      <c r="F48" s="1451" t="s">
        <v>361</v>
      </c>
      <c r="G48" s="1451"/>
      <c r="H48" s="1445">
        <v>42</v>
      </c>
      <c r="I48" s="1445"/>
      <c r="J48" s="1445">
        <v>407</v>
      </c>
      <c r="K48" s="1445"/>
      <c r="L48" s="168"/>
      <c r="M48" s="168"/>
      <c r="N48" s="168"/>
      <c r="O48" s="168"/>
      <c r="P48" s="168"/>
    </row>
    <row r="49" spans="1:16" ht="15" customHeight="1">
      <c r="A49" s="917" t="s">
        <v>365</v>
      </c>
      <c r="B49" s="1443">
        <v>449</v>
      </c>
      <c r="C49" s="1445"/>
      <c r="D49" s="1451" t="s">
        <v>361</v>
      </c>
      <c r="E49" s="1451"/>
      <c r="F49" s="1451" t="s">
        <v>361</v>
      </c>
      <c r="G49" s="1451"/>
      <c r="H49" s="1445">
        <v>42</v>
      </c>
      <c r="I49" s="1445"/>
      <c r="J49" s="1445">
        <v>407</v>
      </c>
      <c r="K49" s="1445"/>
      <c r="L49" s="168"/>
      <c r="M49" s="168"/>
      <c r="N49" s="168"/>
      <c r="O49" s="168"/>
      <c r="P49" s="168"/>
    </row>
    <row r="50" spans="1:16" ht="15" customHeight="1">
      <c r="A50" s="917" t="s">
        <v>363</v>
      </c>
      <c r="B50" s="1443">
        <v>449</v>
      </c>
      <c r="C50" s="1445"/>
      <c r="D50" s="1451" t="s">
        <v>364</v>
      </c>
      <c r="E50" s="1451"/>
      <c r="F50" s="1451" t="s">
        <v>364</v>
      </c>
      <c r="G50" s="1451"/>
      <c r="H50" s="1445">
        <v>42</v>
      </c>
      <c r="I50" s="1445"/>
      <c r="J50" s="1445">
        <v>407</v>
      </c>
      <c r="K50" s="1445"/>
      <c r="L50" s="168"/>
      <c r="M50" s="168"/>
      <c r="N50" s="168"/>
      <c r="O50" s="168"/>
      <c r="P50" s="168"/>
    </row>
    <row r="51" spans="1:16" ht="15" customHeight="1">
      <c r="A51" s="916" t="s">
        <v>362</v>
      </c>
      <c r="B51" s="1749">
        <v>449</v>
      </c>
      <c r="C51" s="1750"/>
      <c r="D51" s="1614" t="s">
        <v>361</v>
      </c>
      <c r="E51" s="1614"/>
      <c r="F51" s="1614" t="s">
        <v>361</v>
      </c>
      <c r="G51" s="1614"/>
      <c r="H51" s="1750">
        <v>42</v>
      </c>
      <c r="I51" s="1750"/>
      <c r="J51" s="1750">
        <v>407</v>
      </c>
      <c r="K51" s="1750"/>
      <c r="L51" s="168"/>
      <c r="M51" s="168"/>
      <c r="N51" s="168"/>
      <c r="O51" s="168"/>
      <c r="P51" s="168"/>
    </row>
    <row r="52" spans="1:16" ht="15" customHeight="1">
      <c r="A52" s="1751" t="s">
        <v>1951</v>
      </c>
      <c r="B52" s="1751"/>
      <c r="C52" s="1751"/>
      <c r="D52" s="1751"/>
      <c r="E52" s="1751"/>
      <c r="F52" s="1751"/>
      <c r="G52" s="1751"/>
      <c r="H52" s="1751"/>
      <c r="I52" s="1751"/>
      <c r="J52" s="1751"/>
      <c r="K52" s="1751"/>
      <c r="L52" s="915"/>
      <c r="M52" s="915"/>
      <c r="N52" s="915"/>
      <c r="O52" s="915"/>
      <c r="P52" s="915"/>
    </row>
    <row r="53" spans="1:16" ht="15" customHeight="1"/>
  </sheetData>
  <mergeCells count="150">
    <mergeCell ref="A42:N42"/>
    <mergeCell ref="A44:K44"/>
    <mergeCell ref="A45:K45"/>
    <mergeCell ref="F47:G47"/>
    <mergeCell ref="H47:I47"/>
    <mergeCell ref="B46:C46"/>
    <mergeCell ref="D46:E46"/>
    <mergeCell ref="F46:G46"/>
    <mergeCell ref="H46:I46"/>
    <mergeCell ref="B47:C47"/>
    <mergeCell ref="J46:K46"/>
    <mergeCell ref="B19:C19"/>
    <mergeCell ref="D19:E19"/>
    <mergeCell ref="F19:G19"/>
    <mergeCell ref="H19:I19"/>
    <mergeCell ref="J19:K19"/>
    <mergeCell ref="C40:D40"/>
    <mergeCell ref="K40:L40"/>
    <mergeCell ref="L32:M32"/>
    <mergeCell ref="I32:J32"/>
    <mergeCell ref="A24:M24"/>
    <mergeCell ref="F32:G32"/>
    <mergeCell ref="C32:D32"/>
    <mergeCell ref="C31:D31"/>
    <mergeCell ref="F31:G31"/>
    <mergeCell ref="I31:J31"/>
    <mergeCell ref="L31:M31"/>
    <mergeCell ref="B20:C20"/>
    <mergeCell ref="D20:E20"/>
    <mergeCell ref="F20:G20"/>
    <mergeCell ref="H20:I20"/>
    <mergeCell ref="J20:K20"/>
    <mergeCell ref="A21:K21"/>
    <mergeCell ref="A23:N23"/>
    <mergeCell ref="A25:A27"/>
    <mergeCell ref="A3:L3"/>
    <mergeCell ref="A4:J4"/>
    <mergeCell ref="B5:D5"/>
    <mergeCell ref="E5:G5"/>
    <mergeCell ref="H5:J5"/>
    <mergeCell ref="B6:D6"/>
    <mergeCell ref="E6:G6"/>
    <mergeCell ref="H6:J6"/>
    <mergeCell ref="B7:D7"/>
    <mergeCell ref="E7:G7"/>
    <mergeCell ref="H7:J7"/>
    <mergeCell ref="B8:D8"/>
    <mergeCell ref="E8:G8"/>
    <mergeCell ref="H8:J8"/>
    <mergeCell ref="B10:D10"/>
    <mergeCell ref="E10:G10"/>
    <mergeCell ref="H10:J10"/>
    <mergeCell ref="B9:D9"/>
    <mergeCell ref="E9:G9"/>
    <mergeCell ref="H9:J9"/>
    <mergeCell ref="A11:J11"/>
    <mergeCell ref="A13:K13"/>
    <mergeCell ref="A14:K14"/>
    <mergeCell ref="B15:C15"/>
    <mergeCell ref="D15:E15"/>
    <mergeCell ref="F15:G15"/>
    <mergeCell ref="H15:I15"/>
    <mergeCell ref="J15:K15"/>
    <mergeCell ref="B16:C16"/>
    <mergeCell ref="D16:E16"/>
    <mergeCell ref="F16:G16"/>
    <mergeCell ref="H16:I16"/>
    <mergeCell ref="J16:K16"/>
    <mergeCell ref="B17:C17"/>
    <mergeCell ref="D17:E17"/>
    <mergeCell ref="F17:G17"/>
    <mergeCell ref="H17:I17"/>
    <mergeCell ref="J17:K17"/>
    <mergeCell ref="B18:C18"/>
    <mergeCell ref="D18:E18"/>
    <mergeCell ref="F18:G18"/>
    <mergeCell ref="H18:I18"/>
    <mergeCell ref="J18:K18"/>
    <mergeCell ref="B25:D25"/>
    <mergeCell ref="E25:G25"/>
    <mergeCell ref="H25:J25"/>
    <mergeCell ref="K25:M25"/>
    <mergeCell ref="B26:B27"/>
    <mergeCell ref="C26:D27"/>
    <mergeCell ref="E26:E27"/>
    <mergeCell ref="F26:G27"/>
    <mergeCell ref="H26:H27"/>
    <mergeCell ref="I26:J27"/>
    <mergeCell ref="K26:K27"/>
    <mergeCell ref="L26:M27"/>
    <mergeCell ref="C28:D28"/>
    <mergeCell ref="F28:G28"/>
    <mergeCell ref="I28:J28"/>
    <mergeCell ref="L28:M28"/>
    <mergeCell ref="C29:D29"/>
    <mergeCell ref="F29:G29"/>
    <mergeCell ref="I29:J29"/>
    <mergeCell ref="L29:M29"/>
    <mergeCell ref="C30:D30"/>
    <mergeCell ref="F30:G30"/>
    <mergeCell ref="I30:J30"/>
    <mergeCell ref="L30:M30"/>
    <mergeCell ref="A34:A36"/>
    <mergeCell ref="B34:D34"/>
    <mergeCell ref="E34:G34"/>
    <mergeCell ref="H34:J34"/>
    <mergeCell ref="K34:L36"/>
    <mergeCell ref="M34:N36"/>
    <mergeCell ref="B35:B36"/>
    <mergeCell ref="C35:D36"/>
    <mergeCell ref="E35:E36"/>
    <mergeCell ref="F35:G36"/>
    <mergeCell ref="H35:H36"/>
    <mergeCell ref="I35:J36"/>
    <mergeCell ref="M39:N39"/>
    <mergeCell ref="C41:D41"/>
    <mergeCell ref="K41:L41"/>
    <mergeCell ref="M41:N41"/>
    <mergeCell ref="C37:D37"/>
    <mergeCell ref="K37:L37"/>
    <mergeCell ref="M37:N37"/>
    <mergeCell ref="C38:D38"/>
    <mergeCell ref="K38:L38"/>
    <mergeCell ref="M38:N38"/>
    <mergeCell ref="C39:D39"/>
    <mergeCell ref="K39:L39"/>
    <mergeCell ref="M40:N40"/>
    <mergeCell ref="B51:C51"/>
    <mergeCell ref="D51:E51"/>
    <mergeCell ref="A52:K52"/>
    <mergeCell ref="B49:C49"/>
    <mergeCell ref="D49:E49"/>
    <mergeCell ref="F49:G49"/>
    <mergeCell ref="H49:I49"/>
    <mergeCell ref="J48:K48"/>
    <mergeCell ref="D47:E47"/>
    <mergeCell ref="F51:G51"/>
    <mergeCell ref="H51:I51"/>
    <mergeCell ref="J47:K47"/>
    <mergeCell ref="B48:C48"/>
    <mergeCell ref="D48:E48"/>
    <mergeCell ref="F48:G48"/>
    <mergeCell ref="H48:I48"/>
    <mergeCell ref="J51:K51"/>
    <mergeCell ref="B50:C50"/>
    <mergeCell ref="D50:E50"/>
    <mergeCell ref="F50:G50"/>
    <mergeCell ref="H50:I50"/>
    <mergeCell ref="J50:K50"/>
    <mergeCell ref="J49:K49"/>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700F3-E506-46BB-B755-A06E67C4B753}">
  <sheetPr>
    <pageSetUpPr fitToPage="1"/>
  </sheetPr>
  <dimension ref="A1:S60"/>
  <sheetViews>
    <sheetView view="pageBreakPreview" zoomScaleNormal="100" zoomScaleSheetLayoutView="100" workbookViewId="0">
      <selection activeCell="M56" sqref="M56"/>
    </sheetView>
  </sheetViews>
  <sheetFormatPr defaultRowHeight="13.5"/>
  <cols>
    <col min="1" max="15" width="4.625" style="96" customWidth="1"/>
    <col min="16" max="17" width="4.625" style="667" customWidth="1"/>
    <col min="18" max="19" width="4.625" style="96" customWidth="1"/>
    <col min="20" max="21" width="10.625" style="96" customWidth="1"/>
    <col min="22" max="16384" width="9" style="96"/>
  </cols>
  <sheetData>
    <row r="1" spans="1:19" ht="15.75" customHeight="1">
      <c r="A1" s="1282" t="s">
        <v>1997</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508"/>
      <c r="L2" s="508"/>
      <c r="M2" s="508"/>
      <c r="N2" s="508"/>
      <c r="O2" s="508"/>
      <c r="P2" s="927"/>
      <c r="Q2" s="927"/>
      <c r="R2" s="508"/>
    </row>
    <row r="3" spans="1:19" ht="15" customHeight="1" thickTop="1">
      <c r="B3" s="1343" t="s">
        <v>1996</v>
      </c>
      <c r="C3" s="1343"/>
      <c r="D3" s="1343"/>
      <c r="E3" s="1343"/>
      <c r="F3" s="1343"/>
      <c r="G3" s="1343"/>
      <c r="H3" s="1343"/>
      <c r="I3" s="1343"/>
      <c r="J3" s="1343"/>
      <c r="K3" s="1343"/>
      <c r="L3" s="1343"/>
      <c r="M3" s="1343"/>
      <c r="N3" s="1343"/>
      <c r="O3" s="1343"/>
      <c r="P3" s="1343"/>
      <c r="Q3" s="1373"/>
      <c r="R3" s="1373"/>
    </row>
    <row r="4" spans="1:19" ht="15" customHeight="1">
      <c r="B4" s="1345"/>
      <c r="C4" s="1345"/>
      <c r="D4" s="1345"/>
      <c r="E4" s="1345"/>
      <c r="F4" s="1345"/>
      <c r="G4" s="1345"/>
      <c r="H4" s="1345"/>
      <c r="I4" s="1345"/>
      <c r="J4" s="1345"/>
      <c r="K4" s="1345"/>
      <c r="L4" s="1345"/>
      <c r="M4" s="1345"/>
      <c r="N4" s="1345"/>
      <c r="O4" s="1345"/>
      <c r="P4" s="1345"/>
      <c r="Q4" s="1769"/>
      <c r="R4" s="1769"/>
    </row>
    <row r="5" spans="1:19" ht="15" customHeight="1">
      <c r="B5" s="1345"/>
      <c r="C5" s="1345"/>
      <c r="D5" s="1345"/>
      <c r="E5" s="1345"/>
      <c r="F5" s="1345"/>
      <c r="G5" s="1345"/>
      <c r="H5" s="1345"/>
      <c r="I5" s="1345"/>
      <c r="J5" s="1345"/>
      <c r="K5" s="1345"/>
      <c r="L5" s="1345"/>
      <c r="M5" s="1345"/>
      <c r="N5" s="1345"/>
      <c r="O5" s="1345"/>
      <c r="P5" s="1345"/>
      <c r="Q5" s="1769"/>
      <c r="R5" s="1769"/>
    </row>
    <row r="6" spans="1:19" ht="15" customHeight="1" thickBot="1">
      <c r="B6" s="1347"/>
      <c r="C6" s="1347"/>
      <c r="D6" s="1347"/>
      <c r="E6" s="1347"/>
      <c r="F6" s="1347"/>
      <c r="G6" s="1347"/>
      <c r="H6" s="1347"/>
      <c r="I6" s="1347"/>
      <c r="J6" s="1347"/>
      <c r="K6" s="1347"/>
      <c r="L6" s="1347"/>
      <c r="M6" s="1347"/>
      <c r="N6" s="1347"/>
      <c r="O6" s="1347"/>
      <c r="P6" s="1347"/>
      <c r="Q6" s="1770"/>
      <c r="R6" s="1770"/>
    </row>
    <row r="7" spans="1:19" ht="20.100000000000001" customHeight="1" thickTop="1"/>
    <row r="8" spans="1:19" ht="20.100000000000001" customHeight="1"/>
    <row r="9" spans="1:19" ht="20.100000000000001" customHeight="1"/>
    <row r="10" spans="1:19" ht="20.100000000000001" customHeight="1"/>
    <row r="11" spans="1:19" ht="20.100000000000001" customHeight="1">
      <c r="C11" s="1771" t="s">
        <v>1995</v>
      </c>
      <c r="D11" s="1771"/>
      <c r="E11" s="1771"/>
      <c r="F11" s="1771"/>
      <c r="G11" s="1771"/>
      <c r="H11" s="1771"/>
      <c r="I11" s="1771"/>
      <c r="J11" s="1772">
        <v>89607</v>
      </c>
      <c r="K11" s="1772"/>
      <c r="L11" s="1773" t="s">
        <v>1994</v>
      </c>
      <c r="M11" s="1773"/>
      <c r="N11" s="926" t="s">
        <v>1991</v>
      </c>
      <c r="O11" s="926"/>
      <c r="P11" s="926"/>
      <c r="Q11" s="926"/>
      <c r="R11" s="667"/>
    </row>
    <row r="12" spans="1:19" ht="20.100000000000001" customHeight="1">
      <c r="C12" s="1771" t="s">
        <v>1993</v>
      </c>
      <c r="D12" s="1771"/>
      <c r="E12" s="1771"/>
      <c r="F12" s="1771"/>
      <c r="G12" s="1771"/>
      <c r="H12" s="1771"/>
      <c r="I12" s="1771"/>
      <c r="J12" s="1772">
        <v>204783</v>
      </c>
      <c r="K12" s="1772"/>
      <c r="L12" s="1773" t="s">
        <v>570</v>
      </c>
      <c r="M12" s="1773"/>
      <c r="N12" s="926" t="s">
        <v>1991</v>
      </c>
      <c r="O12" s="926"/>
      <c r="P12" s="926"/>
      <c r="Q12" s="926"/>
    </row>
    <row r="13" spans="1:19" ht="20.100000000000001" customHeight="1">
      <c r="C13" s="1771" t="s">
        <v>1992</v>
      </c>
      <c r="D13" s="1771"/>
      <c r="E13" s="1771"/>
      <c r="F13" s="1771"/>
      <c r="G13" s="1771"/>
      <c r="H13" s="1771"/>
      <c r="I13" s="1771"/>
      <c r="J13" s="1774">
        <v>99.3</v>
      </c>
      <c r="K13" s="1774"/>
      <c r="L13" s="1773" t="s">
        <v>341</v>
      </c>
      <c r="M13" s="1773"/>
      <c r="N13" s="926" t="s">
        <v>1991</v>
      </c>
      <c r="O13" s="926"/>
      <c r="P13" s="926"/>
      <c r="Q13" s="926"/>
    </row>
    <row r="14" spans="1:19" ht="20.100000000000001" customHeight="1">
      <c r="H14" s="926"/>
      <c r="I14" s="926"/>
      <c r="J14" s="926"/>
      <c r="K14" s="926"/>
      <c r="L14" s="926"/>
      <c r="M14" s="926"/>
      <c r="N14" s="926"/>
      <c r="O14" s="926"/>
      <c r="P14" s="925"/>
      <c r="Q14" s="925"/>
    </row>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sheetData>
  <mergeCells count="11">
    <mergeCell ref="C12:I12"/>
    <mergeCell ref="J12:K12"/>
    <mergeCell ref="L12:M12"/>
    <mergeCell ref="C13:I13"/>
    <mergeCell ref="J13:K13"/>
    <mergeCell ref="L13:M13"/>
    <mergeCell ref="A1:S1"/>
    <mergeCell ref="B3:R6"/>
    <mergeCell ref="C11:I11"/>
    <mergeCell ref="J11:K11"/>
    <mergeCell ref="L11:M1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B3460-97CD-45AB-8C35-5B5581E0491A}">
  <sheetPr>
    <pageSetUpPr fitToPage="1"/>
  </sheetPr>
  <dimension ref="A1:P81"/>
  <sheetViews>
    <sheetView view="pageBreakPreview" topLeftCell="A25" zoomScaleNormal="100" zoomScaleSheetLayoutView="100" workbookViewId="0">
      <selection activeCell="M56" sqref="M56"/>
    </sheetView>
  </sheetViews>
  <sheetFormatPr defaultRowHeight="13.5"/>
  <cols>
    <col min="1" max="1" width="14.625" style="96" customWidth="1"/>
    <col min="2" max="8" width="12.625" style="96" customWidth="1"/>
    <col min="9" max="16384" width="9" style="96"/>
  </cols>
  <sheetData>
    <row r="1" spans="1:6" ht="15" customHeight="1">
      <c r="A1" s="1314" t="s">
        <v>2019</v>
      </c>
      <c r="B1" s="1314"/>
      <c r="C1" s="1314"/>
      <c r="D1" s="1314"/>
      <c r="E1" s="1314"/>
      <c r="F1" s="1314"/>
    </row>
    <row r="2" spans="1:6" s="114" customFormat="1" ht="15" customHeight="1"/>
    <row r="3" spans="1:6" s="95" customFormat="1" ht="24.95" customHeight="1">
      <c r="A3" s="1301" t="s">
        <v>2018</v>
      </c>
      <c r="B3" s="1301"/>
      <c r="C3" s="1301"/>
      <c r="D3" s="1301"/>
      <c r="E3" s="1301"/>
      <c r="F3" s="554"/>
    </row>
    <row r="4" spans="1:6" s="114" customFormat="1" ht="15" customHeight="1" thickBot="1">
      <c r="F4" s="175"/>
    </row>
    <row r="5" spans="1:6" s="114" customFormat="1" ht="15" customHeight="1" thickTop="1">
      <c r="A5" s="1364" t="s">
        <v>409</v>
      </c>
      <c r="B5" s="1522" t="s">
        <v>2017</v>
      </c>
      <c r="C5" s="1522" t="s">
        <v>2016</v>
      </c>
      <c r="D5" s="1522" t="s">
        <v>2015</v>
      </c>
      <c r="E5" s="1423" t="s">
        <v>2014</v>
      </c>
      <c r="F5" s="175"/>
    </row>
    <row r="6" spans="1:6" s="115" customFormat="1" ht="15" customHeight="1">
      <c r="A6" s="1366"/>
      <c r="B6" s="1401"/>
      <c r="C6" s="1401"/>
      <c r="D6" s="1401"/>
      <c r="E6" s="1363"/>
      <c r="F6" s="175"/>
    </row>
    <row r="7" spans="1:6" s="114" customFormat="1" ht="15" customHeight="1">
      <c r="A7" s="316" t="s">
        <v>1911</v>
      </c>
      <c r="B7" s="155">
        <v>79530</v>
      </c>
      <c r="C7" s="155">
        <v>48854</v>
      </c>
      <c r="D7" s="155">
        <v>17831585</v>
      </c>
      <c r="E7" s="155">
        <v>662306</v>
      </c>
    </row>
    <row r="8" spans="1:6" s="114" customFormat="1" ht="15" customHeight="1">
      <c r="A8" s="316" t="s">
        <v>1910</v>
      </c>
      <c r="B8" s="155">
        <v>82129</v>
      </c>
      <c r="C8" s="155">
        <v>49932</v>
      </c>
      <c r="D8" s="155">
        <v>18225005</v>
      </c>
      <c r="E8" s="155">
        <v>676552</v>
      </c>
    </row>
    <row r="9" spans="1:6" s="114" customFormat="1" ht="15" customHeight="1">
      <c r="A9" s="316" t="s">
        <v>1909</v>
      </c>
      <c r="B9" s="155">
        <v>84764</v>
      </c>
      <c r="C9" s="155">
        <v>51024</v>
      </c>
      <c r="D9" s="155">
        <v>18674642</v>
      </c>
      <c r="E9" s="155">
        <v>676552</v>
      </c>
    </row>
    <row r="10" spans="1:6" s="114" customFormat="1" ht="15" customHeight="1">
      <c r="A10" s="316" t="s">
        <v>1908</v>
      </c>
      <c r="B10" s="155">
        <v>87282</v>
      </c>
      <c r="C10" s="155">
        <v>54254</v>
      </c>
      <c r="D10" s="155">
        <v>19802882</v>
      </c>
      <c r="E10" s="155">
        <v>694332</v>
      </c>
    </row>
    <row r="11" spans="1:6" s="114" customFormat="1" ht="15" customHeight="1">
      <c r="A11" s="733" t="s">
        <v>1907</v>
      </c>
      <c r="B11" s="304">
        <v>89607</v>
      </c>
      <c r="C11" s="304">
        <v>55101</v>
      </c>
      <c r="D11" s="304">
        <v>20111993</v>
      </c>
      <c r="E11" s="304">
        <v>699187</v>
      </c>
    </row>
    <row r="12" spans="1:6" s="114" customFormat="1" ht="15" customHeight="1">
      <c r="E12" s="159" t="s">
        <v>1998</v>
      </c>
    </row>
    <row r="13" spans="1:6" s="114" customFormat="1" ht="15" customHeight="1"/>
    <row r="14" spans="1:6" s="95" customFormat="1" ht="24.95" customHeight="1">
      <c r="A14" s="1301" t="s">
        <v>2013</v>
      </c>
      <c r="B14" s="1301"/>
      <c r="C14" s="1301"/>
      <c r="D14" s="1301"/>
      <c r="E14" s="1301"/>
      <c r="F14" s="1301"/>
    </row>
    <row r="15" spans="1:6" s="114" customFormat="1" ht="15" customHeight="1" thickBot="1">
      <c r="A15" s="933"/>
      <c r="B15" s="933"/>
      <c r="C15" s="933"/>
      <c r="D15" s="933"/>
      <c r="E15" s="933"/>
      <c r="F15" s="933"/>
    </row>
    <row r="16" spans="1:6" s="114" customFormat="1" ht="15" customHeight="1" thickTop="1">
      <c r="A16" s="1738" t="s">
        <v>409</v>
      </c>
      <c r="B16" s="1522" t="s">
        <v>2012</v>
      </c>
      <c r="C16" s="1522" t="s">
        <v>2011</v>
      </c>
      <c r="D16" s="1522" t="s">
        <v>2010</v>
      </c>
      <c r="E16" s="1522" t="s">
        <v>2009</v>
      </c>
      <c r="F16" s="1423" t="s">
        <v>2008</v>
      </c>
    </row>
    <row r="17" spans="1:15" s="114" customFormat="1" ht="15" customHeight="1">
      <c r="A17" s="1740"/>
      <c r="B17" s="1360"/>
      <c r="C17" s="1360"/>
      <c r="D17" s="1360"/>
      <c r="E17" s="1360"/>
      <c r="F17" s="1362"/>
    </row>
    <row r="18" spans="1:15" s="114" customFormat="1" ht="15" customHeight="1">
      <c r="A18" s="1741"/>
      <c r="B18" s="1401"/>
      <c r="C18" s="1401"/>
      <c r="D18" s="1401"/>
      <c r="E18" s="1401"/>
      <c r="F18" s="1363"/>
    </row>
    <row r="19" spans="1:15" s="114" customFormat="1" ht="15" customHeight="1">
      <c r="A19" s="166" t="s">
        <v>1911</v>
      </c>
      <c r="B19" s="591">
        <v>17831585</v>
      </c>
      <c r="C19" s="155">
        <v>53300</v>
      </c>
      <c r="D19" s="155">
        <v>183988</v>
      </c>
      <c r="E19" s="205">
        <v>98.5</v>
      </c>
      <c r="F19" s="205">
        <v>98.8</v>
      </c>
    </row>
    <row r="20" spans="1:15" s="114" customFormat="1" ht="15" customHeight="1">
      <c r="A20" s="166" t="s">
        <v>1910</v>
      </c>
      <c r="B20" s="591">
        <v>18225005</v>
      </c>
      <c r="C20" s="155">
        <v>54778</v>
      </c>
      <c r="D20" s="155">
        <v>189943</v>
      </c>
      <c r="E20" s="205">
        <v>99.2</v>
      </c>
      <c r="F20" s="205">
        <v>99.6</v>
      </c>
    </row>
    <row r="21" spans="1:15" s="114" customFormat="1" ht="15" customHeight="1">
      <c r="A21" s="166" t="s">
        <v>1909</v>
      </c>
      <c r="B21" s="591">
        <v>18674642</v>
      </c>
      <c r="C21" s="155">
        <v>56344</v>
      </c>
      <c r="D21" s="155">
        <v>195230</v>
      </c>
      <c r="E21" s="205">
        <v>99.3</v>
      </c>
      <c r="F21" s="205">
        <v>99.6</v>
      </c>
    </row>
    <row r="22" spans="1:15" s="114" customFormat="1" ht="15" customHeight="1">
      <c r="A22" s="166" t="s">
        <v>1908</v>
      </c>
      <c r="B22" s="591">
        <v>19802882</v>
      </c>
      <c r="C22" s="155">
        <v>62051</v>
      </c>
      <c r="D22" s="155">
        <v>199504</v>
      </c>
      <c r="E22" s="205">
        <v>99.3</v>
      </c>
      <c r="F22" s="205">
        <v>99.6</v>
      </c>
    </row>
    <row r="23" spans="1:15" s="114" customFormat="1" ht="15" customHeight="1">
      <c r="A23" s="120" t="s">
        <v>1907</v>
      </c>
      <c r="B23" s="798">
        <v>20111993</v>
      </c>
      <c r="C23" s="304">
        <v>60200</v>
      </c>
      <c r="D23" s="304">
        <v>204783</v>
      </c>
      <c r="E23" s="921">
        <v>99.3</v>
      </c>
      <c r="F23" s="921">
        <v>99.6</v>
      </c>
    </row>
    <row r="24" spans="1:15" s="114" customFormat="1" ht="15" customHeight="1">
      <c r="A24" s="1317" t="s">
        <v>2007</v>
      </c>
      <c r="B24" s="1317"/>
      <c r="C24" s="1317"/>
      <c r="D24" s="1317"/>
      <c r="E24" s="1317"/>
      <c r="F24" s="1317"/>
    </row>
    <row r="25" spans="1:15" s="114" customFormat="1" ht="15" customHeight="1"/>
    <row r="26" spans="1:15" ht="24.95" customHeight="1">
      <c r="A26" s="1301" t="s">
        <v>2006</v>
      </c>
      <c r="B26" s="1301"/>
      <c r="C26" s="1301"/>
      <c r="D26" s="1301"/>
      <c r="E26" s="1301"/>
      <c r="F26" s="1301"/>
      <c r="G26" s="554"/>
      <c r="H26" s="554"/>
      <c r="I26" s="868"/>
      <c r="J26" s="868"/>
      <c r="K26" s="868"/>
      <c r="L26" s="868"/>
      <c r="M26" s="868"/>
      <c r="N26" s="868"/>
      <c r="O26" s="868"/>
    </row>
    <row r="27" spans="1:15" s="114" customFormat="1" ht="15" customHeight="1" thickBot="1">
      <c r="A27" s="115"/>
      <c r="B27" s="115"/>
      <c r="C27" s="115"/>
      <c r="D27" s="115"/>
      <c r="E27" s="115"/>
      <c r="F27" s="115"/>
      <c r="G27" s="115"/>
      <c r="H27" s="115"/>
    </row>
    <row r="28" spans="1:15" s="114" customFormat="1" ht="15" customHeight="1" thickTop="1">
      <c r="A28" s="1738" t="s">
        <v>409</v>
      </c>
      <c r="B28" s="1522" t="s">
        <v>2005</v>
      </c>
      <c r="C28" s="1522" t="s">
        <v>2004</v>
      </c>
      <c r="D28" s="1522" t="s">
        <v>2003</v>
      </c>
      <c r="E28" s="1522" t="s">
        <v>2002</v>
      </c>
      <c r="F28" s="1423" t="s">
        <v>2001</v>
      </c>
    </row>
    <row r="29" spans="1:15" s="114" customFormat="1" ht="15" customHeight="1">
      <c r="A29" s="1741"/>
      <c r="B29" s="1401"/>
      <c r="C29" s="1401"/>
      <c r="D29" s="1401"/>
      <c r="E29" s="1401"/>
      <c r="F29" s="1363"/>
    </row>
    <row r="30" spans="1:15" s="114" customFormat="1" ht="15" customHeight="1">
      <c r="A30" s="316" t="s">
        <v>1911</v>
      </c>
      <c r="B30" s="932">
        <v>3532</v>
      </c>
      <c r="C30" s="155">
        <v>2151</v>
      </c>
      <c r="D30" s="281">
        <v>1739.41</v>
      </c>
      <c r="E30" s="281">
        <v>1739.41</v>
      </c>
      <c r="F30" s="155">
        <v>162427</v>
      </c>
    </row>
    <row r="31" spans="1:15" s="114" customFormat="1" ht="15" customHeight="1">
      <c r="A31" s="316" t="s">
        <v>1910</v>
      </c>
      <c r="B31" s="932">
        <v>3532</v>
      </c>
      <c r="C31" s="155">
        <v>2151</v>
      </c>
      <c r="D31" s="281">
        <v>1793.42</v>
      </c>
      <c r="E31" s="281">
        <v>1793.42</v>
      </c>
      <c r="F31" s="155">
        <v>170873</v>
      </c>
    </row>
    <row r="32" spans="1:15" s="114" customFormat="1" ht="15" customHeight="1">
      <c r="A32" s="316" t="s">
        <v>1909</v>
      </c>
      <c r="B32" s="932">
        <v>3532</v>
      </c>
      <c r="C32" s="155">
        <v>2151</v>
      </c>
      <c r="D32" s="281">
        <v>1837.41</v>
      </c>
      <c r="E32" s="281">
        <v>1837.41</v>
      </c>
      <c r="F32" s="155">
        <v>178558</v>
      </c>
    </row>
    <row r="33" spans="1:16" s="114" customFormat="1" ht="15" customHeight="1">
      <c r="A33" s="316" t="s">
        <v>1908</v>
      </c>
      <c r="B33" s="932">
        <v>3532</v>
      </c>
      <c r="C33" s="155">
        <v>2151</v>
      </c>
      <c r="D33" s="281">
        <v>1880.33</v>
      </c>
      <c r="E33" s="281">
        <v>1880.33</v>
      </c>
      <c r="F33" s="155">
        <v>184663</v>
      </c>
    </row>
    <row r="34" spans="1:16" s="114" customFormat="1" ht="15" customHeight="1">
      <c r="A34" s="733" t="s">
        <v>1907</v>
      </c>
      <c r="B34" s="931">
        <v>3532</v>
      </c>
      <c r="C34" s="304">
        <v>2151</v>
      </c>
      <c r="D34" s="310">
        <v>1907.96</v>
      </c>
      <c r="E34" s="310">
        <v>1907.96</v>
      </c>
      <c r="F34" s="304">
        <v>189610</v>
      </c>
    </row>
    <row r="35" spans="1:16" s="114" customFormat="1" ht="15" customHeight="1" thickBot="1">
      <c r="L35" s="175"/>
      <c r="M35" s="175"/>
      <c r="N35" s="175"/>
      <c r="O35" s="175"/>
    </row>
    <row r="36" spans="1:16" s="114" customFormat="1" ht="15" customHeight="1" thickTop="1">
      <c r="A36" s="1738" t="s">
        <v>409</v>
      </c>
      <c r="B36" s="1522" t="s">
        <v>2000</v>
      </c>
      <c r="C36" s="1423" t="s">
        <v>1999</v>
      </c>
      <c r="L36" s="166"/>
      <c r="M36" s="166"/>
      <c r="N36" s="175"/>
      <c r="O36" s="175"/>
    </row>
    <row r="37" spans="1:16" s="114" customFormat="1" ht="15" customHeight="1">
      <c r="A37" s="1741"/>
      <c r="B37" s="1401"/>
      <c r="C37" s="1363"/>
      <c r="L37" s="166"/>
      <c r="M37" s="166"/>
      <c r="N37" s="175"/>
      <c r="O37" s="175"/>
    </row>
    <row r="38" spans="1:16" s="114" customFormat="1" ht="15" customHeight="1">
      <c r="A38" s="316" t="s">
        <v>1911</v>
      </c>
      <c r="B38" s="930">
        <v>86.9</v>
      </c>
      <c r="C38" s="421">
        <v>64725</v>
      </c>
      <c r="L38" s="166"/>
      <c r="M38" s="166"/>
      <c r="N38" s="175"/>
      <c r="O38" s="175"/>
    </row>
    <row r="39" spans="1:16" s="114" customFormat="1" ht="15" customHeight="1">
      <c r="A39" s="316" t="s">
        <v>1910</v>
      </c>
      <c r="B39" s="930">
        <v>89.27</v>
      </c>
      <c r="C39" s="421">
        <v>68352</v>
      </c>
      <c r="L39" s="166"/>
      <c r="M39" s="166"/>
      <c r="N39" s="175"/>
      <c r="O39" s="175"/>
    </row>
    <row r="40" spans="1:16" s="114" customFormat="1" ht="15" customHeight="1">
      <c r="A40" s="316" t="s">
        <v>1909</v>
      </c>
      <c r="B40" s="930">
        <v>90.8</v>
      </c>
      <c r="C40" s="421">
        <v>72338</v>
      </c>
      <c r="L40" s="166"/>
      <c r="M40" s="166"/>
      <c r="N40" s="175"/>
      <c r="O40" s="175"/>
    </row>
    <row r="41" spans="1:16" s="114" customFormat="1" ht="15" customHeight="1">
      <c r="A41" s="316" t="s">
        <v>1908</v>
      </c>
      <c r="B41" s="930">
        <v>91.92</v>
      </c>
      <c r="C41" s="421">
        <v>75194</v>
      </c>
      <c r="L41" s="166"/>
      <c r="M41" s="166"/>
      <c r="N41" s="175"/>
      <c r="O41" s="175"/>
    </row>
    <row r="42" spans="1:16" s="114" customFormat="1" ht="15" customHeight="1">
      <c r="A42" s="733" t="s">
        <v>1907</v>
      </c>
      <c r="B42" s="929">
        <v>92.3</v>
      </c>
      <c r="C42" s="928">
        <v>77770</v>
      </c>
      <c r="L42" s="166"/>
      <c r="M42" s="166"/>
      <c r="N42" s="175"/>
      <c r="O42" s="175"/>
    </row>
    <row r="43" spans="1:16" s="114" customFormat="1" ht="15" customHeight="1">
      <c r="C43" s="159"/>
      <c r="F43" s="159" t="s">
        <v>1998</v>
      </c>
      <c r="L43" s="166"/>
      <c r="M43" s="166"/>
      <c r="N43" s="175"/>
      <c r="O43" s="175"/>
    </row>
    <row r="44" spans="1:16" ht="15" customHeight="1">
      <c r="A44" s="114"/>
      <c r="B44" s="114"/>
      <c r="C44" s="114"/>
      <c r="D44" s="114"/>
      <c r="E44" s="114"/>
      <c r="F44" s="114"/>
      <c r="G44" s="114"/>
      <c r="H44" s="114"/>
      <c r="I44" s="114"/>
      <c r="J44" s="114"/>
      <c r="K44" s="114"/>
      <c r="L44" s="166"/>
      <c r="M44" s="166"/>
      <c r="N44" s="175"/>
      <c r="O44" s="175"/>
      <c r="P44" s="97"/>
    </row>
    <row r="45" spans="1:16" ht="15" customHeight="1">
      <c r="A45" s="114"/>
      <c r="B45" s="114"/>
      <c r="C45" s="114"/>
      <c r="D45" s="114"/>
      <c r="E45" s="114"/>
      <c r="F45" s="114"/>
      <c r="G45" s="114"/>
      <c r="H45" s="114"/>
      <c r="I45" s="114"/>
      <c r="J45" s="114"/>
      <c r="K45" s="114"/>
      <c r="L45" s="166"/>
      <c r="M45" s="166"/>
      <c r="N45" s="175"/>
      <c r="O45" s="175"/>
      <c r="P45" s="97"/>
    </row>
    <row r="46" spans="1:16" s="97" customFormat="1" ht="15" customHeight="1">
      <c r="L46" s="132"/>
      <c r="M46" s="132"/>
      <c r="N46" s="274"/>
      <c r="O46" s="274"/>
    </row>
    <row r="47" spans="1:16" ht="20.100000000000001" customHeight="1"/>
    <row r="48" spans="1:16" ht="20.100000000000001" customHeight="1"/>
    <row r="49" ht="20.100000000000001"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sheetData>
  <mergeCells count="25">
    <mergeCell ref="A36:A37"/>
    <mergeCell ref="B36:B37"/>
    <mergeCell ref="C36:C37"/>
    <mergeCell ref="A24:F24"/>
    <mergeCell ref="A26:F26"/>
    <mergeCell ref="A28:A29"/>
    <mergeCell ref="B28:B29"/>
    <mergeCell ref="C28:C29"/>
    <mergeCell ref="D28:D29"/>
    <mergeCell ref="E28:E29"/>
    <mergeCell ref="F28:F29"/>
    <mergeCell ref="A14:F14"/>
    <mergeCell ref="A16:A18"/>
    <mergeCell ref="B16:B18"/>
    <mergeCell ref="C16:C18"/>
    <mergeCell ref="D16:D18"/>
    <mergeCell ref="E16:E18"/>
    <mergeCell ref="F16:F18"/>
    <mergeCell ref="A1:F1"/>
    <mergeCell ref="A3:E3"/>
    <mergeCell ref="A5:A6"/>
    <mergeCell ref="B5:B6"/>
    <mergeCell ref="C5:C6"/>
    <mergeCell ref="D5:D6"/>
    <mergeCell ref="E5:E6"/>
  </mergeCells>
  <phoneticPr fontId="2"/>
  <pageMargins left="1.3779527559055118" right="0.59055118110236227" top="0.98425196850393704" bottom="0.98425196850393704" header="0.31496062992125984" footer="0.31496062992125984"/>
  <pageSetup paperSize="9" scale="95" orientation="portrait" r:id="rId1"/>
  <headerFooter>
    <oddHeader>&amp;C&amp;G</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9C112-A969-40A8-8785-FD31783C56FF}">
  <sheetPr>
    <pageSetUpPr fitToPage="1"/>
  </sheetPr>
  <dimension ref="A1:S232"/>
  <sheetViews>
    <sheetView view="pageBreakPreview" topLeftCell="A19" zoomScaleNormal="100" zoomScaleSheetLayoutView="100" workbookViewId="0">
      <selection activeCell="M56" sqref="M56"/>
    </sheetView>
  </sheetViews>
  <sheetFormatPr defaultRowHeight="13.5"/>
  <cols>
    <col min="1" max="11" width="4.625" style="96" customWidth="1"/>
    <col min="12" max="13" width="4.625" style="110" customWidth="1"/>
    <col min="14" max="19" width="4.625" style="96" customWidth="1"/>
    <col min="20" max="16384" width="9" style="96"/>
  </cols>
  <sheetData>
    <row r="1" spans="1:19" ht="15.75" customHeight="1">
      <c r="A1" s="1282" t="s">
        <v>2026</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508"/>
      <c r="L2" s="527"/>
      <c r="M2" s="527"/>
      <c r="N2" s="508"/>
      <c r="O2" s="508"/>
      <c r="P2" s="508"/>
      <c r="Q2" s="508"/>
      <c r="R2" s="508"/>
    </row>
    <row r="3" spans="1:19" ht="15" customHeight="1" thickTop="1">
      <c r="B3" s="1345" t="s">
        <v>2025</v>
      </c>
      <c r="C3" s="1345"/>
      <c r="D3" s="1345"/>
      <c r="E3" s="1345"/>
      <c r="F3" s="1345"/>
      <c r="G3" s="1345"/>
      <c r="H3" s="1345"/>
      <c r="I3" s="1345"/>
      <c r="J3" s="1345"/>
      <c r="K3" s="1345"/>
      <c r="L3" s="1345"/>
      <c r="M3" s="1345"/>
      <c r="N3" s="1345"/>
      <c r="O3" s="1345"/>
      <c r="P3" s="1345"/>
      <c r="Q3" s="1303"/>
      <c r="R3" s="1303"/>
    </row>
    <row r="4" spans="1:19" ht="15" customHeight="1">
      <c r="B4" s="1345"/>
      <c r="C4" s="1345"/>
      <c r="D4" s="1345"/>
      <c r="E4" s="1345"/>
      <c r="F4" s="1345"/>
      <c r="G4" s="1345"/>
      <c r="H4" s="1345"/>
      <c r="I4" s="1345"/>
      <c r="J4" s="1345"/>
      <c r="K4" s="1345"/>
      <c r="L4" s="1345"/>
      <c r="M4" s="1345"/>
      <c r="N4" s="1345"/>
      <c r="O4" s="1345"/>
      <c r="P4" s="1345"/>
      <c r="Q4" s="1303"/>
      <c r="R4" s="1303"/>
    </row>
    <row r="5" spans="1:19" ht="15" customHeight="1">
      <c r="B5" s="1345"/>
      <c r="C5" s="1345"/>
      <c r="D5" s="1345"/>
      <c r="E5" s="1345"/>
      <c r="F5" s="1345"/>
      <c r="G5" s="1345"/>
      <c r="H5" s="1345"/>
      <c r="I5" s="1345"/>
      <c r="J5" s="1345"/>
      <c r="K5" s="1345"/>
      <c r="L5" s="1345"/>
      <c r="M5" s="1345"/>
      <c r="N5" s="1345"/>
      <c r="O5" s="1345"/>
      <c r="P5" s="1345"/>
      <c r="Q5" s="1303"/>
      <c r="R5" s="1303"/>
    </row>
    <row r="6" spans="1:19" ht="15" customHeight="1" thickBot="1">
      <c r="B6" s="1347"/>
      <c r="C6" s="1347"/>
      <c r="D6" s="1347"/>
      <c r="E6" s="1347"/>
      <c r="F6" s="1347"/>
      <c r="G6" s="1347"/>
      <c r="H6" s="1347"/>
      <c r="I6" s="1347"/>
      <c r="J6" s="1347"/>
      <c r="K6" s="1347"/>
      <c r="L6" s="1347"/>
      <c r="M6" s="1347"/>
      <c r="N6" s="1347"/>
      <c r="O6" s="1347"/>
      <c r="P6" s="1347"/>
      <c r="Q6" s="1661"/>
      <c r="R6" s="1661"/>
    </row>
    <row r="7" spans="1:19" ht="20.100000000000001" customHeight="1" thickTop="1">
      <c r="B7" s="722"/>
      <c r="C7" s="722"/>
      <c r="D7" s="722"/>
      <c r="E7" s="722"/>
      <c r="F7" s="722"/>
      <c r="G7" s="722"/>
      <c r="H7" s="722"/>
      <c r="I7" s="722"/>
      <c r="J7" s="722"/>
      <c r="K7" s="722"/>
      <c r="L7" s="722"/>
      <c r="M7" s="722"/>
      <c r="N7" s="722"/>
      <c r="O7" s="722"/>
      <c r="P7" s="722"/>
      <c r="Q7" s="168"/>
      <c r="R7" s="168"/>
    </row>
    <row r="8" spans="1:19" ht="20.100000000000001" customHeight="1">
      <c r="B8" s="722"/>
      <c r="C8" s="722"/>
      <c r="D8" s="722"/>
      <c r="E8" s="722"/>
      <c r="F8" s="722"/>
      <c r="G8" s="722"/>
      <c r="H8" s="722"/>
      <c r="I8" s="722"/>
      <c r="J8" s="722"/>
      <c r="K8" s="722"/>
      <c r="L8" s="722"/>
      <c r="M8" s="722"/>
      <c r="N8" s="722"/>
      <c r="O8" s="722"/>
      <c r="P8" s="722"/>
      <c r="Q8" s="168"/>
      <c r="R8" s="168"/>
    </row>
    <row r="9" spans="1:19" ht="20.100000000000001" customHeight="1"/>
    <row r="10" spans="1:19" ht="20.100000000000001" customHeight="1"/>
    <row r="11" spans="1:19" ht="20.100000000000001" customHeight="1">
      <c r="C11" s="1290" t="s">
        <v>2024</v>
      </c>
      <c r="D11" s="1290"/>
      <c r="E11" s="1290"/>
      <c r="F11" s="1290"/>
      <c r="G11" s="1290"/>
      <c r="H11" s="1290"/>
      <c r="I11" s="1290"/>
      <c r="J11" s="1779">
        <v>744436</v>
      </c>
      <c r="K11" s="1779"/>
      <c r="L11" s="1292" t="s">
        <v>570</v>
      </c>
      <c r="M11" s="1292"/>
      <c r="N11" s="103" t="s">
        <v>2023</v>
      </c>
      <c r="O11" s="101"/>
      <c r="P11" s="101"/>
      <c r="Q11" s="101"/>
    </row>
    <row r="12" spans="1:19" ht="20.100000000000001" customHeight="1">
      <c r="C12" s="1290" t="s">
        <v>2022</v>
      </c>
      <c r="D12" s="1290"/>
      <c r="E12" s="1290"/>
      <c r="F12" s="1290"/>
      <c r="G12" s="1290"/>
      <c r="H12" s="1290"/>
      <c r="I12" s="1290"/>
      <c r="J12" s="1295">
        <v>48225</v>
      </c>
      <c r="K12" s="1295"/>
      <c r="L12" s="1292" t="s">
        <v>2020</v>
      </c>
      <c r="M12" s="1292"/>
      <c r="N12" s="103" t="s">
        <v>353</v>
      </c>
      <c r="O12" s="787"/>
      <c r="P12" s="787"/>
      <c r="Q12" s="787"/>
    </row>
    <row r="13" spans="1:19" ht="20.100000000000001" customHeight="1">
      <c r="C13" s="1349" t="s">
        <v>2021</v>
      </c>
      <c r="D13" s="1349"/>
      <c r="E13" s="1349"/>
      <c r="F13" s="1349"/>
      <c r="G13" s="1349"/>
      <c r="H13" s="1349"/>
      <c r="I13" s="1349"/>
      <c r="J13" s="1291">
        <v>0.53</v>
      </c>
      <c r="K13" s="1291"/>
      <c r="L13" s="1292" t="s">
        <v>2020</v>
      </c>
      <c r="M13" s="1292"/>
      <c r="N13" s="103" t="s">
        <v>353</v>
      </c>
      <c r="O13" s="787"/>
      <c r="P13" s="787"/>
      <c r="Q13" s="787"/>
    </row>
    <row r="14" spans="1:19" ht="20.100000000000001" customHeight="1">
      <c r="I14" s="1775"/>
      <c r="J14" s="1775"/>
      <c r="K14" s="1775"/>
      <c r="N14" s="1776"/>
      <c r="O14" s="1776"/>
      <c r="P14" s="1776"/>
      <c r="Q14" s="1776"/>
    </row>
    <row r="15" spans="1:19" ht="20.100000000000001" customHeight="1">
      <c r="C15" s="1777"/>
      <c r="D15" s="1777"/>
      <c r="E15" s="667"/>
      <c r="F15" s="667"/>
      <c r="G15" s="667"/>
      <c r="H15" s="667"/>
      <c r="I15" s="1775"/>
      <c r="J15" s="1775"/>
      <c r="K15" s="1775"/>
      <c r="N15" s="1778"/>
      <c r="O15" s="1778"/>
      <c r="P15" s="1778"/>
      <c r="Q15" s="1778"/>
    </row>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4" customHeight="1"/>
    <row r="41" ht="24" customHeight="1"/>
    <row r="42" ht="24" customHeight="1"/>
    <row r="43" ht="24" customHeight="1"/>
    <row r="44" ht="24" customHeight="1"/>
    <row r="45" ht="24" customHeight="1"/>
    <row r="46" ht="24" customHeight="1"/>
    <row r="47" ht="24" customHeight="1"/>
    <row r="48" ht="24" customHeight="1"/>
    <row r="49" ht="24" customHeight="1"/>
    <row r="50" ht="24" customHeight="1"/>
    <row r="51" ht="24" customHeight="1"/>
    <row r="52" ht="24" customHeight="1"/>
    <row r="53" ht="24" customHeight="1"/>
    <row r="54" ht="24" customHeight="1"/>
    <row r="55" ht="24" customHeight="1"/>
    <row r="56" ht="24" customHeight="1"/>
    <row r="57" ht="24" customHeight="1"/>
    <row r="58" ht="24" customHeight="1"/>
    <row r="59" ht="24" customHeight="1"/>
    <row r="60" ht="24" customHeight="1"/>
    <row r="61" ht="24" customHeight="1"/>
    <row r="62" ht="24" customHeight="1"/>
    <row r="63" ht="24" customHeight="1"/>
    <row r="64" ht="24" customHeight="1"/>
    <row r="65" ht="24" customHeight="1"/>
    <row r="66" ht="24" customHeight="1"/>
    <row r="67" ht="24" customHeight="1"/>
    <row r="68" ht="24" customHeight="1"/>
    <row r="69" ht="24" customHeight="1"/>
    <row r="70" ht="24" customHeight="1"/>
    <row r="71" ht="24" customHeight="1"/>
    <row r="72" ht="24" customHeight="1"/>
    <row r="73" ht="24" customHeight="1"/>
    <row r="74" ht="24" customHeight="1"/>
    <row r="75" ht="24" customHeight="1"/>
    <row r="76" ht="24" customHeight="1"/>
    <row r="77" ht="24" customHeight="1"/>
    <row r="78" ht="24" customHeight="1"/>
    <row r="79" ht="24" customHeight="1"/>
    <row r="80" ht="24" customHeight="1"/>
    <row r="81" ht="24" customHeight="1"/>
    <row r="82" ht="24" customHeight="1"/>
    <row r="83" ht="24" customHeight="1"/>
    <row r="84" ht="24" customHeight="1"/>
    <row r="85" ht="24" customHeight="1"/>
    <row r="86" ht="24" customHeight="1"/>
    <row r="87" ht="24" customHeight="1"/>
    <row r="88" ht="24" customHeight="1"/>
    <row r="89" ht="24" customHeight="1"/>
    <row r="90" ht="24" customHeight="1"/>
    <row r="91" ht="24" customHeight="1"/>
    <row r="92" ht="24" customHeight="1"/>
    <row r="93" ht="24" customHeight="1"/>
    <row r="94" ht="24" customHeight="1"/>
    <row r="95" ht="24" customHeight="1"/>
    <row r="96" ht="24" customHeight="1"/>
    <row r="97" ht="24" customHeight="1"/>
    <row r="98" ht="24" customHeight="1"/>
    <row r="99" ht="24" customHeight="1"/>
    <row r="100" ht="24" customHeight="1"/>
    <row r="101" ht="24" customHeight="1"/>
    <row r="102" ht="24" customHeight="1"/>
    <row r="103" ht="24" customHeight="1"/>
    <row r="104" ht="24" customHeight="1"/>
    <row r="105" ht="24" customHeight="1"/>
    <row r="106" ht="24" customHeight="1"/>
    <row r="107" ht="24" customHeight="1"/>
    <row r="108" ht="24" customHeight="1"/>
    <row r="109" ht="24" customHeight="1"/>
    <row r="110" ht="24" customHeight="1"/>
    <row r="111" ht="24" customHeight="1"/>
    <row r="112" ht="24" customHeight="1"/>
    <row r="113" ht="24" customHeight="1"/>
    <row r="114" ht="24" customHeight="1"/>
    <row r="115" ht="24" customHeight="1"/>
    <row r="116" ht="24" customHeight="1"/>
    <row r="117" ht="24" customHeight="1"/>
    <row r="118" ht="24" customHeight="1"/>
    <row r="119" ht="24" customHeight="1"/>
    <row r="120" ht="24" customHeight="1"/>
    <row r="121" ht="24" customHeight="1"/>
    <row r="122" ht="24" customHeight="1"/>
    <row r="123" ht="24" customHeight="1"/>
    <row r="124" ht="24" customHeight="1"/>
    <row r="125" ht="24" customHeight="1"/>
    <row r="126" ht="24" customHeight="1"/>
    <row r="127" ht="24" customHeight="1"/>
    <row r="128" ht="24" customHeight="1"/>
    <row r="129" ht="24" customHeight="1"/>
    <row r="130" ht="24" customHeight="1"/>
    <row r="131" ht="24" customHeight="1"/>
    <row r="132" ht="24" customHeight="1"/>
    <row r="133" ht="24" customHeight="1"/>
    <row r="134" ht="24" customHeight="1"/>
    <row r="135" ht="24" customHeight="1"/>
    <row r="136" ht="24" customHeight="1"/>
    <row r="137" ht="24" customHeight="1"/>
    <row r="138" ht="24" customHeight="1"/>
    <row r="139" ht="24" customHeight="1"/>
    <row r="140" ht="24" customHeight="1"/>
    <row r="141" ht="24" customHeight="1"/>
    <row r="142" ht="24" customHeight="1"/>
    <row r="143" ht="24" customHeight="1"/>
    <row r="144" ht="24" customHeight="1"/>
    <row r="145" ht="24" customHeight="1"/>
    <row r="146" ht="24" customHeight="1"/>
    <row r="147" ht="24" customHeight="1"/>
    <row r="148" ht="24" customHeight="1"/>
    <row r="149" ht="24" customHeight="1"/>
    <row r="150" ht="24" customHeight="1"/>
    <row r="151" ht="24" customHeight="1"/>
    <row r="152" ht="24" customHeight="1"/>
    <row r="153" ht="24" customHeight="1"/>
    <row r="154" ht="24" customHeight="1"/>
    <row r="155" ht="24" customHeight="1"/>
    <row r="156" ht="24" customHeight="1"/>
    <row r="157" ht="24" customHeight="1"/>
    <row r="158" ht="24" customHeight="1"/>
    <row r="159" ht="24" customHeight="1"/>
    <row r="160" ht="24" customHeight="1"/>
    <row r="161" ht="24" customHeight="1"/>
    <row r="162" ht="24" customHeight="1"/>
    <row r="163" ht="24" customHeight="1"/>
    <row r="164" ht="24" customHeight="1"/>
    <row r="165" ht="24" customHeight="1"/>
    <row r="166" ht="24" customHeight="1"/>
    <row r="167" ht="24" customHeight="1"/>
    <row r="168" ht="24" customHeight="1"/>
    <row r="169" ht="24" customHeight="1"/>
    <row r="170" ht="24" customHeight="1"/>
    <row r="171" ht="24" customHeight="1"/>
    <row r="172" ht="24" customHeight="1"/>
    <row r="173" ht="24" customHeight="1"/>
    <row r="174" ht="24" customHeight="1"/>
    <row r="175" ht="24" customHeight="1"/>
    <row r="176" ht="24" customHeight="1"/>
    <row r="177" ht="24" customHeight="1"/>
    <row r="178" ht="24" customHeight="1"/>
    <row r="179" ht="24" customHeight="1"/>
    <row r="180" ht="24" customHeight="1"/>
    <row r="181" ht="24" customHeight="1"/>
    <row r="182" ht="24" customHeight="1"/>
    <row r="183" ht="24" customHeight="1"/>
    <row r="184" ht="24" customHeight="1"/>
    <row r="185" ht="24" customHeight="1"/>
    <row r="186" ht="24" customHeight="1"/>
    <row r="187" ht="24" customHeight="1"/>
    <row r="188" ht="24" customHeight="1"/>
    <row r="189" ht="24" customHeight="1"/>
    <row r="190" ht="24" customHeight="1"/>
    <row r="191" ht="24" customHeight="1"/>
    <row r="192" ht="24" customHeight="1"/>
    <row r="193" ht="24" customHeight="1"/>
    <row r="194" ht="24" customHeight="1"/>
    <row r="195" ht="24" customHeight="1"/>
    <row r="196" ht="24" customHeight="1"/>
    <row r="197" ht="24" customHeight="1"/>
    <row r="198" ht="24" customHeight="1"/>
    <row r="199" ht="24" customHeight="1"/>
    <row r="200" ht="24" customHeight="1"/>
    <row r="201" ht="24" customHeight="1"/>
    <row r="202" ht="24" customHeight="1"/>
    <row r="203" ht="24" customHeight="1"/>
    <row r="204" ht="24" customHeight="1"/>
    <row r="205" ht="24" customHeight="1"/>
    <row r="206" ht="24" customHeight="1"/>
    <row r="207" ht="24" customHeight="1"/>
    <row r="208" ht="24" customHeight="1"/>
    <row r="209" ht="24" customHeight="1"/>
    <row r="210" ht="24" customHeight="1"/>
    <row r="211" ht="24" customHeight="1"/>
    <row r="212" ht="24" customHeight="1"/>
    <row r="213" ht="24" customHeight="1"/>
    <row r="214" ht="24" customHeight="1"/>
    <row r="215" ht="24" customHeight="1"/>
    <row r="216" ht="24" customHeight="1"/>
    <row r="217" ht="24" customHeight="1"/>
    <row r="218" ht="24" customHeight="1"/>
    <row r="219" ht="24" customHeight="1"/>
    <row r="220" ht="24" customHeight="1"/>
    <row r="221" ht="24" customHeight="1"/>
    <row r="222" ht="24" customHeight="1"/>
    <row r="223" ht="24" customHeight="1"/>
    <row r="224" ht="24" customHeight="1"/>
    <row r="225" ht="24" customHeight="1"/>
    <row r="226" ht="24" customHeight="1"/>
    <row r="227" ht="24" customHeight="1"/>
    <row r="228" ht="24" customHeight="1"/>
    <row r="229" ht="24" customHeight="1"/>
    <row r="230" ht="24" customHeight="1"/>
    <row r="231" ht="24" customHeight="1"/>
    <row r="232" ht="24" customHeight="1"/>
  </sheetData>
  <mergeCells count="16">
    <mergeCell ref="A1:S1"/>
    <mergeCell ref="B3:R6"/>
    <mergeCell ref="C11:I11"/>
    <mergeCell ref="J11:K11"/>
    <mergeCell ref="L11:M11"/>
    <mergeCell ref="C12:I12"/>
    <mergeCell ref="J12:K12"/>
    <mergeCell ref="L12:M12"/>
    <mergeCell ref="C13:I13"/>
    <mergeCell ref="J13:K13"/>
    <mergeCell ref="L13:M13"/>
    <mergeCell ref="I14:K14"/>
    <mergeCell ref="N14:Q14"/>
    <mergeCell ref="C15:D15"/>
    <mergeCell ref="I15:K15"/>
    <mergeCell ref="N15:Q15"/>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48BB0-F9F3-4B17-8726-18E42A9AECCA}">
  <sheetPr>
    <pageSetUpPr fitToPage="1"/>
  </sheetPr>
  <dimension ref="A1:R72"/>
  <sheetViews>
    <sheetView view="pageBreakPreview" zoomScaleNormal="130" zoomScaleSheetLayoutView="100" workbookViewId="0">
      <selection activeCell="M56" sqref="M56"/>
    </sheetView>
  </sheetViews>
  <sheetFormatPr defaultRowHeight="13.5"/>
  <cols>
    <col min="1" max="2" width="8.875" style="105" customWidth="1"/>
    <col min="3" max="4" width="4.75" style="105" customWidth="1"/>
    <col min="5" max="11" width="8.875" style="105" customWidth="1"/>
    <col min="12" max="14" width="8.625" style="105" customWidth="1"/>
    <col min="15" max="16" width="7.125" style="105" customWidth="1"/>
    <col min="17" max="18" width="6.5" style="105" customWidth="1"/>
    <col min="19" max="19" width="9.5" style="105" bestFit="1" customWidth="1"/>
    <col min="20" max="16384" width="9" style="105"/>
  </cols>
  <sheetData>
    <row r="1" spans="1:14" ht="15" customHeight="1">
      <c r="A1" s="1304" t="s">
        <v>2067</v>
      </c>
      <c r="B1" s="1304"/>
      <c r="C1" s="1304"/>
      <c r="D1" s="1304"/>
      <c r="E1" s="1304"/>
      <c r="F1" s="96"/>
      <c r="G1" s="96"/>
      <c r="H1" s="110"/>
      <c r="I1" s="110"/>
      <c r="J1" s="110"/>
      <c r="K1" s="110"/>
      <c r="L1" s="110"/>
      <c r="M1" s="110"/>
      <c r="N1" s="110"/>
    </row>
    <row r="2" spans="1:14" ht="15" customHeight="1">
      <c r="A2" s="110"/>
      <c r="B2" s="110"/>
      <c r="C2" s="110"/>
      <c r="D2" s="110"/>
      <c r="E2" s="110"/>
      <c r="F2" s="110"/>
      <c r="G2" s="110"/>
      <c r="H2" s="110"/>
      <c r="I2" s="110"/>
      <c r="J2" s="110"/>
      <c r="K2" s="110"/>
      <c r="L2" s="110"/>
      <c r="M2" s="110"/>
      <c r="N2" s="110"/>
    </row>
    <row r="3" spans="1:14" ht="24.95" customHeight="1">
      <c r="A3" s="1301" t="s">
        <v>2066</v>
      </c>
      <c r="B3" s="1301"/>
      <c r="C3" s="1301"/>
      <c r="D3" s="1301"/>
      <c r="E3" s="1301"/>
      <c r="F3" s="1301"/>
      <c r="G3" s="1301"/>
      <c r="H3" s="1301"/>
      <c r="I3" s="1301"/>
      <c r="J3" s="1301"/>
      <c r="K3" s="1301"/>
      <c r="L3" s="95"/>
      <c r="M3" s="95"/>
      <c r="N3" s="95"/>
    </row>
    <row r="4" spans="1:14" ht="15" customHeight="1">
      <c r="A4" s="145"/>
      <c r="B4" s="145"/>
      <c r="C4" s="145"/>
      <c r="D4" s="145"/>
      <c r="E4" s="145"/>
      <c r="F4" s="145"/>
      <c r="G4" s="145"/>
      <c r="H4" s="145"/>
      <c r="I4" s="95"/>
      <c r="J4" s="95"/>
      <c r="L4" s="277"/>
      <c r="M4" s="277"/>
      <c r="N4" s="95"/>
    </row>
    <row r="5" spans="1:14" ht="15" customHeight="1" thickBot="1">
      <c r="A5" s="144" t="s">
        <v>2065</v>
      </c>
      <c r="B5" s="145"/>
      <c r="C5" s="145"/>
      <c r="D5" s="145"/>
      <c r="E5" s="1789" t="s">
        <v>2064</v>
      </c>
      <c r="F5" s="1789"/>
      <c r="G5" s="1789"/>
      <c r="H5" s="1789"/>
      <c r="I5" s="1789"/>
      <c r="J5" s="1789"/>
    </row>
    <row r="6" spans="1:14" ht="15" customHeight="1" thickTop="1">
      <c r="A6" s="1605" t="s">
        <v>642</v>
      </c>
      <c r="B6" s="1790" t="s">
        <v>2063</v>
      </c>
      <c r="C6" s="1787"/>
      <c r="D6" s="777"/>
      <c r="E6" s="1605" t="s">
        <v>642</v>
      </c>
      <c r="F6" s="1787" t="s">
        <v>2053</v>
      </c>
      <c r="G6" s="1787"/>
      <c r="H6" s="1643" t="s">
        <v>2062</v>
      </c>
      <c r="I6" s="1786"/>
      <c r="J6" s="1785" t="s">
        <v>2061</v>
      </c>
      <c r="K6" s="1785"/>
    </row>
    <row r="7" spans="1:14" ht="15" customHeight="1">
      <c r="A7" s="1461"/>
      <c r="B7" s="1788" t="s">
        <v>2060</v>
      </c>
      <c r="C7" s="1791"/>
      <c r="D7" s="777"/>
      <c r="E7" s="1461"/>
      <c r="F7" s="945" t="s">
        <v>2052</v>
      </c>
      <c r="G7" s="944" t="s">
        <v>2051</v>
      </c>
      <c r="H7" s="801" t="s">
        <v>2052</v>
      </c>
      <c r="I7" s="801" t="s">
        <v>2051</v>
      </c>
      <c r="J7" s="945" t="s">
        <v>2052</v>
      </c>
      <c r="K7" s="944" t="s">
        <v>2051</v>
      </c>
    </row>
    <row r="8" spans="1:14" ht="15" customHeight="1">
      <c r="A8" s="660" t="s">
        <v>2030</v>
      </c>
      <c r="B8" s="1443">
        <v>12520960</v>
      </c>
      <c r="C8" s="1445"/>
      <c r="D8" s="155"/>
      <c r="E8" s="660" t="s">
        <v>2030</v>
      </c>
      <c r="F8" s="727">
        <v>13193342</v>
      </c>
      <c r="G8" s="727">
        <v>13141229</v>
      </c>
      <c r="H8" s="727">
        <v>1703233</v>
      </c>
      <c r="I8" s="727">
        <v>1633093</v>
      </c>
      <c r="J8" s="727">
        <v>12985609</v>
      </c>
      <c r="K8" s="727">
        <v>12971234</v>
      </c>
    </row>
    <row r="9" spans="1:14" ht="15" customHeight="1">
      <c r="A9" s="660" t="s">
        <v>2059</v>
      </c>
      <c r="B9" s="1443">
        <v>12758210</v>
      </c>
      <c r="C9" s="1445"/>
      <c r="D9" s="155"/>
      <c r="E9" s="660" t="s">
        <v>2029</v>
      </c>
      <c r="F9" s="727">
        <v>13809020</v>
      </c>
      <c r="G9" s="727">
        <v>13741802</v>
      </c>
      <c r="H9" s="727">
        <v>1898530</v>
      </c>
      <c r="I9" s="727">
        <v>1815752</v>
      </c>
      <c r="J9" s="727">
        <v>13388925</v>
      </c>
      <c r="K9" s="727">
        <v>13392394</v>
      </c>
    </row>
    <row r="10" spans="1:14" ht="15" customHeight="1">
      <c r="A10" s="660" t="s">
        <v>2028</v>
      </c>
      <c r="B10" s="1443">
        <v>12999222</v>
      </c>
      <c r="C10" s="1445"/>
      <c r="D10" s="155"/>
      <c r="E10" s="660" t="s">
        <v>2028</v>
      </c>
      <c r="F10" s="152">
        <v>14369637</v>
      </c>
      <c r="G10" s="152">
        <v>14300306</v>
      </c>
      <c r="H10" s="152">
        <v>1904222</v>
      </c>
      <c r="I10" s="152">
        <v>1819260</v>
      </c>
      <c r="J10" s="152">
        <v>13590593</v>
      </c>
      <c r="K10" s="152">
        <v>13592211</v>
      </c>
    </row>
    <row r="11" spans="1:14" ht="15" customHeight="1">
      <c r="A11" s="660" t="s">
        <v>1908</v>
      </c>
      <c r="B11" s="1443">
        <v>10026570</v>
      </c>
      <c r="C11" s="1445"/>
      <c r="D11" s="155"/>
      <c r="E11" s="660" t="s">
        <v>1908</v>
      </c>
      <c r="F11" s="152">
        <v>10562588</v>
      </c>
      <c r="G11" s="152">
        <v>10512762</v>
      </c>
      <c r="H11" s="152">
        <v>1479715</v>
      </c>
      <c r="I11" s="152">
        <v>1414051</v>
      </c>
      <c r="J11" s="152">
        <v>10030495</v>
      </c>
      <c r="K11" s="152">
        <v>9992209</v>
      </c>
    </row>
    <row r="12" spans="1:14" s="106" customFormat="1" ht="15" customHeight="1">
      <c r="A12" s="760" t="s">
        <v>1907</v>
      </c>
      <c r="B12" s="1749">
        <v>11044535</v>
      </c>
      <c r="C12" s="1750"/>
      <c r="D12" s="447"/>
      <c r="E12" s="760" t="s">
        <v>1907</v>
      </c>
      <c r="F12" s="148">
        <v>11765773</v>
      </c>
      <c r="G12" s="148">
        <v>11704184</v>
      </c>
      <c r="H12" s="148">
        <v>1640165</v>
      </c>
      <c r="I12" s="148">
        <v>1561098</v>
      </c>
      <c r="J12" s="148">
        <v>11231916</v>
      </c>
      <c r="K12" s="148">
        <v>11197129</v>
      </c>
    </row>
    <row r="13" spans="1:14" ht="15" customHeight="1">
      <c r="A13" s="949" t="s">
        <v>2058</v>
      </c>
      <c r="B13" s="190"/>
      <c r="C13" s="190"/>
      <c r="D13" s="190"/>
      <c r="E13" s="948"/>
      <c r="F13" s="947"/>
      <c r="G13" s="947"/>
      <c r="H13" s="947"/>
      <c r="I13" s="947"/>
      <c r="J13" s="947"/>
      <c r="K13" s="947"/>
    </row>
    <row r="14" spans="1:14" ht="15" customHeight="1">
      <c r="A14" s="946"/>
      <c r="B14" s="946"/>
      <c r="C14" s="946"/>
      <c r="D14" s="946"/>
      <c r="E14" s="942"/>
      <c r="F14" s="942"/>
      <c r="G14" s="942"/>
      <c r="H14" s="942"/>
      <c r="I14" s="106"/>
    </row>
    <row r="15" spans="1:14" ht="15" customHeight="1" thickBot="1">
      <c r="A15" s="144" t="s">
        <v>2057</v>
      </c>
      <c r="B15" s="145"/>
      <c r="C15" s="145"/>
      <c r="D15" s="145"/>
      <c r="E15" s="95"/>
      <c r="F15" s="95"/>
      <c r="G15" s="95"/>
      <c r="H15" s="95"/>
      <c r="I15" s="95"/>
      <c r="J15" s="95"/>
      <c r="K15" s="110"/>
      <c r="L15" s="110"/>
      <c r="M15" s="110"/>
      <c r="N15" s="110"/>
    </row>
    <row r="16" spans="1:14" ht="15" customHeight="1" thickTop="1">
      <c r="A16" s="1605" t="s">
        <v>642</v>
      </c>
      <c r="B16" s="1643" t="s">
        <v>2056</v>
      </c>
      <c r="C16" s="1785"/>
      <c r="D16" s="1786"/>
      <c r="E16" s="1785" t="s">
        <v>2055</v>
      </c>
      <c r="F16" s="1785"/>
      <c r="G16" s="1643" t="s">
        <v>2054</v>
      </c>
      <c r="H16" s="1786"/>
      <c r="I16" s="1787" t="s">
        <v>2053</v>
      </c>
      <c r="J16" s="1787"/>
    </row>
    <row r="17" spans="1:14" ht="15" customHeight="1">
      <c r="A17" s="1461"/>
      <c r="B17" s="801" t="s">
        <v>2052</v>
      </c>
      <c r="C17" s="1788" t="s">
        <v>2051</v>
      </c>
      <c r="D17" s="1628"/>
      <c r="E17" s="945" t="s">
        <v>2052</v>
      </c>
      <c r="F17" s="944" t="s">
        <v>2051</v>
      </c>
      <c r="G17" s="801" t="s">
        <v>2052</v>
      </c>
      <c r="H17" s="801" t="s">
        <v>2051</v>
      </c>
      <c r="I17" s="945" t="s">
        <v>2052</v>
      </c>
      <c r="J17" s="944" t="s">
        <v>2051</v>
      </c>
    </row>
    <row r="18" spans="1:14" ht="15" customHeight="1">
      <c r="A18" s="727" t="s">
        <v>2030</v>
      </c>
      <c r="B18" s="906">
        <v>4016970</v>
      </c>
      <c r="C18" s="1645">
        <v>4023626</v>
      </c>
      <c r="D18" s="1645"/>
      <c r="E18" s="727">
        <v>4448111</v>
      </c>
      <c r="F18" s="727">
        <v>4466611</v>
      </c>
      <c r="G18" s="727">
        <v>3406598</v>
      </c>
      <c r="H18" s="727">
        <v>3434079</v>
      </c>
      <c r="I18" s="727">
        <v>10357454</v>
      </c>
      <c r="J18" s="727">
        <v>10414226</v>
      </c>
    </row>
    <row r="19" spans="1:14" ht="15" customHeight="1">
      <c r="A19" s="727" t="s">
        <v>2029</v>
      </c>
      <c r="B19" s="906">
        <v>4021919</v>
      </c>
      <c r="C19" s="1645">
        <v>4027240</v>
      </c>
      <c r="D19" s="1645"/>
      <c r="E19" s="727">
        <v>4434194</v>
      </c>
      <c r="F19" s="727">
        <v>4452060</v>
      </c>
      <c r="G19" s="727">
        <v>3395208</v>
      </c>
      <c r="H19" s="727">
        <v>3412993</v>
      </c>
      <c r="I19" s="727">
        <v>10663482</v>
      </c>
      <c r="J19" s="727">
        <v>10783209</v>
      </c>
    </row>
    <row r="20" spans="1:14" ht="15" customHeight="1">
      <c r="A20" s="727" t="s">
        <v>2028</v>
      </c>
      <c r="B20" s="906">
        <v>3999255</v>
      </c>
      <c r="C20" s="1645">
        <v>4006871</v>
      </c>
      <c r="D20" s="1645"/>
      <c r="E20" s="727">
        <v>4390893</v>
      </c>
      <c r="F20" s="727">
        <v>4405879</v>
      </c>
      <c r="G20" s="727">
        <v>3398932</v>
      </c>
      <c r="H20" s="727">
        <v>3412013</v>
      </c>
      <c r="I20" s="727">
        <v>10859916</v>
      </c>
      <c r="J20" s="727">
        <v>10922177</v>
      </c>
    </row>
    <row r="21" spans="1:14" ht="15" customHeight="1">
      <c r="A21" s="727" t="s">
        <v>1908</v>
      </c>
      <c r="B21" s="906">
        <v>2373446</v>
      </c>
      <c r="C21" s="1645">
        <v>2380211</v>
      </c>
      <c r="D21" s="1645"/>
      <c r="E21" s="727">
        <v>3330606</v>
      </c>
      <c r="F21" s="727">
        <v>3338032</v>
      </c>
      <c r="G21" s="727">
        <v>2783147</v>
      </c>
      <c r="H21" s="727">
        <v>2783228</v>
      </c>
      <c r="I21" s="727">
        <v>8198302</v>
      </c>
      <c r="J21" s="727">
        <v>8242597</v>
      </c>
    </row>
    <row r="22" spans="1:14" s="788" customFormat="1" ht="15" customHeight="1">
      <c r="A22" s="904" t="s">
        <v>1907</v>
      </c>
      <c r="B22" s="903">
        <v>3143951</v>
      </c>
      <c r="C22" s="1719">
        <v>3152063</v>
      </c>
      <c r="D22" s="1719"/>
      <c r="E22" s="904">
        <v>3597513</v>
      </c>
      <c r="F22" s="904">
        <v>3610735</v>
      </c>
      <c r="G22" s="904">
        <v>2999535</v>
      </c>
      <c r="H22" s="904">
        <v>2999991</v>
      </c>
      <c r="I22" s="904">
        <v>9184262</v>
      </c>
      <c r="J22" s="904">
        <v>9231437</v>
      </c>
    </row>
    <row r="23" spans="1:14" ht="15" customHeight="1"/>
    <row r="24" spans="1:14" ht="15" customHeight="1" thickBot="1">
      <c r="A24" s="1784" t="s">
        <v>2050</v>
      </c>
      <c r="B24" s="1784"/>
      <c r="C24" s="943"/>
      <c r="D24" s="942"/>
      <c r="E24" s="942"/>
      <c r="F24" s="942"/>
      <c r="G24" s="942"/>
      <c r="H24" s="942"/>
      <c r="I24" s="941"/>
      <c r="J24" s="941"/>
    </row>
    <row r="25" spans="1:14" ht="15" customHeight="1" thickTop="1">
      <c r="A25" s="1605" t="s">
        <v>642</v>
      </c>
      <c r="B25" s="1725" t="s">
        <v>2049</v>
      </c>
      <c r="C25" s="1336"/>
      <c r="D25" s="1336"/>
      <c r="E25" s="1781" t="s">
        <v>2048</v>
      </c>
      <c r="F25" s="1757"/>
      <c r="G25" s="1782" t="s">
        <v>2047</v>
      </c>
      <c r="H25" s="1782"/>
    </row>
    <row r="26" spans="1:14" ht="15" customHeight="1">
      <c r="A26" s="1461"/>
      <c r="B26" s="138" t="s">
        <v>2046</v>
      </c>
      <c r="C26" s="1735" t="s">
        <v>2045</v>
      </c>
      <c r="D26" s="1783"/>
      <c r="E26" s="138" t="s">
        <v>2046</v>
      </c>
      <c r="F26" s="138" t="s">
        <v>2045</v>
      </c>
      <c r="G26" s="940" t="s">
        <v>2046</v>
      </c>
      <c r="H26" s="137" t="s">
        <v>2045</v>
      </c>
    </row>
    <row r="27" spans="1:14" ht="15" customHeight="1">
      <c r="A27" s="315" t="s">
        <v>2030</v>
      </c>
      <c r="B27" s="777">
        <v>513743</v>
      </c>
      <c r="C27" s="1645">
        <v>475860</v>
      </c>
      <c r="D27" s="1645"/>
      <c r="E27" s="777">
        <v>456103</v>
      </c>
      <c r="F27" s="777">
        <v>489618</v>
      </c>
      <c r="G27" s="777">
        <v>218544</v>
      </c>
      <c r="H27" s="777">
        <v>202980</v>
      </c>
    </row>
    <row r="28" spans="1:14" s="96" customFormat="1" ht="15" customHeight="1">
      <c r="A28" s="315" t="s">
        <v>2029</v>
      </c>
      <c r="B28" s="777">
        <v>512324</v>
      </c>
      <c r="C28" s="1645">
        <v>477879</v>
      </c>
      <c r="D28" s="1645"/>
      <c r="E28" s="777">
        <v>463186</v>
      </c>
      <c r="F28" s="777">
        <v>496394</v>
      </c>
      <c r="G28" s="777">
        <v>217741</v>
      </c>
      <c r="H28" s="777">
        <v>202133</v>
      </c>
    </row>
    <row r="29" spans="1:14" s="96" customFormat="1" ht="15" customHeight="1">
      <c r="A29" s="315" t="s">
        <v>2028</v>
      </c>
      <c r="B29" s="777">
        <v>499110</v>
      </c>
      <c r="C29" s="1645">
        <v>465408</v>
      </c>
      <c r="D29" s="1645"/>
      <c r="E29" s="777">
        <v>469092</v>
      </c>
      <c r="F29" s="777">
        <v>496545</v>
      </c>
      <c r="G29" s="777">
        <v>218100</v>
      </c>
      <c r="H29" s="777">
        <v>204008</v>
      </c>
      <c r="I29" s="168"/>
      <c r="J29" s="168"/>
      <c r="K29" s="168"/>
      <c r="L29" s="168"/>
      <c r="M29" s="168"/>
      <c r="N29" s="168"/>
    </row>
    <row r="30" spans="1:14" s="96" customFormat="1" ht="15" customHeight="1">
      <c r="A30" s="315" t="s">
        <v>1908</v>
      </c>
      <c r="B30" s="777">
        <v>381411</v>
      </c>
      <c r="C30" s="1645">
        <v>365991</v>
      </c>
      <c r="D30" s="1645"/>
      <c r="E30" s="777">
        <v>370775</v>
      </c>
      <c r="F30" s="777">
        <v>384704</v>
      </c>
      <c r="G30" s="777">
        <v>171455</v>
      </c>
      <c r="H30" s="777">
        <v>168041</v>
      </c>
      <c r="I30" s="168"/>
      <c r="J30" s="168"/>
      <c r="K30" s="168"/>
      <c r="L30" s="168"/>
      <c r="M30" s="168"/>
      <c r="N30" s="168"/>
    </row>
    <row r="31" spans="1:14" s="168" customFormat="1" ht="15" customHeight="1">
      <c r="A31" s="313" t="s">
        <v>1907</v>
      </c>
      <c r="B31" s="892">
        <v>412720</v>
      </c>
      <c r="C31" s="1719">
        <v>397357</v>
      </c>
      <c r="D31" s="1719"/>
      <c r="E31" s="892">
        <v>397391</v>
      </c>
      <c r="F31" s="892">
        <v>409792</v>
      </c>
      <c r="G31" s="892">
        <v>196205</v>
      </c>
      <c r="H31" s="892">
        <v>187142</v>
      </c>
    </row>
    <row r="32" spans="1:14" s="71" customFormat="1" ht="15" customHeight="1">
      <c r="A32" s="274"/>
      <c r="B32" s="274"/>
      <c r="C32" s="274"/>
      <c r="D32" s="274"/>
      <c r="E32" s="274"/>
      <c r="F32" s="132"/>
      <c r="G32" s="1317" t="s">
        <v>2044</v>
      </c>
      <c r="H32" s="1317"/>
      <c r="I32" s="168"/>
      <c r="J32" s="166"/>
      <c r="L32" s="168"/>
      <c r="M32" s="168"/>
      <c r="N32" s="168"/>
    </row>
    <row r="33" spans="1:18" s="71" customFormat="1" ht="15" customHeight="1">
      <c r="A33" s="274"/>
      <c r="B33" s="274"/>
      <c r="C33" s="274"/>
      <c r="D33" s="274"/>
      <c r="E33" s="274"/>
      <c r="F33" s="132"/>
      <c r="G33" s="132"/>
      <c r="H33" s="132"/>
      <c r="I33" s="168"/>
      <c r="J33" s="166"/>
      <c r="L33" s="168"/>
      <c r="M33" s="168"/>
      <c r="N33" s="168"/>
    </row>
    <row r="34" spans="1:18" s="71" customFormat="1" ht="15" customHeight="1">
      <c r="A34" s="274"/>
      <c r="B34" s="274"/>
      <c r="C34" s="274"/>
      <c r="D34" s="274"/>
      <c r="E34" s="274"/>
      <c r="F34" s="132"/>
      <c r="G34" s="274"/>
      <c r="H34" s="274"/>
      <c r="I34" s="168"/>
      <c r="J34" s="168"/>
      <c r="K34" s="277"/>
      <c r="L34" s="168"/>
      <c r="M34" s="168"/>
      <c r="N34" s="168"/>
    </row>
    <row r="35" spans="1:18" s="71" customFormat="1" ht="24.95" customHeight="1">
      <c r="A35" s="1301" t="s">
        <v>2043</v>
      </c>
      <c r="B35" s="1301"/>
      <c r="C35" s="1301"/>
      <c r="D35" s="1301"/>
      <c r="E35" s="1301"/>
      <c r="F35" s="1301"/>
      <c r="G35" s="1301"/>
      <c r="H35" s="1301"/>
      <c r="I35" s="1301"/>
      <c r="J35" s="1301"/>
      <c r="K35" s="95"/>
      <c r="L35" s="95"/>
      <c r="M35" s="95"/>
      <c r="N35" s="95"/>
      <c r="O35" s="1420"/>
      <c r="P35" s="1420"/>
      <c r="Q35" s="1420"/>
      <c r="R35" s="1420"/>
    </row>
    <row r="36" spans="1:18" s="71" customFormat="1" ht="15" customHeight="1" thickBot="1">
      <c r="A36" s="274"/>
      <c r="B36" s="274"/>
      <c r="C36" s="274"/>
      <c r="D36" s="274"/>
      <c r="E36" s="274"/>
      <c r="F36" s="132"/>
      <c r="G36" s="274"/>
      <c r="H36" s="274"/>
      <c r="I36" s="168"/>
      <c r="J36" s="168"/>
      <c r="K36" s="168"/>
      <c r="L36" s="168"/>
      <c r="M36" s="168"/>
      <c r="N36" s="168"/>
    </row>
    <row r="37" spans="1:18" s="71" customFormat="1" ht="15" customHeight="1" thickTop="1">
      <c r="A37" s="1738" t="s">
        <v>2036</v>
      </c>
      <c r="B37" s="1423" t="s">
        <v>2042</v>
      </c>
      <c r="C37" s="1708"/>
      <c r="D37" s="1738"/>
      <c r="E37" s="1423" t="s">
        <v>2041</v>
      </c>
      <c r="F37" s="1738"/>
      <c r="G37" s="1423" t="s">
        <v>2040</v>
      </c>
      <c r="H37" s="1738"/>
      <c r="I37" s="1423" t="s">
        <v>2039</v>
      </c>
      <c r="J37" s="1708"/>
      <c r="K37" s="168"/>
      <c r="L37" s="168"/>
    </row>
    <row r="38" spans="1:18" s="71" customFormat="1" ht="15" customHeight="1">
      <c r="A38" s="1740"/>
      <c r="B38" s="1363"/>
      <c r="C38" s="1709"/>
      <c r="D38" s="1741"/>
      <c r="E38" s="1363"/>
      <c r="F38" s="1741"/>
      <c r="G38" s="1363"/>
      <c r="H38" s="1741"/>
      <c r="I38" s="1363"/>
      <c r="J38" s="1709"/>
      <c r="K38" s="939"/>
    </row>
    <row r="39" spans="1:18" s="71" customFormat="1" ht="15" customHeight="1">
      <c r="A39" s="1741"/>
      <c r="B39" s="333" t="s">
        <v>2032</v>
      </c>
      <c r="C39" s="1398" t="s">
        <v>2031</v>
      </c>
      <c r="D39" s="1399"/>
      <c r="E39" s="333" t="s">
        <v>2032</v>
      </c>
      <c r="F39" s="333" t="s">
        <v>2031</v>
      </c>
      <c r="G39" s="333" t="s">
        <v>2032</v>
      </c>
      <c r="H39" s="595" t="s">
        <v>2031</v>
      </c>
      <c r="I39" s="333" t="s">
        <v>2038</v>
      </c>
      <c r="J39" s="595" t="s">
        <v>2037</v>
      </c>
      <c r="K39" s="939"/>
    </row>
    <row r="40" spans="1:18" s="71" customFormat="1" ht="15" customHeight="1">
      <c r="A40" s="133" t="s">
        <v>2030</v>
      </c>
      <c r="B40" s="830">
        <v>12324</v>
      </c>
      <c r="C40" s="1645">
        <v>124330</v>
      </c>
      <c r="D40" s="1716"/>
      <c r="E40" s="777">
        <v>10801</v>
      </c>
      <c r="F40" s="938">
        <v>152343</v>
      </c>
      <c r="G40" s="777">
        <v>10920</v>
      </c>
      <c r="H40" s="938">
        <v>117328</v>
      </c>
      <c r="I40" s="777">
        <v>8008</v>
      </c>
      <c r="J40" s="777">
        <v>91897</v>
      </c>
      <c r="K40" s="939"/>
    </row>
    <row r="41" spans="1:18" s="71" customFormat="1" ht="15" customHeight="1">
      <c r="A41" s="727" t="s">
        <v>2029</v>
      </c>
      <c r="B41" s="591">
        <v>12323</v>
      </c>
      <c r="C41" s="1445">
        <v>125453</v>
      </c>
      <c r="D41" s="1444"/>
      <c r="E41" s="155">
        <v>10801</v>
      </c>
      <c r="F41" s="319">
        <v>151352</v>
      </c>
      <c r="G41" s="155">
        <v>10916</v>
      </c>
      <c r="H41" s="319">
        <v>126087</v>
      </c>
      <c r="I41" s="155">
        <v>7983</v>
      </c>
      <c r="J41" s="155">
        <v>96344</v>
      </c>
      <c r="K41" s="939"/>
    </row>
    <row r="42" spans="1:18" s="106" customFormat="1" ht="15" customHeight="1">
      <c r="A42" s="727" t="s">
        <v>2028</v>
      </c>
      <c r="B42" s="591">
        <v>12338</v>
      </c>
      <c r="C42" s="1445">
        <v>121909</v>
      </c>
      <c r="D42" s="1444"/>
      <c r="E42" s="155">
        <v>10806</v>
      </c>
      <c r="F42" s="319">
        <v>151372</v>
      </c>
      <c r="G42" s="155">
        <v>10920</v>
      </c>
      <c r="H42" s="319">
        <v>132016</v>
      </c>
      <c r="I42" s="155">
        <v>8015</v>
      </c>
      <c r="J42" s="155">
        <v>105159</v>
      </c>
      <c r="K42" s="367"/>
    </row>
    <row r="43" spans="1:18" s="106" customFormat="1" ht="15" customHeight="1">
      <c r="A43" s="727" t="s">
        <v>1908</v>
      </c>
      <c r="B43" s="591">
        <v>12324</v>
      </c>
      <c r="C43" s="1445">
        <v>103809</v>
      </c>
      <c r="D43" s="1444"/>
      <c r="E43" s="155">
        <v>10800</v>
      </c>
      <c r="F43" s="319">
        <v>95315</v>
      </c>
      <c r="G43" s="155">
        <v>10917</v>
      </c>
      <c r="H43" s="319">
        <v>87586</v>
      </c>
      <c r="I43" s="155">
        <v>8005</v>
      </c>
      <c r="J43" s="155">
        <v>66175</v>
      </c>
      <c r="K43" s="367"/>
    </row>
    <row r="44" spans="1:18" ht="15" customHeight="1">
      <c r="A44" s="904" t="s">
        <v>1907</v>
      </c>
      <c r="B44" s="798">
        <v>12324</v>
      </c>
      <c r="C44" s="1750">
        <v>122025</v>
      </c>
      <c r="D44" s="1780"/>
      <c r="E44" s="304">
        <v>10798</v>
      </c>
      <c r="F44" s="318">
        <v>107818</v>
      </c>
      <c r="G44" s="304">
        <v>10916</v>
      </c>
      <c r="H44" s="318">
        <v>107538</v>
      </c>
      <c r="I44" s="304">
        <v>8003</v>
      </c>
      <c r="J44" s="304">
        <v>84428</v>
      </c>
      <c r="K44" s="367"/>
      <c r="L44" s="106"/>
    </row>
    <row r="45" spans="1:18" ht="15" customHeight="1" thickBot="1">
      <c r="A45" s="401"/>
      <c r="B45" s="401"/>
      <c r="C45" s="401"/>
      <c r="D45" s="401"/>
      <c r="E45" s="401"/>
      <c r="F45" s="401"/>
      <c r="G45" s="401"/>
      <c r="H45" s="401"/>
      <c r="I45" s="401"/>
      <c r="J45" s="401"/>
      <c r="K45" s="367"/>
      <c r="L45" s="367"/>
      <c r="M45" s="401"/>
      <c r="N45" s="96"/>
    </row>
    <row r="46" spans="1:18" ht="15" customHeight="1" thickTop="1">
      <c r="A46" s="1738" t="s">
        <v>2036</v>
      </c>
      <c r="B46" s="1423" t="s">
        <v>2035</v>
      </c>
      <c r="C46" s="1708"/>
      <c r="D46" s="1738"/>
      <c r="E46" s="1423" t="s">
        <v>2034</v>
      </c>
      <c r="F46" s="1738"/>
      <c r="G46" s="1423" t="s">
        <v>2033</v>
      </c>
      <c r="H46" s="1708"/>
      <c r="I46" s="367"/>
      <c r="J46" s="367"/>
      <c r="K46" s="401"/>
      <c r="L46" s="401"/>
      <c r="M46" s="96"/>
    </row>
    <row r="47" spans="1:18" ht="15" customHeight="1">
      <c r="A47" s="1740"/>
      <c r="B47" s="1363"/>
      <c r="C47" s="1709"/>
      <c r="D47" s="1741"/>
      <c r="E47" s="1363"/>
      <c r="F47" s="1741"/>
      <c r="G47" s="1363"/>
      <c r="H47" s="1709"/>
      <c r="I47" s="401"/>
      <c r="J47" s="401"/>
      <c r="K47" s="401"/>
    </row>
    <row r="48" spans="1:18" ht="15" customHeight="1">
      <c r="A48" s="1741"/>
      <c r="B48" s="333" t="s">
        <v>2032</v>
      </c>
      <c r="C48" s="1398" t="s">
        <v>2031</v>
      </c>
      <c r="D48" s="1399"/>
      <c r="E48" s="333" t="s">
        <v>2032</v>
      </c>
      <c r="F48" s="333" t="s">
        <v>2031</v>
      </c>
      <c r="G48" s="333" t="s">
        <v>2032</v>
      </c>
      <c r="H48" s="595" t="s">
        <v>2031</v>
      </c>
      <c r="I48" s="401"/>
      <c r="J48" s="401"/>
      <c r="K48" s="401"/>
    </row>
    <row r="49" spans="1:13" ht="15" customHeight="1">
      <c r="A49" s="133" t="s">
        <v>2030</v>
      </c>
      <c r="B49" s="906">
        <v>22568</v>
      </c>
      <c r="C49" s="1645">
        <v>272758</v>
      </c>
      <c r="D49" s="1716"/>
      <c r="E49" s="777">
        <v>16016</v>
      </c>
      <c r="F49" s="938">
        <v>87300</v>
      </c>
      <c r="G49" s="777">
        <v>80637</v>
      </c>
      <c r="H49" s="777">
        <v>845956</v>
      </c>
      <c r="I49" s="401"/>
      <c r="J49" s="401"/>
      <c r="K49" s="401"/>
    </row>
    <row r="50" spans="1:13" ht="15" customHeight="1">
      <c r="A50" s="727" t="s">
        <v>2029</v>
      </c>
      <c r="B50" s="906">
        <v>22204</v>
      </c>
      <c r="C50" s="1645">
        <v>282870</v>
      </c>
      <c r="D50" s="1716"/>
      <c r="E50" s="152">
        <v>16016</v>
      </c>
      <c r="F50" s="660">
        <v>127692</v>
      </c>
      <c r="G50" s="777">
        <v>80243</v>
      </c>
      <c r="H50" s="777">
        <v>909798</v>
      </c>
      <c r="I50" s="401"/>
      <c r="J50" s="401"/>
      <c r="K50" s="401"/>
    </row>
    <row r="51" spans="1:13" s="106" customFormat="1" ht="15" customHeight="1">
      <c r="A51" s="727" t="s">
        <v>2028</v>
      </c>
      <c r="B51" s="906">
        <v>22227</v>
      </c>
      <c r="C51" s="1645">
        <v>277357</v>
      </c>
      <c r="D51" s="1716"/>
      <c r="E51" s="152">
        <v>16044</v>
      </c>
      <c r="F51" s="660">
        <v>126671</v>
      </c>
      <c r="G51" s="777">
        <v>80350</v>
      </c>
      <c r="H51" s="152">
        <v>914484</v>
      </c>
      <c r="I51" s="367"/>
      <c r="J51" s="367"/>
      <c r="K51" s="367"/>
    </row>
    <row r="52" spans="1:13" s="106" customFormat="1" ht="15" customHeight="1">
      <c r="A52" s="727" t="s">
        <v>1908</v>
      </c>
      <c r="B52" s="624">
        <v>22204</v>
      </c>
      <c r="C52" s="1445">
        <v>195042</v>
      </c>
      <c r="D52" s="1444"/>
      <c r="E52" s="727">
        <v>16016</v>
      </c>
      <c r="F52" s="937">
        <v>84896</v>
      </c>
      <c r="G52" s="152">
        <v>80266</v>
      </c>
      <c r="H52" s="152">
        <v>632823</v>
      </c>
      <c r="I52" s="367"/>
      <c r="J52" s="367"/>
      <c r="K52" s="367"/>
    </row>
    <row r="53" spans="1:13" ht="15" customHeight="1">
      <c r="A53" s="904" t="s">
        <v>1907</v>
      </c>
      <c r="B53" s="737">
        <v>22204</v>
      </c>
      <c r="C53" s="1750">
        <v>229865</v>
      </c>
      <c r="D53" s="1780"/>
      <c r="E53" s="904">
        <v>13832</v>
      </c>
      <c r="F53" s="936">
        <v>92762</v>
      </c>
      <c r="G53" s="148">
        <v>78077</v>
      </c>
      <c r="H53" s="148">
        <v>744436</v>
      </c>
      <c r="I53" s="401"/>
      <c r="J53" s="401"/>
      <c r="K53" s="401"/>
    </row>
    <row r="54" spans="1:13" ht="15" customHeight="1">
      <c r="A54" s="175"/>
      <c r="B54" s="175"/>
      <c r="C54" s="175"/>
      <c r="D54" s="175"/>
      <c r="E54" s="175"/>
      <c r="F54" s="175"/>
      <c r="G54" s="1317"/>
      <c r="H54" s="1317"/>
      <c r="I54" s="1310" t="s">
        <v>2027</v>
      </c>
      <c r="J54" s="1310"/>
      <c r="K54" s="175"/>
      <c r="L54" s="175"/>
      <c r="M54" s="401"/>
    </row>
    <row r="55" spans="1:13" ht="15" customHeight="1">
      <c r="A55" s="175"/>
      <c r="B55" s="175"/>
      <c r="C55" s="175"/>
      <c r="D55" s="175"/>
      <c r="E55" s="175"/>
      <c r="F55" s="175"/>
      <c r="G55" s="175"/>
      <c r="H55" s="175"/>
      <c r="I55" s="175"/>
      <c r="J55" s="175"/>
      <c r="K55" s="175"/>
      <c r="L55" s="175"/>
      <c r="M55" s="401"/>
    </row>
    <row r="56" spans="1:13" ht="15" customHeight="1">
      <c r="A56" s="935"/>
      <c r="B56" s="935"/>
      <c r="C56" s="935"/>
      <c r="D56" s="935"/>
      <c r="E56" s="935"/>
      <c r="F56" s="935"/>
      <c r="G56" s="935"/>
      <c r="H56" s="935"/>
      <c r="J56" s="159"/>
      <c r="K56" s="1310"/>
      <c r="L56" s="1310"/>
      <c r="M56" s="114"/>
    </row>
    <row r="57" spans="1:13" ht="15" customHeight="1">
      <c r="J57" s="159"/>
      <c r="K57" s="159"/>
      <c r="L57" s="114"/>
      <c r="M57" s="114"/>
    </row>
    <row r="58" spans="1:13" ht="15" customHeight="1">
      <c r="A58" s="934"/>
      <c r="B58" s="934"/>
      <c r="C58" s="934"/>
      <c r="D58" s="934"/>
      <c r="E58" s="934"/>
      <c r="F58" s="934"/>
      <c r="G58" s="934"/>
      <c r="H58" s="934"/>
      <c r="I58" s="934"/>
      <c r="J58" s="934"/>
    </row>
    <row r="59" spans="1:13" ht="15" customHeight="1"/>
    <row r="60" spans="1:13" ht="15" customHeight="1"/>
    <row r="61" spans="1:13" ht="15" customHeight="1"/>
    <row r="62" spans="1:13" ht="15" customHeight="1"/>
    <row r="63" spans="1:13" ht="15" customHeight="1"/>
    <row r="64" spans="1:13" ht="15" customHeight="1"/>
    <row r="65" ht="15" customHeight="1"/>
    <row r="66" ht="15" customHeight="1"/>
    <row r="67" ht="15" customHeight="1"/>
    <row r="68" ht="15" customHeight="1"/>
    <row r="69" ht="15" customHeight="1"/>
    <row r="70" ht="15" customHeight="1"/>
    <row r="71" ht="15" customHeight="1"/>
    <row r="72" ht="15" customHeight="1"/>
  </sheetData>
  <mergeCells count="64">
    <mergeCell ref="B8:C8"/>
    <mergeCell ref="B9:C9"/>
    <mergeCell ref="B10:C10"/>
    <mergeCell ref="B12:C12"/>
    <mergeCell ref="A16:A17"/>
    <mergeCell ref="B16:D16"/>
    <mergeCell ref="B11:C11"/>
    <mergeCell ref="A1:E1"/>
    <mergeCell ref="A3:K3"/>
    <mergeCell ref="E5:J5"/>
    <mergeCell ref="A6:A7"/>
    <mergeCell ref="B6:C6"/>
    <mergeCell ref="E6:E7"/>
    <mergeCell ref="F6:G6"/>
    <mergeCell ref="H6:I6"/>
    <mergeCell ref="J6:K6"/>
    <mergeCell ref="B7:C7"/>
    <mergeCell ref="E16:F16"/>
    <mergeCell ref="G16:H16"/>
    <mergeCell ref="I16:J16"/>
    <mergeCell ref="C17:D17"/>
    <mergeCell ref="C18:D18"/>
    <mergeCell ref="C19:D19"/>
    <mergeCell ref="C20:D20"/>
    <mergeCell ref="C22:D22"/>
    <mergeCell ref="A24:B24"/>
    <mergeCell ref="A25:A26"/>
    <mergeCell ref="B25:D25"/>
    <mergeCell ref="C21:D21"/>
    <mergeCell ref="O35:R35"/>
    <mergeCell ref="C30:D30"/>
    <mergeCell ref="E25:F25"/>
    <mergeCell ref="G25:H25"/>
    <mergeCell ref="C26:D26"/>
    <mergeCell ref="C27:D27"/>
    <mergeCell ref="C28:D28"/>
    <mergeCell ref="I37:J38"/>
    <mergeCell ref="C39:D39"/>
    <mergeCell ref="C29:D29"/>
    <mergeCell ref="C31:D31"/>
    <mergeCell ref="A35:J35"/>
    <mergeCell ref="A46:A48"/>
    <mergeCell ref="B46:D47"/>
    <mergeCell ref="C43:D43"/>
    <mergeCell ref="G54:H54"/>
    <mergeCell ref="G32:H32"/>
    <mergeCell ref="C51:D51"/>
    <mergeCell ref="C53:D53"/>
    <mergeCell ref="C52:D52"/>
    <mergeCell ref="C40:D40"/>
    <mergeCell ref="C41:D41"/>
    <mergeCell ref="C42:D42"/>
    <mergeCell ref="C44:D44"/>
    <mergeCell ref="A37:A39"/>
    <mergeCell ref="B37:D38"/>
    <mergeCell ref="E37:F38"/>
    <mergeCell ref="G37:H38"/>
    <mergeCell ref="K56:L56"/>
    <mergeCell ref="E46:F47"/>
    <mergeCell ref="G46:H47"/>
    <mergeCell ref="C48:D48"/>
    <mergeCell ref="C49:D49"/>
    <mergeCell ref="C50:D50"/>
    <mergeCell ref="I54:J54"/>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3F257-D7BD-4471-BF7D-4372FA10B13A}">
  <sheetPr>
    <pageSetUpPr fitToPage="1"/>
  </sheetPr>
  <dimension ref="A1:H63"/>
  <sheetViews>
    <sheetView view="pageBreakPreview" topLeftCell="A25" zoomScaleNormal="100" zoomScaleSheetLayoutView="100" workbookViewId="0">
      <selection activeCell="M56" sqref="M56"/>
    </sheetView>
  </sheetViews>
  <sheetFormatPr defaultRowHeight="13.5"/>
  <cols>
    <col min="1" max="1" width="10.375" style="96" customWidth="1"/>
    <col min="2" max="6" width="11.625" style="96" customWidth="1"/>
    <col min="7" max="7" width="11.5" style="96" customWidth="1"/>
    <col min="8" max="8" width="8.625" style="96" customWidth="1"/>
    <col min="9" max="16384" width="9" style="96"/>
  </cols>
  <sheetData>
    <row r="1" spans="1:8" ht="12.75" customHeight="1">
      <c r="A1" s="1282" t="s">
        <v>2115</v>
      </c>
      <c r="B1" s="1282"/>
      <c r="C1" s="1282"/>
      <c r="D1" s="1282"/>
      <c r="E1" s="1282"/>
      <c r="F1" s="1282"/>
      <c r="G1" s="1282"/>
      <c r="H1" s="1282"/>
    </row>
    <row r="2" spans="1:8" s="373" customFormat="1" ht="15" customHeight="1">
      <c r="A2" s="960"/>
      <c r="B2" s="960"/>
      <c r="C2" s="960"/>
      <c r="D2" s="960"/>
      <c r="E2" s="960"/>
      <c r="F2" s="960"/>
      <c r="G2" s="960"/>
    </row>
    <row r="3" spans="1:8" s="373" customFormat="1" ht="15" customHeight="1">
      <c r="A3" s="960"/>
      <c r="B3" s="960"/>
      <c r="C3" s="960"/>
      <c r="D3" s="960"/>
      <c r="E3" s="960"/>
      <c r="F3" s="960"/>
      <c r="G3" s="960"/>
    </row>
    <row r="4" spans="1:8" ht="24.95" customHeight="1">
      <c r="A4" s="1301" t="s">
        <v>2114</v>
      </c>
      <c r="B4" s="1301"/>
      <c r="C4" s="1301"/>
      <c r="D4" s="1301"/>
      <c r="E4" s="1301"/>
      <c r="F4" s="1301"/>
      <c r="G4" s="1301"/>
    </row>
    <row r="5" spans="1:8" s="373" customFormat="1" ht="15" customHeight="1" thickBot="1">
      <c r="A5" s="184"/>
      <c r="B5" s="763"/>
      <c r="C5" s="763"/>
      <c r="D5" s="763"/>
      <c r="E5" s="1794" t="s">
        <v>2113</v>
      </c>
      <c r="F5" s="1794"/>
      <c r="G5" s="1794"/>
    </row>
    <row r="6" spans="1:8" s="373" customFormat="1" ht="15" customHeight="1" thickTop="1">
      <c r="A6" s="1610" t="s">
        <v>409</v>
      </c>
      <c r="B6" s="1610"/>
      <c r="C6" s="953" t="s">
        <v>496</v>
      </c>
      <c r="D6" s="953" t="s">
        <v>495</v>
      </c>
      <c r="E6" s="953" t="s">
        <v>365</v>
      </c>
      <c r="F6" s="962" t="s">
        <v>494</v>
      </c>
      <c r="G6" s="961" t="s">
        <v>493</v>
      </c>
      <c r="H6" s="380"/>
    </row>
    <row r="7" spans="1:8" s="373" customFormat="1" ht="15" customHeight="1">
      <c r="A7" s="1795" t="s">
        <v>639</v>
      </c>
      <c r="B7" s="1795"/>
      <c r="C7" s="473">
        <v>45303</v>
      </c>
      <c r="D7" s="583">
        <v>45887</v>
      </c>
      <c r="E7" s="467">
        <v>46577</v>
      </c>
      <c r="F7" s="467">
        <v>47466</v>
      </c>
      <c r="G7" s="481">
        <v>48225</v>
      </c>
    </row>
    <row r="8" spans="1:8" s="373" customFormat="1" ht="15" customHeight="1">
      <c r="A8" s="1570" t="s">
        <v>2112</v>
      </c>
      <c r="B8" s="1796"/>
      <c r="C8" s="624">
        <v>21548</v>
      </c>
      <c r="D8" s="152">
        <v>22270</v>
      </c>
      <c r="E8" s="155">
        <v>23149</v>
      </c>
      <c r="F8" s="155">
        <v>24189</v>
      </c>
      <c r="G8" s="447">
        <v>25154</v>
      </c>
    </row>
    <row r="9" spans="1:8" s="373" customFormat="1" ht="15" customHeight="1">
      <c r="A9" s="1571" t="s">
        <v>2111</v>
      </c>
      <c r="B9" s="1797"/>
      <c r="C9" s="624">
        <v>21043</v>
      </c>
      <c r="D9" s="152">
        <v>20824</v>
      </c>
      <c r="E9" s="155">
        <v>20552</v>
      </c>
      <c r="F9" s="155">
        <v>20396</v>
      </c>
      <c r="G9" s="447">
        <v>20191</v>
      </c>
    </row>
    <row r="10" spans="1:8" s="373" customFormat="1" ht="15" customHeight="1">
      <c r="A10" s="1571" t="s">
        <v>2110</v>
      </c>
      <c r="B10" s="1797"/>
      <c r="C10" s="624">
        <v>1390</v>
      </c>
      <c r="D10" s="152">
        <v>1416</v>
      </c>
      <c r="E10" s="155">
        <v>1451</v>
      </c>
      <c r="F10" s="155">
        <v>1415</v>
      </c>
      <c r="G10" s="447">
        <v>1414</v>
      </c>
    </row>
    <row r="11" spans="1:8" s="373" customFormat="1" ht="15" customHeight="1">
      <c r="A11" s="1571" t="s">
        <v>2109</v>
      </c>
      <c r="B11" s="1797"/>
      <c r="C11" s="898" t="s">
        <v>361</v>
      </c>
      <c r="D11" s="151" t="s">
        <v>361</v>
      </c>
      <c r="E11" s="151" t="s">
        <v>361</v>
      </c>
      <c r="F11" s="151" t="s">
        <v>364</v>
      </c>
      <c r="G11" s="151" t="s">
        <v>364</v>
      </c>
    </row>
    <row r="12" spans="1:8" s="373" customFormat="1" ht="15" customHeight="1">
      <c r="A12" s="1571" t="s">
        <v>2108</v>
      </c>
      <c r="B12" s="1797"/>
      <c r="C12" s="624">
        <v>43</v>
      </c>
      <c r="D12" s="152">
        <v>43</v>
      </c>
      <c r="E12" s="155">
        <v>41</v>
      </c>
      <c r="F12" s="155">
        <v>40</v>
      </c>
      <c r="G12" s="447">
        <v>38</v>
      </c>
    </row>
    <row r="13" spans="1:8" s="373" customFormat="1" ht="15" customHeight="1">
      <c r="A13" s="1571" t="s">
        <v>2107</v>
      </c>
      <c r="B13" s="1797"/>
      <c r="C13" s="624">
        <v>388</v>
      </c>
      <c r="D13" s="152">
        <v>440</v>
      </c>
      <c r="E13" s="155">
        <v>457</v>
      </c>
      <c r="F13" s="155">
        <v>463</v>
      </c>
      <c r="G13" s="447">
        <v>464</v>
      </c>
    </row>
    <row r="14" spans="1:8" s="373" customFormat="1" ht="15" customHeight="1">
      <c r="A14" s="1793" t="s">
        <v>2106</v>
      </c>
      <c r="B14" s="1793"/>
      <c r="C14" s="623">
        <v>891</v>
      </c>
      <c r="D14" s="188">
        <v>894</v>
      </c>
      <c r="E14" s="189">
        <v>927</v>
      </c>
      <c r="F14" s="189">
        <v>963</v>
      </c>
      <c r="G14" s="304">
        <v>964</v>
      </c>
    </row>
    <row r="15" spans="1:8" s="373" customFormat="1" ht="15" customHeight="1">
      <c r="A15" s="1452" t="s">
        <v>2089</v>
      </c>
      <c r="B15" s="1452"/>
      <c r="C15" s="1452"/>
      <c r="D15" s="625"/>
      <c r="E15" s="1455" t="s">
        <v>2105</v>
      </c>
      <c r="F15" s="1455"/>
      <c r="G15" s="1445"/>
    </row>
    <row r="16" spans="1:8" s="373" customFormat="1" ht="15" customHeight="1">
      <c r="A16" s="960"/>
      <c r="B16" s="960"/>
      <c r="C16" s="960"/>
      <c r="D16" s="960"/>
      <c r="E16" s="960"/>
      <c r="F16" s="960"/>
      <c r="G16" s="960"/>
    </row>
    <row r="17" spans="1:7" ht="24.95" customHeight="1">
      <c r="A17" s="1301" t="s">
        <v>2104</v>
      </c>
      <c r="B17" s="1301"/>
      <c r="C17" s="1301"/>
      <c r="D17" s="1301"/>
      <c r="E17" s="1301"/>
      <c r="F17" s="1301"/>
      <c r="G17" s="1301"/>
    </row>
    <row r="18" spans="1:7" s="373" customFormat="1" ht="15" customHeight="1" thickBot="1">
      <c r="A18" s="1794" t="s">
        <v>2103</v>
      </c>
      <c r="B18" s="1794"/>
      <c r="C18" s="1794"/>
      <c r="D18" s="1794"/>
      <c r="E18" s="1794"/>
      <c r="F18" s="1794"/>
      <c r="G18" s="1794"/>
    </row>
    <row r="19" spans="1:7" s="569" customFormat="1" ht="15" customHeight="1" thickTop="1">
      <c r="A19" s="1458" t="s">
        <v>642</v>
      </c>
      <c r="B19" s="1461"/>
      <c r="C19" s="959" t="s">
        <v>496</v>
      </c>
      <c r="D19" s="959" t="s">
        <v>495</v>
      </c>
      <c r="E19" s="959" t="s">
        <v>365</v>
      </c>
      <c r="F19" s="953" t="s">
        <v>494</v>
      </c>
      <c r="G19" s="958" t="s">
        <v>493</v>
      </c>
    </row>
    <row r="20" spans="1:7" s="373" customFormat="1" ht="15" customHeight="1">
      <c r="A20" s="1792" t="s">
        <v>431</v>
      </c>
      <c r="B20" s="1621"/>
      <c r="C20" s="467">
        <v>28256</v>
      </c>
      <c r="D20" s="467">
        <v>28835</v>
      </c>
      <c r="E20" s="467">
        <v>29221</v>
      </c>
      <c r="F20" s="467">
        <v>29788</v>
      </c>
      <c r="G20" s="481">
        <v>30450</v>
      </c>
    </row>
    <row r="21" spans="1:7" s="373" customFormat="1" ht="15" customHeight="1">
      <c r="A21" s="1798" t="s">
        <v>2102</v>
      </c>
      <c r="B21" s="957" t="s">
        <v>2101</v>
      </c>
      <c r="C21" s="152">
        <v>4126</v>
      </c>
      <c r="D21" s="179">
        <v>3946</v>
      </c>
      <c r="E21" s="155">
        <v>3808</v>
      </c>
      <c r="F21" s="155">
        <v>3707</v>
      </c>
      <c r="G21" s="447">
        <v>3654</v>
      </c>
    </row>
    <row r="22" spans="1:7" s="373" customFormat="1" ht="15" customHeight="1">
      <c r="A22" s="1799"/>
      <c r="B22" s="955" t="s">
        <v>2100</v>
      </c>
      <c r="C22" s="152">
        <v>270</v>
      </c>
      <c r="D22" s="179">
        <v>272</v>
      </c>
      <c r="E22" s="155">
        <v>259</v>
      </c>
      <c r="F22" s="155">
        <v>256</v>
      </c>
      <c r="G22" s="447">
        <v>257</v>
      </c>
    </row>
    <row r="23" spans="1:7" s="373" customFormat="1" ht="15" customHeight="1">
      <c r="A23" s="1799"/>
      <c r="B23" s="955" t="s">
        <v>2099</v>
      </c>
      <c r="C23" s="152">
        <v>1246</v>
      </c>
      <c r="D23" s="179">
        <v>1283</v>
      </c>
      <c r="E23" s="155">
        <v>1334</v>
      </c>
      <c r="F23" s="155">
        <v>1411</v>
      </c>
      <c r="G23" s="447">
        <v>1482</v>
      </c>
    </row>
    <row r="24" spans="1:7" s="373" customFormat="1" ht="15" customHeight="1">
      <c r="A24" s="1799"/>
      <c r="B24" s="955" t="s">
        <v>2098</v>
      </c>
      <c r="C24" s="188">
        <v>67</v>
      </c>
      <c r="D24" s="189">
        <v>72</v>
      </c>
      <c r="E24" s="189">
        <v>97</v>
      </c>
      <c r="F24" s="189">
        <v>107</v>
      </c>
      <c r="G24" s="304">
        <v>108</v>
      </c>
    </row>
    <row r="25" spans="1:7" s="373" customFormat="1" ht="15" customHeight="1">
      <c r="A25" s="1799" t="s">
        <v>2097</v>
      </c>
      <c r="B25" s="956" t="s">
        <v>2096</v>
      </c>
      <c r="C25" s="152">
        <v>1281</v>
      </c>
      <c r="D25" s="179">
        <v>1331</v>
      </c>
      <c r="E25" s="155">
        <v>1336</v>
      </c>
      <c r="F25" s="155">
        <v>1371</v>
      </c>
      <c r="G25" s="447">
        <v>1434</v>
      </c>
    </row>
    <row r="26" spans="1:7" s="373" customFormat="1" ht="15" customHeight="1">
      <c r="A26" s="1799"/>
      <c r="B26" s="687" t="s">
        <v>2095</v>
      </c>
      <c r="C26" s="151" t="s">
        <v>361</v>
      </c>
      <c r="D26" s="176" t="s">
        <v>361</v>
      </c>
      <c r="E26" s="151" t="s">
        <v>361</v>
      </c>
      <c r="F26" s="151" t="s">
        <v>364</v>
      </c>
      <c r="G26" s="805" t="s">
        <v>361</v>
      </c>
    </row>
    <row r="27" spans="1:7" s="373" customFormat="1" ht="15" customHeight="1">
      <c r="A27" s="1799"/>
      <c r="B27" s="687" t="s">
        <v>2094</v>
      </c>
      <c r="C27" s="152">
        <v>15596</v>
      </c>
      <c r="D27" s="179">
        <v>16130</v>
      </c>
      <c r="E27" s="155">
        <v>16584</v>
      </c>
      <c r="F27" s="155">
        <v>17051</v>
      </c>
      <c r="G27" s="447">
        <v>17471</v>
      </c>
    </row>
    <row r="28" spans="1:7" s="373" customFormat="1" ht="15" customHeight="1">
      <c r="A28" s="1799"/>
      <c r="B28" s="686" t="s">
        <v>2093</v>
      </c>
      <c r="C28" s="188">
        <v>3485</v>
      </c>
      <c r="D28" s="189">
        <v>3564</v>
      </c>
      <c r="E28" s="189">
        <v>3552</v>
      </c>
      <c r="F28" s="189">
        <v>3598</v>
      </c>
      <c r="G28" s="304">
        <v>3682</v>
      </c>
    </row>
    <row r="29" spans="1:7" s="373" customFormat="1" ht="15" customHeight="1">
      <c r="A29" s="1798" t="s">
        <v>2092</v>
      </c>
      <c r="B29" s="955" t="s">
        <v>2091</v>
      </c>
      <c r="C29" s="152">
        <v>417</v>
      </c>
      <c r="D29" s="179">
        <v>413</v>
      </c>
      <c r="E29" s="155">
        <v>403</v>
      </c>
      <c r="F29" s="155">
        <v>402</v>
      </c>
      <c r="G29" s="447">
        <v>405</v>
      </c>
    </row>
    <row r="30" spans="1:7" s="373" customFormat="1" ht="15" customHeight="1">
      <c r="A30" s="1799"/>
      <c r="B30" s="954" t="s">
        <v>374</v>
      </c>
      <c r="C30" s="188">
        <v>119</v>
      </c>
      <c r="D30" s="189">
        <v>121</v>
      </c>
      <c r="E30" s="189">
        <v>115</v>
      </c>
      <c r="F30" s="189">
        <v>115</v>
      </c>
      <c r="G30" s="304">
        <v>113</v>
      </c>
    </row>
    <row r="31" spans="1:7" s="373" customFormat="1" ht="15" customHeight="1">
      <c r="A31" s="1792" t="s">
        <v>2090</v>
      </c>
      <c r="B31" s="1621"/>
      <c r="C31" s="188">
        <v>1649</v>
      </c>
      <c r="D31" s="179">
        <v>1703</v>
      </c>
      <c r="E31" s="189">
        <v>1733</v>
      </c>
      <c r="F31" s="467">
        <v>1770</v>
      </c>
      <c r="G31" s="481">
        <v>1844</v>
      </c>
    </row>
    <row r="32" spans="1:7" s="373" customFormat="1" ht="15" customHeight="1">
      <c r="A32" s="1452" t="s">
        <v>2089</v>
      </c>
      <c r="B32" s="1452"/>
      <c r="C32" s="1452"/>
      <c r="D32" s="1452"/>
      <c r="E32" s="1452"/>
      <c r="F32" s="1455" t="s">
        <v>2088</v>
      </c>
      <c r="G32" s="1445"/>
    </row>
    <row r="33" spans="1:8" s="373" customFormat="1" ht="15" customHeight="1">
      <c r="A33" s="175" t="s">
        <v>2087</v>
      </c>
      <c r="B33" s="380"/>
      <c r="C33" s="380"/>
      <c r="D33" s="380"/>
      <c r="E33" s="380"/>
      <c r="F33" s="380"/>
      <c r="G33" s="380"/>
    </row>
    <row r="34" spans="1:8" s="373" customFormat="1" ht="15" customHeight="1">
      <c r="A34" s="380"/>
      <c r="B34" s="380"/>
      <c r="C34" s="380"/>
      <c r="D34" s="380"/>
      <c r="E34" s="380"/>
      <c r="F34" s="380"/>
      <c r="G34" s="380"/>
    </row>
    <row r="35" spans="1:8" ht="24.95" customHeight="1">
      <c r="A35" s="1355" t="s">
        <v>2086</v>
      </c>
      <c r="B35" s="1355"/>
      <c r="C35" s="1355"/>
      <c r="D35" s="1355"/>
      <c r="E35" s="1355"/>
      <c r="F35" s="1355"/>
      <c r="G35" s="1355"/>
    </row>
    <row r="36" spans="1:8" s="373" customFormat="1" ht="15" customHeight="1" thickBot="1">
      <c r="A36" s="1794" t="s">
        <v>2085</v>
      </c>
      <c r="B36" s="1794"/>
      <c r="C36" s="1794"/>
      <c r="D36" s="1794"/>
      <c r="E36" s="1794"/>
      <c r="F36" s="1794"/>
      <c r="G36" s="1794"/>
    </row>
    <row r="37" spans="1:8" s="373" customFormat="1" ht="15" customHeight="1" thickTop="1">
      <c r="A37" s="1610" t="s">
        <v>409</v>
      </c>
      <c r="B37" s="1620"/>
      <c r="C37" s="953" t="s">
        <v>496</v>
      </c>
      <c r="D37" s="952" t="s">
        <v>2084</v>
      </c>
      <c r="E37" s="952" t="s">
        <v>365</v>
      </c>
      <c r="F37" s="951" t="s">
        <v>494</v>
      </c>
      <c r="G37" s="950" t="s">
        <v>493</v>
      </c>
      <c r="H37" s="380"/>
    </row>
    <row r="38" spans="1:8" s="373" customFormat="1" ht="15" customHeight="1">
      <c r="A38" s="1792" t="s">
        <v>2083</v>
      </c>
      <c r="B38" s="1621"/>
      <c r="C38" s="467">
        <v>7413545</v>
      </c>
      <c r="D38" s="467">
        <v>8035899</v>
      </c>
      <c r="E38" s="467">
        <v>8037280</v>
      </c>
      <c r="F38" s="467">
        <v>8651215</v>
      </c>
      <c r="G38" s="481">
        <v>9014420</v>
      </c>
      <c r="H38" s="700"/>
    </row>
    <row r="39" spans="1:8" s="373" customFormat="1" ht="15" customHeight="1">
      <c r="A39" s="1451"/>
      <c r="B39" s="1450"/>
      <c r="C39" s="179"/>
      <c r="D39" s="179"/>
      <c r="E39" s="179"/>
      <c r="F39" s="179"/>
      <c r="G39" s="479"/>
    </row>
    <row r="40" spans="1:8" s="373" customFormat="1" ht="15" customHeight="1">
      <c r="A40" s="1445" t="s">
        <v>2082</v>
      </c>
      <c r="B40" s="1444"/>
      <c r="C40" s="152">
        <v>532582</v>
      </c>
      <c r="D40" s="152">
        <v>612210</v>
      </c>
      <c r="E40" s="179">
        <v>657852</v>
      </c>
      <c r="F40" s="179">
        <v>638899</v>
      </c>
      <c r="G40" s="479">
        <v>688896</v>
      </c>
    </row>
    <row r="41" spans="1:8" s="373" customFormat="1" ht="15" customHeight="1">
      <c r="A41" s="1445" t="s">
        <v>2081</v>
      </c>
      <c r="B41" s="1444"/>
      <c r="C41" s="152">
        <v>524123</v>
      </c>
      <c r="D41" s="152">
        <v>585980</v>
      </c>
      <c r="E41" s="179">
        <v>653015</v>
      </c>
      <c r="F41" s="179">
        <v>652987</v>
      </c>
      <c r="G41" s="479">
        <v>638088</v>
      </c>
    </row>
    <row r="42" spans="1:8" s="373" customFormat="1" ht="15" customHeight="1">
      <c r="A42" s="1445" t="s">
        <v>2080</v>
      </c>
      <c r="B42" s="1444"/>
      <c r="C42" s="152">
        <v>624418</v>
      </c>
      <c r="D42" s="152">
        <v>702762</v>
      </c>
      <c r="E42" s="179">
        <v>697103</v>
      </c>
      <c r="F42" s="179">
        <v>776519</v>
      </c>
      <c r="G42" s="479">
        <v>791458</v>
      </c>
    </row>
    <row r="43" spans="1:8" s="373" customFormat="1" ht="15" customHeight="1">
      <c r="A43" s="1445" t="s">
        <v>2079</v>
      </c>
      <c r="B43" s="1444"/>
      <c r="C43" s="152">
        <v>582591</v>
      </c>
      <c r="D43" s="152">
        <v>657839</v>
      </c>
      <c r="E43" s="179">
        <v>536743</v>
      </c>
      <c r="F43" s="179">
        <v>722314</v>
      </c>
      <c r="G43" s="479">
        <v>744822</v>
      </c>
    </row>
    <row r="44" spans="1:8" s="373" customFormat="1" ht="15" customHeight="1">
      <c r="A44" s="1445" t="s">
        <v>2078</v>
      </c>
      <c r="B44" s="1444"/>
      <c r="C44" s="152">
        <v>597740</v>
      </c>
      <c r="D44" s="152">
        <v>654244</v>
      </c>
      <c r="E44" s="179">
        <v>523442</v>
      </c>
      <c r="F44" s="179">
        <v>701612</v>
      </c>
      <c r="G44" s="479">
        <v>737093</v>
      </c>
    </row>
    <row r="45" spans="1:8" s="373" customFormat="1" ht="15" customHeight="1">
      <c r="A45" s="1445" t="s">
        <v>2077</v>
      </c>
      <c r="B45" s="1444"/>
      <c r="C45" s="152">
        <v>622194</v>
      </c>
      <c r="D45" s="152">
        <v>653586</v>
      </c>
      <c r="E45" s="179">
        <v>652719</v>
      </c>
      <c r="F45" s="179">
        <v>732930</v>
      </c>
      <c r="G45" s="479">
        <v>759552</v>
      </c>
    </row>
    <row r="46" spans="1:8" s="373" customFormat="1" ht="15" customHeight="1">
      <c r="A46" s="1445" t="s">
        <v>2076</v>
      </c>
      <c r="B46" s="1444"/>
      <c r="C46" s="152">
        <v>651260</v>
      </c>
      <c r="D46" s="152">
        <v>694254</v>
      </c>
      <c r="E46" s="179">
        <v>694752</v>
      </c>
      <c r="F46" s="179">
        <v>736315</v>
      </c>
      <c r="G46" s="479">
        <v>777777</v>
      </c>
    </row>
    <row r="47" spans="1:8" s="373" customFormat="1" ht="15" customHeight="1">
      <c r="A47" s="1445" t="s">
        <v>2075</v>
      </c>
      <c r="B47" s="1444"/>
      <c r="C47" s="152">
        <v>661655</v>
      </c>
      <c r="D47" s="152">
        <v>715169</v>
      </c>
      <c r="E47" s="179">
        <v>711087</v>
      </c>
      <c r="F47" s="179">
        <v>680067</v>
      </c>
      <c r="G47" s="479">
        <v>771735</v>
      </c>
    </row>
    <row r="48" spans="1:8" s="373" customFormat="1" ht="15" customHeight="1">
      <c r="A48" s="1445" t="s">
        <v>2074</v>
      </c>
      <c r="B48" s="1444"/>
      <c r="C48" s="152">
        <v>633161</v>
      </c>
      <c r="D48" s="152">
        <v>687731</v>
      </c>
      <c r="E48" s="179">
        <v>715299</v>
      </c>
      <c r="F48" s="179">
        <v>716181</v>
      </c>
      <c r="G48" s="479">
        <v>762580</v>
      </c>
    </row>
    <row r="49" spans="1:7" s="373" customFormat="1" ht="15" customHeight="1">
      <c r="A49" s="1445" t="s">
        <v>2073</v>
      </c>
      <c r="B49" s="1444"/>
      <c r="C49" s="152">
        <v>666639</v>
      </c>
      <c r="D49" s="152">
        <v>671818</v>
      </c>
      <c r="E49" s="179">
        <v>734238</v>
      </c>
      <c r="F49" s="179">
        <v>762581</v>
      </c>
      <c r="G49" s="479">
        <v>784294</v>
      </c>
    </row>
    <row r="50" spans="1:7" s="373" customFormat="1" ht="15" customHeight="1">
      <c r="A50" s="1445" t="s">
        <v>2072</v>
      </c>
      <c r="B50" s="1444"/>
      <c r="C50" s="152">
        <v>655334</v>
      </c>
      <c r="D50" s="152">
        <v>691199</v>
      </c>
      <c r="E50" s="179">
        <v>717655</v>
      </c>
      <c r="F50" s="179">
        <v>749668</v>
      </c>
      <c r="G50" s="479">
        <v>765052</v>
      </c>
    </row>
    <row r="51" spans="1:7" s="373" customFormat="1" ht="15" customHeight="1">
      <c r="A51" s="1437" t="s">
        <v>2071</v>
      </c>
      <c r="B51" s="1436"/>
      <c r="C51" s="188">
        <v>661848</v>
      </c>
      <c r="D51" s="188">
        <v>709107</v>
      </c>
      <c r="E51" s="189">
        <v>743375</v>
      </c>
      <c r="F51" s="189">
        <v>781142</v>
      </c>
      <c r="G51" s="304">
        <v>793073</v>
      </c>
    </row>
    <row r="52" spans="1:7" s="373" customFormat="1" ht="15" customHeight="1">
      <c r="A52" s="155" t="s">
        <v>2070</v>
      </c>
      <c r="B52" s="155"/>
      <c r="C52" s="155"/>
      <c r="D52" s="1445" t="s">
        <v>2069</v>
      </c>
      <c r="E52" s="1440"/>
      <c r="F52" s="1440"/>
      <c r="G52" s="1440"/>
    </row>
    <row r="53" spans="1:7" s="97" customFormat="1" ht="15" customHeight="1">
      <c r="A53" s="175" t="s">
        <v>2068</v>
      </c>
      <c r="B53" s="274"/>
      <c r="C53" s="274"/>
      <c r="D53" s="274"/>
      <c r="E53" s="132"/>
      <c r="F53" s="274"/>
      <c r="G53" s="274"/>
    </row>
    <row r="54" spans="1:7" s="97" customFormat="1" ht="15" customHeight="1">
      <c r="A54" s="274"/>
      <c r="B54" s="274"/>
      <c r="C54" s="274"/>
      <c r="D54" s="274"/>
      <c r="E54" s="132"/>
      <c r="F54" s="274"/>
      <c r="G54" s="274"/>
    </row>
    <row r="55" spans="1:7" ht="15" customHeight="1">
      <c r="A55" s="168"/>
      <c r="B55" s="168"/>
      <c r="C55" s="168"/>
      <c r="D55" s="168"/>
      <c r="E55" s="168"/>
      <c r="F55" s="168"/>
      <c r="G55" s="168"/>
    </row>
    <row r="56" spans="1:7" ht="15.95" customHeight="1"/>
    <row r="57" spans="1:7" ht="15.95" customHeight="1"/>
    <row r="58" spans="1:7" ht="15.95" customHeight="1"/>
    <row r="59" spans="1:7" ht="15.95" customHeight="1"/>
    <row r="60" spans="1:7" ht="15.95" customHeight="1"/>
    <row r="61" spans="1:7" ht="15.95" customHeight="1"/>
    <row r="62" spans="1:7" ht="15.95" customHeight="1"/>
    <row r="63" spans="1:7" ht="15.95" customHeight="1"/>
  </sheetData>
  <mergeCells count="42">
    <mergeCell ref="D52:G52"/>
    <mergeCell ref="A41:B41"/>
    <mergeCell ref="A42:B42"/>
    <mergeCell ref="A43:B43"/>
    <mergeCell ref="A44:B44"/>
    <mergeCell ref="A45:B45"/>
    <mergeCell ref="A46:B46"/>
    <mergeCell ref="A47:B47"/>
    <mergeCell ref="A48:B48"/>
    <mergeCell ref="A49:B49"/>
    <mergeCell ref="A50:B50"/>
    <mergeCell ref="A51:B51"/>
    <mergeCell ref="A18:G18"/>
    <mergeCell ref="A19:B19"/>
    <mergeCell ref="A40:B40"/>
    <mergeCell ref="A21:A24"/>
    <mergeCell ref="A25:A28"/>
    <mergeCell ref="A29:A30"/>
    <mergeCell ref="A31:B31"/>
    <mergeCell ref="A32:E32"/>
    <mergeCell ref="A35:G35"/>
    <mergeCell ref="A36:G36"/>
    <mergeCell ref="A37:B37"/>
    <mergeCell ref="A38:B38"/>
    <mergeCell ref="A39:B39"/>
    <mergeCell ref="F32:G32"/>
    <mergeCell ref="A20:B20"/>
    <mergeCell ref="A14:B14"/>
    <mergeCell ref="A1:H1"/>
    <mergeCell ref="A4:G4"/>
    <mergeCell ref="E5:G5"/>
    <mergeCell ref="A6:B6"/>
    <mergeCell ref="A7:B7"/>
    <mergeCell ref="A8:B8"/>
    <mergeCell ref="A9:B9"/>
    <mergeCell ref="A10:B10"/>
    <mergeCell ref="A11:B11"/>
    <mergeCell ref="A12:B12"/>
    <mergeCell ref="A13:B13"/>
    <mergeCell ref="A15:C15"/>
    <mergeCell ref="E15:G15"/>
    <mergeCell ref="A17:G17"/>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3675B-B93A-4792-93A5-D24C82AA2CCD}">
  <sheetPr>
    <pageSetUpPr fitToPage="1"/>
  </sheetPr>
  <dimension ref="A1:L30"/>
  <sheetViews>
    <sheetView view="pageBreakPreview" zoomScaleNormal="100" zoomScaleSheetLayoutView="100" workbookViewId="0">
      <selection activeCell="M56" sqref="M56"/>
    </sheetView>
  </sheetViews>
  <sheetFormatPr defaultRowHeight="13.5"/>
  <cols>
    <col min="1" max="1" width="9.125" style="96" customWidth="1"/>
    <col min="2" max="11" width="7.625" style="96" customWidth="1"/>
    <col min="12" max="12" width="6.625" style="96" customWidth="1"/>
    <col min="13" max="16384" width="9" style="96"/>
  </cols>
  <sheetData>
    <row r="1" spans="1:12" ht="15.95" customHeight="1">
      <c r="A1" s="96" t="s">
        <v>2127</v>
      </c>
    </row>
    <row r="2" spans="1:12" ht="15" customHeight="1"/>
    <row r="3" spans="1:12" ht="15" customHeight="1"/>
    <row r="4" spans="1:12" ht="24.95" customHeight="1">
      <c r="A4" s="1301" t="s">
        <v>2126</v>
      </c>
      <c r="B4" s="1301"/>
      <c r="C4" s="1301"/>
      <c r="D4" s="1301"/>
      <c r="E4" s="1301"/>
      <c r="F4" s="1301"/>
      <c r="G4" s="1301"/>
      <c r="H4" s="1301"/>
      <c r="I4" s="95"/>
      <c r="J4" s="95"/>
      <c r="K4" s="324"/>
    </row>
    <row r="5" spans="1:12" ht="15" customHeight="1" thickBot="1"/>
    <row r="6" spans="1:12" ht="15" customHeight="1" thickTop="1">
      <c r="A6" s="1364" t="s">
        <v>642</v>
      </c>
      <c r="B6" s="1522" t="s">
        <v>2125</v>
      </c>
      <c r="C6" s="1522" t="s">
        <v>2124</v>
      </c>
      <c r="D6" s="1306" t="s">
        <v>2123</v>
      </c>
      <c r="E6" s="1307"/>
      <c r="F6" s="1308"/>
      <c r="G6" s="1306" t="s">
        <v>2122</v>
      </c>
      <c r="H6" s="1307"/>
      <c r="I6" s="380"/>
      <c r="J6" s="380"/>
    </row>
    <row r="7" spans="1:12" ht="15" customHeight="1">
      <c r="A7" s="1366"/>
      <c r="B7" s="1333"/>
      <c r="C7" s="1401"/>
      <c r="D7" s="333" t="s">
        <v>2121</v>
      </c>
      <c r="E7" s="332" t="s">
        <v>2120</v>
      </c>
      <c r="F7" s="333" t="s">
        <v>2119</v>
      </c>
      <c r="G7" s="333" t="s">
        <v>2118</v>
      </c>
      <c r="H7" s="595" t="s">
        <v>2117</v>
      </c>
      <c r="I7" s="964"/>
      <c r="J7" s="964"/>
    </row>
    <row r="8" spans="1:12" ht="15" customHeight="1">
      <c r="A8" s="316" t="s">
        <v>1911</v>
      </c>
      <c r="B8" s="180">
        <v>12</v>
      </c>
      <c r="C8" s="640">
        <v>101</v>
      </c>
      <c r="D8" s="180">
        <v>121</v>
      </c>
      <c r="E8" s="175">
        <v>120</v>
      </c>
      <c r="F8" s="640">
        <v>1</v>
      </c>
      <c r="G8" s="175">
        <v>32</v>
      </c>
      <c r="H8" s="175">
        <v>8</v>
      </c>
      <c r="K8" s="168"/>
      <c r="L8" s="168"/>
    </row>
    <row r="9" spans="1:12" ht="15" customHeight="1">
      <c r="A9" s="316" t="s">
        <v>1910</v>
      </c>
      <c r="B9" s="180">
        <v>12</v>
      </c>
      <c r="C9" s="640">
        <v>94</v>
      </c>
      <c r="D9" s="180">
        <v>121</v>
      </c>
      <c r="E9" s="175">
        <v>120</v>
      </c>
      <c r="F9" s="640">
        <v>1</v>
      </c>
      <c r="G9" s="175">
        <v>32</v>
      </c>
      <c r="H9" s="175">
        <v>8</v>
      </c>
      <c r="K9" s="168"/>
      <c r="L9" s="168"/>
    </row>
    <row r="10" spans="1:12" s="168" customFormat="1" ht="15" customHeight="1">
      <c r="A10" s="316" t="s">
        <v>2028</v>
      </c>
      <c r="B10" s="180">
        <v>12</v>
      </c>
      <c r="C10" s="640">
        <v>97</v>
      </c>
      <c r="D10" s="180">
        <v>122</v>
      </c>
      <c r="E10" s="175">
        <v>121</v>
      </c>
      <c r="F10" s="640">
        <v>1</v>
      </c>
      <c r="G10" s="175">
        <v>32</v>
      </c>
      <c r="H10" s="175">
        <v>7</v>
      </c>
    </row>
    <row r="11" spans="1:12" s="168" customFormat="1" ht="15" customHeight="1">
      <c r="A11" s="316" t="s">
        <v>1908</v>
      </c>
      <c r="B11" s="180">
        <v>12</v>
      </c>
      <c r="C11" s="640">
        <v>92</v>
      </c>
      <c r="D11" s="180">
        <v>123</v>
      </c>
      <c r="E11" s="175">
        <v>122</v>
      </c>
      <c r="F11" s="640">
        <v>1</v>
      </c>
      <c r="G11" s="175">
        <v>32</v>
      </c>
      <c r="H11" s="175">
        <v>7</v>
      </c>
    </row>
    <row r="12" spans="1:12" ht="15" customHeight="1">
      <c r="A12" s="733" t="s">
        <v>1907</v>
      </c>
      <c r="B12" s="734">
        <v>12</v>
      </c>
      <c r="C12" s="963">
        <v>90</v>
      </c>
      <c r="D12" s="734">
        <v>127</v>
      </c>
      <c r="E12" s="327">
        <v>126</v>
      </c>
      <c r="F12" s="963">
        <v>1</v>
      </c>
      <c r="G12" s="327">
        <v>32</v>
      </c>
      <c r="H12" s="327">
        <v>7</v>
      </c>
      <c r="K12" s="168"/>
      <c r="L12" s="168"/>
    </row>
    <row r="13" spans="1:12" ht="15" customHeight="1">
      <c r="A13" s="175"/>
      <c r="B13" s="175"/>
      <c r="C13" s="175"/>
      <c r="D13" s="175"/>
      <c r="E13" s="175"/>
      <c r="F13" s="175"/>
      <c r="G13" s="175"/>
      <c r="H13" s="166" t="s">
        <v>2116</v>
      </c>
      <c r="I13" s="175"/>
      <c r="J13" s="175"/>
      <c r="K13" s="510"/>
      <c r="L13" s="168"/>
    </row>
    <row r="14" spans="1:12" ht="15.95" customHeight="1">
      <c r="A14" s="114"/>
      <c r="B14" s="166"/>
      <c r="C14" s="166"/>
      <c r="D14" s="166"/>
      <c r="E14" s="166"/>
      <c r="F14" s="166"/>
      <c r="G14" s="166"/>
      <c r="I14" s="510"/>
      <c r="J14" s="510"/>
      <c r="K14" s="510"/>
    </row>
    <row r="15" spans="1:12" ht="15.95" customHeight="1">
      <c r="A15" s="510"/>
      <c r="B15" s="510"/>
      <c r="C15" s="510"/>
      <c r="D15" s="510"/>
      <c r="E15" s="510"/>
      <c r="F15" s="510"/>
      <c r="G15" s="510"/>
      <c r="H15" s="510"/>
      <c r="I15" s="510"/>
      <c r="J15" s="510"/>
      <c r="K15" s="510"/>
    </row>
    <row r="16" spans="1:12" ht="15.95" customHeight="1"/>
    <row r="17" spans="1:12" ht="32.1" customHeight="1">
      <c r="A17" s="95"/>
      <c r="B17" s="95"/>
      <c r="C17" s="95"/>
      <c r="D17" s="95"/>
      <c r="E17" s="95"/>
      <c r="F17" s="95"/>
      <c r="G17" s="95"/>
      <c r="H17" s="95"/>
      <c r="I17" s="95"/>
      <c r="J17" s="95"/>
      <c r="K17" s="95"/>
    </row>
    <row r="18" spans="1:12" ht="15.95" customHeight="1"/>
    <row r="19" spans="1:12" ht="15.95" customHeight="1"/>
    <row r="20" spans="1:12" ht="15.95" customHeight="1"/>
    <row r="21" spans="1:12" ht="15.95" customHeight="1"/>
    <row r="22" spans="1:12" ht="15.95" customHeight="1"/>
    <row r="23" spans="1:12" ht="15.95" customHeight="1"/>
    <row r="24" spans="1:12" ht="15.95" customHeight="1"/>
    <row r="25" spans="1:12" ht="15.95" customHeight="1">
      <c r="L25" s="168"/>
    </row>
    <row r="26" spans="1:12" ht="15.95" customHeight="1">
      <c r="L26" s="168"/>
    </row>
    <row r="27" spans="1:12" ht="15.95" customHeight="1">
      <c r="L27" s="168"/>
    </row>
    <row r="28" spans="1:12" ht="15.95" customHeight="1">
      <c r="A28" s="167"/>
      <c r="B28" s="167"/>
      <c r="C28" s="167"/>
      <c r="D28" s="167"/>
      <c r="E28" s="167"/>
      <c r="F28" s="167"/>
      <c r="G28" s="167"/>
      <c r="H28" s="167"/>
      <c r="I28" s="167"/>
      <c r="J28" s="167"/>
      <c r="K28" s="167"/>
    </row>
    <row r="29" spans="1:12" ht="15.95" customHeight="1">
      <c r="A29" s="167"/>
      <c r="B29" s="167"/>
      <c r="C29" s="167"/>
      <c r="D29" s="167"/>
      <c r="E29" s="167"/>
      <c r="F29" s="167"/>
      <c r="G29" s="167"/>
      <c r="H29" s="167"/>
      <c r="I29" s="167"/>
      <c r="J29" s="167"/>
      <c r="K29" s="167"/>
    </row>
    <row r="30" spans="1:12" ht="15.95" customHeight="1"/>
  </sheetData>
  <mergeCells count="6">
    <mergeCell ref="A4:H4"/>
    <mergeCell ref="A6:A7"/>
    <mergeCell ref="B6:B7"/>
    <mergeCell ref="C6:C7"/>
    <mergeCell ref="D6:F6"/>
    <mergeCell ref="G6:H6"/>
  </mergeCells>
  <phoneticPr fontId="2"/>
  <pageMargins left="1.3779527559055118" right="0.59055118110236227" top="0.98425196850393704" bottom="0.98425196850393704" header="0.31496062992125984" footer="0.31496062992125984"/>
  <pageSetup paperSize="9" orientation="portrait" r:id="rId1"/>
  <headerFooter>
    <oddHeader>&amp;C&amp;G</oddHead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6E1C-A9D2-47CC-9F6F-A60CAE8106DC}">
  <sheetPr>
    <pageSetUpPr fitToPage="1"/>
  </sheetPr>
  <dimension ref="A1:S44"/>
  <sheetViews>
    <sheetView view="pageBreakPreview" topLeftCell="A13" zoomScaleNormal="100" zoomScaleSheetLayoutView="100" workbookViewId="0">
      <selection activeCell="M56" sqref="M56"/>
    </sheetView>
  </sheetViews>
  <sheetFormatPr defaultRowHeight="14.25"/>
  <cols>
    <col min="1" max="12" width="4.625" style="96" customWidth="1"/>
    <col min="13" max="14" width="4.625" style="111" customWidth="1"/>
    <col min="15" max="17" width="4.625" style="94" customWidth="1"/>
    <col min="18" max="19" width="4.625" style="96" customWidth="1"/>
    <col min="20" max="16384" width="9" style="96"/>
  </cols>
  <sheetData>
    <row r="1" spans="1:19" ht="15.75" customHeight="1">
      <c r="A1" s="1282" t="s">
        <v>2133</v>
      </c>
      <c r="B1" s="1282"/>
      <c r="C1" s="1282"/>
      <c r="D1" s="1282"/>
      <c r="E1" s="1282"/>
      <c r="F1" s="1282"/>
      <c r="G1" s="1282"/>
      <c r="H1" s="1282"/>
      <c r="I1" s="1282"/>
      <c r="J1" s="1282"/>
      <c r="K1" s="1282"/>
      <c r="L1" s="1282"/>
      <c r="M1" s="1282"/>
      <c r="N1" s="1282"/>
      <c r="O1" s="1282"/>
      <c r="P1" s="1282"/>
      <c r="Q1" s="1282"/>
      <c r="R1" s="1282"/>
      <c r="S1" s="1282"/>
    </row>
    <row r="2" spans="1:19" ht="50.1" customHeight="1" thickBot="1">
      <c r="B2" s="508"/>
      <c r="C2" s="508"/>
      <c r="D2" s="508"/>
      <c r="E2" s="508"/>
      <c r="F2" s="508"/>
      <c r="G2" s="508"/>
      <c r="H2" s="508"/>
      <c r="I2" s="508"/>
      <c r="J2" s="508"/>
      <c r="K2" s="508"/>
      <c r="L2" s="508"/>
      <c r="M2" s="965"/>
      <c r="N2" s="965"/>
      <c r="O2" s="108"/>
      <c r="P2" s="108"/>
      <c r="Q2" s="108"/>
      <c r="R2" s="508"/>
    </row>
    <row r="3" spans="1:19" ht="15" customHeight="1" thickTop="1">
      <c r="B3" s="1345" t="s">
        <v>2132</v>
      </c>
      <c r="C3" s="1345"/>
      <c r="D3" s="1345"/>
      <c r="E3" s="1345"/>
      <c r="F3" s="1345"/>
      <c r="G3" s="1345"/>
      <c r="H3" s="1345"/>
      <c r="I3" s="1345"/>
      <c r="J3" s="1345"/>
      <c r="K3" s="1345"/>
      <c r="L3" s="1345"/>
      <c r="M3" s="1303"/>
      <c r="N3" s="1303"/>
      <c r="O3" s="1303"/>
      <c r="P3" s="1303"/>
      <c r="Q3" s="1303"/>
      <c r="R3" s="1303"/>
    </row>
    <row r="4" spans="1:19" ht="15" customHeight="1">
      <c r="B4" s="1345"/>
      <c r="C4" s="1345"/>
      <c r="D4" s="1345"/>
      <c r="E4" s="1345"/>
      <c r="F4" s="1345"/>
      <c r="G4" s="1345"/>
      <c r="H4" s="1345"/>
      <c r="I4" s="1345"/>
      <c r="J4" s="1345"/>
      <c r="K4" s="1345"/>
      <c r="L4" s="1345"/>
      <c r="M4" s="1303"/>
      <c r="N4" s="1303"/>
      <c r="O4" s="1303"/>
      <c r="P4" s="1303"/>
      <c r="Q4" s="1303"/>
      <c r="R4" s="1303"/>
    </row>
    <row r="5" spans="1:19" ht="15" customHeight="1">
      <c r="B5" s="1345"/>
      <c r="C5" s="1345"/>
      <c r="D5" s="1345"/>
      <c r="E5" s="1345"/>
      <c r="F5" s="1345"/>
      <c r="G5" s="1345"/>
      <c r="H5" s="1345"/>
      <c r="I5" s="1345"/>
      <c r="J5" s="1345"/>
      <c r="K5" s="1345"/>
      <c r="L5" s="1345"/>
      <c r="M5" s="1303"/>
      <c r="N5" s="1303"/>
      <c r="O5" s="1303"/>
      <c r="P5" s="1303"/>
      <c r="Q5" s="1303"/>
      <c r="R5" s="1303"/>
    </row>
    <row r="6" spans="1:19" ht="15" customHeight="1" thickBot="1">
      <c r="B6" s="1347"/>
      <c r="C6" s="1347"/>
      <c r="D6" s="1347"/>
      <c r="E6" s="1347"/>
      <c r="F6" s="1347"/>
      <c r="G6" s="1347"/>
      <c r="H6" s="1347"/>
      <c r="I6" s="1347"/>
      <c r="J6" s="1347"/>
      <c r="K6" s="1347"/>
      <c r="L6" s="1347"/>
      <c r="M6" s="1661"/>
      <c r="N6" s="1661"/>
      <c r="O6" s="1661"/>
      <c r="P6" s="1661"/>
      <c r="Q6" s="1661"/>
      <c r="R6" s="1661"/>
    </row>
    <row r="7" spans="1:19" ht="20.100000000000001" customHeight="1" thickTop="1"/>
    <row r="8" spans="1:19" ht="20.100000000000001" customHeight="1"/>
    <row r="9" spans="1:19" ht="20.100000000000001" customHeight="1"/>
    <row r="10" spans="1:19" ht="20.100000000000001" customHeight="1"/>
    <row r="11" spans="1:19" s="101" customFormat="1" ht="20.100000000000001" customHeight="1">
      <c r="C11" s="1290" t="s">
        <v>2131</v>
      </c>
      <c r="D11" s="1290"/>
      <c r="E11" s="1290"/>
      <c r="F11" s="1290"/>
      <c r="G11" s="1290"/>
      <c r="H11" s="1290"/>
      <c r="I11" s="1290"/>
      <c r="J11" s="1290"/>
      <c r="K11" s="1800">
        <v>114</v>
      </c>
      <c r="L11" s="1800"/>
      <c r="M11" s="1292" t="s">
        <v>565</v>
      </c>
      <c r="N11" s="1292"/>
      <c r="O11" s="1292" t="s">
        <v>2128</v>
      </c>
      <c r="P11" s="1292"/>
      <c r="Q11" s="1292"/>
    </row>
    <row r="12" spans="1:19" s="101" customFormat="1" ht="20.100000000000001" customHeight="1">
      <c r="C12" s="1290" t="s">
        <v>2130</v>
      </c>
      <c r="D12" s="1290"/>
      <c r="E12" s="1290"/>
      <c r="F12" s="1290"/>
      <c r="G12" s="1290"/>
      <c r="H12" s="1290"/>
      <c r="I12" s="1290"/>
      <c r="J12" s="1290"/>
      <c r="K12" s="1297">
        <v>129.6</v>
      </c>
      <c r="L12" s="1297"/>
      <c r="M12" s="1292" t="s">
        <v>2129</v>
      </c>
      <c r="N12" s="1292"/>
      <c r="O12" s="1292" t="s">
        <v>2128</v>
      </c>
      <c r="P12" s="1292"/>
      <c r="Q12" s="1292"/>
    </row>
    <row r="13" spans="1:19" ht="20.100000000000001" customHeight="1"/>
    <row r="14" spans="1:19" ht="20.100000000000001" customHeight="1"/>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15.95" customHeight="1"/>
    <row r="42" ht="15.95" customHeight="1"/>
    <row r="43" ht="15.95" customHeight="1"/>
    <row r="44" ht="15.95" customHeight="1"/>
  </sheetData>
  <mergeCells count="10">
    <mergeCell ref="C12:J12"/>
    <mergeCell ref="K12:L12"/>
    <mergeCell ref="M12:N12"/>
    <mergeCell ref="O12:Q12"/>
    <mergeCell ref="A1:S1"/>
    <mergeCell ref="B3:R6"/>
    <mergeCell ref="C11:J11"/>
    <mergeCell ref="K11:L11"/>
    <mergeCell ref="M11:N11"/>
    <mergeCell ref="O11:Q1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E85DC-418B-4479-BF38-4520D860D41D}">
  <sheetPr>
    <pageSetUpPr fitToPage="1"/>
  </sheetPr>
  <dimension ref="A1:J255"/>
  <sheetViews>
    <sheetView view="pageBreakPreview" zoomScaleNormal="100" zoomScaleSheetLayoutView="100" workbookViewId="0">
      <selection activeCell="M56" sqref="M56"/>
    </sheetView>
  </sheetViews>
  <sheetFormatPr defaultRowHeight="13.5"/>
  <cols>
    <col min="1" max="1" width="11.625" style="96" customWidth="1"/>
    <col min="2" max="10" width="8.625" style="96" customWidth="1"/>
    <col min="11" max="16384" width="9" style="96"/>
  </cols>
  <sheetData>
    <row r="1" spans="1:9" ht="15.95" customHeight="1">
      <c r="A1" s="96" t="s">
        <v>2170</v>
      </c>
    </row>
    <row r="2" spans="1:9" ht="15.95" customHeight="1"/>
    <row r="3" spans="1:9" ht="15" customHeight="1"/>
    <row r="4" spans="1:9" ht="24.95" customHeight="1">
      <c r="A4" s="1301" t="s">
        <v>2169</v>
      </c>
      <c r="B4" s="1301"/>
      <c r="C4" s="1301"/>
      <c r="D4" s="1301"/>
      <c r="E4" s="1301"/>
      <c r="F4" s="1301"/>
      <c r="G4" s="324"/>
      <c r="H4" s="324"/>
    </row>
    <row r="5" spans="1:9" ht="15" customHeight="1" thickBot="1">
      <c r="A5" s="1313" t="s">
        <v>2168</v>
      </c>
      <c r="B5" s="1313"/>
      <c r="C5" s="1313"/>
      <c r="D5" s="1313"/>
      <c r="E5" s="1313"/>
      <c r="F5" s="1313"/>
      <c r="G5" s="510"/>
      <c r="H5" s="510"/>
    </row>
    <row r="6" spans="1:9" s="140" customFormat="1" ht="15" customHeight="1" thickTop="1">
      <c r="A6" s="131" t="s">
        <v>409</v>
      </c>
      <c r="B6" s="192" t="s">
        <v>431</v>
      </c>
      <c r="C6" s="130" t="s">
        <v>2167</v>
      </c>
      <c r="D6" s="130" t="s">
        <v>2166</v>
      </c>
      <c r="E6" s="130" t="s">
        <v>2165</v>
      </c>
      <c r="F6" s="129" t="s">
        <v>2164</v>
      </c>
    </row>
    <row r="7" spans="1:9" ht="15" customHeight="1">
      <c r="A7" s="157" t="s">
        <v>496</v>
      </c>
      <c r="B7" s="156">
        <v>206</v>
      </c>
      <c r="C7" s="179">
        <v>5</v>
      </c>
      <c r="D7" s="179">
        <v>100</v>
      </c>
      <c r="E7" s="179">
        <v>93</v>
      </c>
      <c r="F7" s="179">
        <v>8</v>
      </c>
    </row>
    <row r="8" spans="1:9" ht="15" customHeight="1">
      <c r="A8" s="157" t="s">
        <v>593</v>
      </c>
      <c r="B8" s="156">
        <v>215</v>
      </c>
      <c r="C8" s="179">
        <v>5</v>
      </c>
      <c r="D8" s="179">
        <v>102</v>
      </c>
      <c r="E8" s="179">
        <v>97</v>
      </c>
      <c r="F8" s="179">
        <v>11</v>
      </c>
    </row>
    <row r="9" spans="1:9" s="168" customFormat="1" ht="15" customHeight="1">
      <c r="A9" s="157" t="s">
        <v>365</v>
      </c>
      <c r="B9" s="153">
        <v>221</v>
      </c>
      <c r="C9" s="155">
        <v>6</v>
      </c>
      <c r="D9" s="155">
        <v>105</v>
      </c>
      <c r="E9" s="155">
        <v>102</v>
      </c>
      <c r="F9" s="155">
        <v>8</v>
      </c>
    </row>
    <row r="10" spans="1:9" s="168" customFormat="1" ht="15" customHeight="1">
      <c r="A10" s="157" t="s">
        <v>363</v>
      </c>
      <c r="B10" s="153">
        <v>228</v>
      </c>
      <c r="C10" s="155">
        <v>6</v>
      </c>
      <c r="D10" s="155">
        <v>112</v>
      </c>
      <c r="E10" s="155">
        <v>102</v>
      </c>
      <c r="F10" s="155">
        <v>8</v>
      </c>
    </row>
    <row r="11" spans="1:9" ht="15" customHeight="1">
      <c r="A11" s="972" t="s">
        <v>362</v>
      </c>
      <c r="B11" s="149">
        <v>246</v>
      </c>
      <c r="C11" s="304">
        <v>6</v>
      </c>
      <c r="D11" s="304">
        <v>125</v>
      </c>
      <c r="E11" s="304">
        <v>106</v>
      </c>
      <c r="F11" s="304">
        <v>9</v>
      </c>
    </row>
    <row r="12" spans="1:9" ht="15" customHeight="1">
      <c r="A12" s="1317" t="s">
        <v>2145</v>
      </c>
      <c r="B12" s="1317"/>
      <c r="C12" s="1317"/>
      <c r="D12" s="1317"/>
      <c r="E12" s="1317"/>
      <c r="F12" s="1317"/>
      <c r="G12" s="175"/>
      <c r="H12" s="175"/>
    </row>
    <row r="13" spans="1:9" ht="15" customHeight="1">
      <c r="A13" s="114"/>
      <c r="B13" s="114"/>
      <c r="C13" s="133"/>
      <c r="D13" s="133"/>
      <c r="E13" s="133"/>
      <c r="F13" s="133"/>
    </row>
    <row r="14" spans="1:9" ht="15" customHeight="1"/>
    <row r="15" spans="1:9" ht="24.95" customHeight="1">
      <c r="A15" s="1301" t="s">
        <v>2163</v>
      </c>
      <c r="B15" s="1301"/>
      <c r="C15" s="1301"/>
      <c r="D15" s="1301"/>
      <c r="E15" s="1301"/>
      <c r="F15" s="1301"/>
      <c r="G15" s="1301"/>
      <c r="H15" s="1301"/>
      <c r="I15" s="1301"/>
    </row>
    <row r="16" spans="1:9" ht="15" customHeight="1" thickBot="1">
      <c r="A16" s="983"/>
      <c r="B16" s="983"/>
      <c r="C16" s="983"/>
      <c r="D16" s="983"/>
      <c r="E16" s="983"/>
      <c r="F16" s="983"/>
      <c r="G16" s="983"/>
      <c r="H16" s="982"/>
      <c r="I16" s="166" t="s">
        <v>2162</v>
      </c>
    </row>
    <row r="17" spans="1:10" s="97" customFormat="1" ht="15" customHeight="1" thickTop="1">
      <c r="A17" s="1308" t="s">
        <v>409</v>
      </c>
      <c r="B17" s="1308" t="s">
        <v>2161</v>
      </c>
      <c r="C17" s="1802" t="s">
        <v>2160</v>
      </c>
      <c r="D17" s="1306" t="s">
        <v>2159</v>
      </c>
      <c r="E17" s="1307"/>
      <c r="F17" s="1307"/>
      <c r="G17" s="1307"/>
      <c r="H17" s="1307"/>
      <c r="I17" s="1307"/>
      <c r="J17" s="274"/>
    </row>
    <row r="18" spans="1:10" s="97" customFormat="1" ht="15" customHeight="1">
      <c r="A18" s="1399"/>
      <c r="B18" s="1399"/>
      <c r="C18" s="1803"/>
      <c r="D18" s="333" t="s">
        <v>381</v>
      </c>
      <c r="E18" s="333" t="s">
        <v>2158</v>
      </c>
      <c r="F18" s="333" t="s">
        <v>2157</v>
      </c>
      <c r="G18" s="333" t="s">
        <v>2156</v>
      </c>
      <c r="H18" s="981" t="s">
        <v>2155</v>
      </c>
      <c r="I18" s="595" t="s">
        <v>2154</v>
      </c>
      <c r="J18" s="274"/>
    </row>
    <row r="19" spans="1:10" ht="15" customHeight="1">
      <c r="A19" s="157" t="s">
        <v>496</v>
      </c>
      <c r="B19" s="156">
        <v>1079</v>
      </c>
      <c r="C19" s="319">
        <v>28</v>
      </c>
      <c r="D19" s="156">
        <v>1051</v>
      </c>
      <c r="E19" s="176" t="s">
        <v>361</v>
      </c>
      <c r="F19" s="176" t="s">
        <v>361</v>
      </c>
      <c r="G19" s="176" t="s">
        <v>361</v>
      </c>
      <c r="H19" s="179">
        <v>767</v>
      </c>
      <c r="I19" s="179">
        <v>284</v>
      </c>
    </row>
    <row r="20" spans="1:10" ht="15" customHeight="1">
      <c r="A20" s="157" t="s">
        <v>593</v>
      </c>
      <c r="B20" s="156">
        <v>1079</v>
      </c>
      <c r="C20" s="319">
        <v>28</v>
      </c>
      <c r="D20" s="156">
        <v>1051</v>
      </c>
      <c r="E20" s="176" t="s">
        <v>361</v>
      </c>
      <c r="F20" s="176" t="s">
        <v>361</v>
      </c>
      <c r="G20" s="176" t="s">
        <v>361</v>
      </c>
      <c r="H20" s="179">
        <v>821</v>
      </c>
      <c r="I20" s="179">
        <v>230</v>
      </c>
    </row>
    <row r="21" spans="1:10" ht="15" customHeight="1">
      <c r="A21" s="157" t="s">
        <v>365</v>
      </c>
      <c r="B21" s="156">
        <v>1157</v>
      </c>
      <c r="C21" s="319">
        <v>28</v>
      </c>
      <c r="D21" s="156">
        <v>1129</v>
      </c>
      <c r="E21" s="176" t="s">
        <v>361</v>
      </c>
      <c r="F21" s="176" t="s">
        <v>361</v>
      </c>
      <c r="G21" s="176" t="s">
        <v>361</v>
      </c>
      <c r="H21" s="179">
        <v>861</v>
      </c>
      <c r="I21" s="179">
        <v>268</v>
      </c>
    </row>
    <row r="22" spans="1:10" ht="15" customHeight="1">
      <c r="A22" s="157" t="s">
        <v>363</v>
      </c>
      <c r="B22" s="156">
        <v>1157</v>
      </c>
      <c r="C22" s="319">
        <v>28</v>
      </c>
      <c r="D22" s="156">
        <v>1129</v>
      </c>
      <c r="E22" s="176" t="s">
        <v>364</v>
      </c>
      <c r="F22" s="176" t="s">
        <v>364</v>
      </c>
      <c r="G22" s="176" t="s">
        <v>364</v>
      </c>
      <c r="H22" s="179">
        <v>861</v>
      </c>
      <c r="I22" s="179">
        <v>268</v>
      </c>
    </row>
    <row r="23" spans="1:10" ht="15" customHeight="1">
      <c r="A23" s="972" t="s">
        <v>362</v>
      </c>
      <c r="B23" s="306">
        <v>1157</v>
      </c>
      <c r="C23" s="318">
        <v>28</v>
      </c>
      <c r="D23" s="306">
        <v>1129</v>
      </c>
      <c r="E23" s="980" t="s">
        <v>364</v>
      </c>
      <c r="F23" s="980" t="s">
        <v>364</v>
      </c>
      <c r="G23" s="980" t="s">
        <v>364</v>
      </c>
      <c r="H23" s="479">
        <v>861</v>
      </c>
      <c r="I23" s="479">
        <v>268</v>
      </c>
    </row>
    <row r="24" spans="1:10" ht="15" customHeight="1">
      <c r="A24" s="302"/>
      <c r="B24" s="302"/>
      <c r="C24" s="302"/>
      <c r="D24" s="302"/>
      <c r="E24" s="1317" t="s">
        <v>2145</v>
      </c>
      <c r="F24" s="1317"/>
      <c r="G24" s="1317"/>
      <c r="H24" s="1317"/>
      <c r="I24" s="1317"/>
    </row>
    <row r="25" spans="1:10" ht="15" customHeight="1">
      <c r="A25" s="166"/>
      <c r="B25" s="166"/>
      <c r="C25" s="166"/>
      <c r="D25" s="166"/>
      <c r="E25" s="166"/>
      <c r="F25" s="166"/>
      <c r="G25" s="166"/>
      <c r="H25" s="166"/>
      <c r="I25" s="166"/>
    </row>
    <row r="26" spans="1:10" ht="15" customHeight="1">
      <c r="A26" s="114"/>
      <c r="B26" s="114"/>
      <c r="C26" s="114"/>
      <c r="D26" s="114"/>
      <c r="E26" s="114"/>
      <c r="F26" s="114"/>
      <c r="G26" s="114"/>
      <c r="H26" s="114"/>
      <c r="I26" s="114"/>
    </row>
    <row r="27" spans="1:10" ht="24.95" customHeight="1">
      <c r="A27" s="1301" t="s">
        <v>2153</v>
      </c>
      <c r="B27" s="1301"/>
      <c r="C27" s="1301"/>
      <c r="D27" s="1301"/>
      <c r="E27" s="1301"/>
      <c r="F27" s="1301"/>
      <c r="G27" s="1301"/>
      <c r="H27" s="324"/>
    </row>
    <row r="28" spans="1:10" ht="15" customHeight="1" thickBot="1">
      <c r="A28" s="166"/>
      <c r="B28" s="166"/>
      <c r="C28" s="166"/>
      <c r="D28" s="166"/>
      <c r="E28" s="166"/>
      <c r="F28" s="166"/>
      <c r="G28" s="166" t="s">
        <v>2152</v>
      </c>
      <c r="H28" s="159"/>
      <c r="I28" s="114"/>
    </row>
    <row r="29" spans="1:10" s="110" customFormat="1" ht="15" customHeight="1" thickTop="1">
      <c r="A29" s="210" t="s">
        <v>2143</v>
      </c>
      <c r="B29" s="979" t="s">
        <v>2151</v>
      </c>
      <c r="C29" s="978" t="s">
        <v>2150</v>
      </c>
      <c r="D29" s="978" t="s">
        <v>2149</v>
      </c>
      <c r="E29" s="978" t="s">
        <v>2148</v>
      </c>
      <c r="F29" s="978" t="s">
        <v>2147</v>
      </c>
      <c r="G29" s="977" t="s">
        <v>2146</v>
      </c>
      <c r="H29" s="115"/>
      <c r="I29" s="115"/>
    </row>
    <row r="30" spans="1:10" ht="15" customHeight="1">
      <c r="A30" s="157" t="s">
        <v>496</v>
      </c>
      <c r="B30" s="976">
        <v>85</v>
      </c>
      <c r="C30" s="974">
        <v>243</v>
      </c>
      <c r="D30" s="974">
        <v>3</v>
      </c>
      <c r="E30" s="974">
        <v>13</v>
      </c>
      <c r="F30" s="974">
        <v>2</v>
      </c>
      <c r="G30" s="974">
        <v>84</v>
      </c>
      <c r="H30" s="114"/>
      <c r="I30" s="114"/>
    </row>
    <row r="31" spans="1:10" ht="15" customHeight="1">
      <c r="A31" s="157" t="s">
        <v>593</v>
      </c>
      <c r="B31" s="975">
        <v>82</v>
      </c>
      <c r="C31" s="974">
        <v>250</v>
      </c>
      <c r="D31" s="974">
        <v>4</v>
      </c>
      <c r="E31" s="974">
        <v>14</v>
      </c>
      <c r="F31" s="974">
        <v>3</v>
      </c>
      <c r="G31" s="974">
        <v>84</v>
      </c>
      <c r="H31" s="114"/>
      <c r="I31" s="114"/>
    </row>
    <row r="32" spans="1:10" ht="15" customHeight="1">
      <c r="A32" s="157" t="s">
        <v>365</v>
      </c>
      <c r="B32" s="973">
        <v>82</v>
      </c>
      <c r="C32" s="973">
        <v>261</v>
      </c>
      <c r="D32" s="973">
        <v>4</v>
      </c>
      <c r="E32" s="973">
        <v>15</v>
      </c>
      <c r="F32" s="973">
        <v>3</v>
      </c>
      <c r="G32" s="973">
        <v>84</v>
      </c>
      <c r="H32" s="114"/>
      <c r="I32" s="114"/>
    </row>
    <row r="33" spans="1:9" ht="15" customHeight="1">
      <c r="A33" s="157" t="s">
        <v>363</v>
      </c>
      <c r="B33" s="973">
        <v>82</v>
      </c>
      <c r="C33" s="973">
        <v>271</v>
      </c>
      <c r="D33" s="973">
        <v>5</v>
      </c>
      <c r="E33" s="973">
        <v>16</v>
      </c>
      <c r="F33" s="973">
        <v>3</v>
      </c>
      <c r="G33" s="973">
        <v>79</v>
      </c>
      <c r="H33" s="114"/>
      <c r="I33" s="114"/>
    </row>
    <row r="34" spans="1:9" ht="15" customHeight="1">
      <c r="A34" s="972" t="s">
        <v>362</v>
      </c>
      <c r="B34" s="971">
        <v>84</v>
      </c>
      <c r="C34" s="971">
        <v>289</v>
      </c>
      <c r="D34" s="971">
        <v>5</v>
      </c>
      <c r="E34" s="971">
        <v>16</v>
      </c>
      <c r="F34" s="971">
        <v>3</v>
      </c>
      <c r="G34" s="971">
        <v>79</v>
      </c>
      <c r="H34" s="114"/>
      <c r="I34" s="114"/>
    </row>
    <row r="35" spans="1:9" ht="15" customHeight="1">
      <c r="A35" s="970"/>
      <c r="B35" s="970"/>
      <c r="C35" s="1317" t="s">
        <v>2145</v>
      </c>
      <c r="D35" s="1317"/>
      <c r="E35" s="1317"/>
      <c r="F35" s="1317"/>
      <c r="G35" s="1317"/>
      <c r="H35" s="159"/>
      <c r="I35" s="114"/>
    </row>
    <row r="36" spans="1:9" ht="15" customHeight="1">
      <c r="A36" s="182"/>
      <c r="B36" s="182"/>
      <c r="C36" s="182"/>
      <c r="D36" s="166"/>
      <c r="E36" s="166"/>
      <c r="F36" s="166"/>
      <c r="G36" s="166"/>
      <c r="H36" s="159"/>
      <c r="I36" s="114"/>
    </row>
    <row r="37" spans="1:9" ht="15" customHeight="1">
      <c r="A37" s="166"/>
      <c r="B37" s="166"/>
      <c r="C37" s="166"/>
      <c r="D37" s="166"/>
      <c r="E37" s="166"/>
      <c r="F37" s="166"/>
      <c r="G37" s="166"/>
      <c r="H37" s="159"/>
      <c r="I37" s="114"/>
    </row>
    <row r="38" spans="1:9" ht="20.25" customHeight="1" thickBot="1">
      <c r="A38" s="1801" t="s">
        <v>2144</v>
      </c>
      <c r="B38" s="1801"/>
      <c r="C38" s="1801"/>
      <c r="D38" s="1801"/>
      <c r="E38" s="1801"/>
      <c r="F38" s="1801"/>
      <c r="G38" s="969"/>
      <c r="H38" s="166"/>
    </row>
    <row r="39" spans="1:9" ht="15" customHeight="1" thickTop="1">
      <c r="A39" s="1738" t="s">
        <v>2143</v>
      </c>
      <c r="B39" s="1522" t="s">
        <v>2142</v>
      </c>
      <c r="C39" s="1522" t="s">
        <v>2141</v>
      </c>
      <c r="D39" s="1522" t="s">
        <v>2140</v>
      </c>
      <c r="E39" s="1522" t="s">
        <v>2139</v>
      </c>
      <c r="F39" s="1522" t="s">
        <v>2138</v>
      </c>
      <c r="G39" s="1423" t="s">
        <v>2137</v>
      </c>
      <c r="H39" s="175"/>
      <c r="I39" s="114"/>
    </row>
    <row r="40" spans="1:9" ht="15" customHeight="1">
      <c r="A40" s="1740"/>
      <c r="B40" s="1360"/>
      <c r="C40" s="1360"/>
      <c r="D40" s="1360"/>
      <c r="E40" s="1360"/>
      <c r="F40" s="1360"/>
      <c r="G40" s="1362"/>
      <c r="H40" s="175"/>
      <c r="I40" s="114"/>
    </row>
    <row r="41" spans="1:9" s="966" customFormat="1" ht="15" customHeight="1">
      <c r="A41" s="1741"/>
      <c r="B41" s="1401"/>
      <c r="C41" s="1401"/>
      <c r="D41" s="1401"/>
      <c r="E41" s="1401"/>
      <c r="F41" s="1401"/>
      <c r="G41" s="1363"/>
      <c r="H41" s="968"/>
      <c r="I41" s="967"/>
    </row>
    <row r="42" spans="1:9" ht="15" customHeight="1">
      <c r="A42" s="157" t="s">
        <v>1911</v>
      </c>
      <c r="B42" s="624">
        <v>8221</v>
      </c>
      <c r="C42" s="184">
        <v>7118</v>
      </c>
      <c r="D42" s="184">
        <v>5</v>
      </c>
      <c r="E42" s="184">
        <v>12</v>
      </c>
      <c r="F42" s="184">
        <v>4</v>
      </c>
      <c r="G42" s="184">
        <v>6</v>
      </c>
      <c r="H42" s="114"/>
      <c r="I42" s="114"/>
    </row>
    <row r="43" spans="1:9" ht="15" customHeight="1">
      <c r="A43" s="157" t="s">
        <v>1910</v>
      </c>
      <c r="B43" s="152">
        <v>8336</v>
      </c>
      <c r="C43" s="184">
        <v>6969</v>
      </c>
      <c r="D43" s="184">
        <v>3</v>
      </c>
      <c r="E43" s="184">
        <v>10</v>
      </c>
      <c r="F43" s="184">
        <v>0</v>
      </c>
      <c r="G43" s="184">
        <v>4</v>
      </c>
      <c r="H43" s="114"/>
      <c r="I43" s="114"/>
    </row>
    <row r="44" spans="1:9" ht="15" customHeight="1">
      <c r="A44" s="157" t="s">
        <v>2136</v>
      </c>
      <c r="B44" s="155">
        <v>8191</v>
      </c>
      <c r="C44" s="155">
        <v>6971</v>
      </c>
      <c r="D44" s="155">
        <v>1</v>
      </c>
      <c r="E44" s="155">
        <v>7</v>
      </c>
      <c r="F44" s="155">
        <v>0</v>
      </c>
      <c r="G44" s="155">
        <v>6</v>
      </c>
      <c r="H44" s="114"/>
      <c r="I44" s="114"/>
    </row>
    <row r="45" spans="1:9" ht="15" customHeight="1">
      <c r="A45" s="157" t="s">
        <v>1920</v>
      </c>
      <c r="B45" s="155">
        <v>8372</v>
      </c>
      <c r="C45" s="155">
        <v>6989</v>
      </c>
      <c r="D45" s="155">
        <v>7</v>
      </c>
      <c r="E45" s="155">
        <v>3</v>
      </c>
      <c r="F45" s="155">
        <v>1</v>
      </c>
      <c r="G45" s="155">
        <v>3</v>
      </c>
      <c r="H45" s="114"/>
      <c r="I45" s="114"/>
    </row>
    <row r="46" spans="1:9" ht="15" customHeight="1">
      <c r="A46" s="725" t="s">
        <v>1919</v>
      </c>
      <c r="B46" s="304">
        <v>8464</v>
      </c>
      <c r="C46" s="304">
        <v>7219</v>
      </c>
      <c r="D46" s="304">
        <v>10</v>
      </c>
      <c r="E46" s="147" t="s">
        <v>364</v>
      </c>
      <c r="F46" s="147" t="s">
        <v>364</v>
      </c>
      <c r="G46" s="147" t="s">
        <v>364</v>
      </c>
      <c r="H46" s="114"/>
      <c r="I46" s="114"/>
    </row>
    <row r="47" spans="1:9" ht="15" customHeight="1">
      <c r="A47" s="175" t="s">
        <v>2135</v>
      </c>
      <c r="B47" s="175"/>
      <c r="C47" s="175"/>
      <c r="D47" s="175"/>
      <c r="E47" s="134"/>
      <c r="F47" s="134"/>
      <c r="G47" s="134"/>
      <c r="H47" s="134"/>
      <c r="I47" s="114"/>
    </row>
    <row r="48" spans="1:9" ht="15" customHeight="1">
      <c r="E48" s="114"/>
      <c r="F48" s="114"/>
      <c r="G48" s="166" t="s">
        <v>2134</v>
      </c>
      <c r="H48" s="166"/>
      <c r="I48" s="114"/>
    </row>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sheetData>
  <mergeCells count="19">
    <mergeCell ref="E24:I24"/>
    <mergeCell ref="A4:F4"/>
    <mergeCell ref="A5:F5"/>
    <mergeCell ref="A12:F12"/>
    <mergeCell ref="A15:I15"/>
    <mergeCell ref="A17:A18"/>
    <mergeCell ref="B17:B18"/>
    <mergeCell ref="C17:C18"/>
    <mergeCell ref="D17:I17"/>
    <mergeCell ref="A27:G27"/>
    <mergeCell ref="C35:G35"/>
    <mergeCell ref="A38:F38"/>
    <mergeCell ref="A39:A41"/>
    <mergeCell ref="B39:B41"/>
    <mergeCell ref="C39:C41"/>
    <mergeCell ref="D39:D41"/>
    <mergeCell ref="E39:E41"/>
    <mergeCell ref="F39:F41"/>
    <mergeCell ref="G39:G41"/>
  </mergeCells>
  <phoneticPr fontId="2"/>
  <pageMargins left="1.3779527559055118" right="0.59055118110236227" top="0.98425196850393704" bottom="0.98425196850393704" header="0.31496062992125984" footer="0.31496062992125984"/>
  <pageSetup paperSize="9" scale="91" orientation="portrait" r:id="rId1"/>
  <headerFooter>
    <oddHeader>&amp;C&amp;G</oddHead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2D807-022A-4771-8DB9-6C73DF2C8D79}">
  <sheetPr>
    <pageSetUpPr fitToPage="1"/>
  </sheetPr>
  <dimension ref="A1:R60"/>
  <sheetViews>
    <sheetView view="pageBreakPreview" topLeftCell="A13" zoomScaleNormal="100" zoomScaleSheetLayoutView="100" workbookViewId="0">
      <selection activeCell="M56" sqref="M56"/>
    </sheetView>
  </sheetViews>
  <sheetFormatPr defaultRowHeight="13.5"/>
  <cols>
    <col min="1" max="1" width="9.875" style="96" customWidth="1"/>
    <col min="2" max="12" width="7.125" style="96" customWidth="1"/>
    <col min="13" max="16384" width="9" style="96"/>
  </cols>
  <sheetData>
    <row r="1" spans="1:12" ht="15.75" customHeight="1">
      <c r="A1" s="1282" t="s">
        <v>2220</v>
      </c>
      <c r="B1" s="1282"/>
      <c r="C1" s="1282"/>
      <c r="D1" s="1282"/>
      <c r="E1" s="1282"/>
      <c r="F1" s="1282"/>
      <c r="G1" s="1282"/>
      <c r="H1" s="1282"/>
      <c r="I1" s="1282"/>
      <c r="J1" s="1282"/>
      <c r="K1" s="1282"/>
      <c r="L1" s="1282"/>
    </row>
    <row r="2" spans="1:12" ht="15" customHeight="1">
      <c r="A2" s="167"/>
      <c r="B2" s="167"/>
      <c r="C2" s="167"/>
      <c r="D2" s="167"/>
      <c r="E2" s="167"/>
      <c r="F2" s="167"/>
      <c r="G2" s="167"/>
      <c r="H2" s="167"/>
      <c r="I2" s="167"/>
      <c r="J2" s="167"/>
      <c r="K2" s="167"/>
    </row>
    <row r="3" spans="1:12" s="868" customFormat="1" ht="24.95" customHeight="1" thickBot="1">
      <c r="A3" s="1801" t="s">
        <v>2219</v>
      </c>
      <c r="B3" s="1801"/>
      <c r="C3" s="1801"/>
      <c r="D3" s="1801"/>
      <c r="E3" s="1801"/>
      <c r="F3" s="1801"/>
      <c r="G3" s="1801"/>
      <c r="H3" s="1801"/>
      <c r="I3" s="1801"/>
      <c r="J3" s="1801"/>
      <c r="K3" s="1801"/>
      <c r="L3" s="1801"/>
    </row>
    <row r="4" spans="1:12" s="996" customFormat="1" ht="15" customHeight="1" thickTop="1">
      <c r="A4" s="1812" t="s">
        <v>409</v>
      </c>
      <c r="B4" s="1828" t="s">
        <v>2218</v>
      </c>
      <c r="C4" s="1828" t="s">
        <v>2217</v>
      </c>
      <c r="D4" s="1819" t="s">
        <v>2216</v>
      </c>
      <c r="E4" s="1819" t="s">
        <v>2215</v>
      </c>
      <c r="F4" s="1829" t="s">
        <v>2214</v>
      </c>
      <c r="G4" s="1812" t="s">
        <v>2213</v>
      </c>
      <c r="H4" s="1825" t="s">
        <v>2212</v>
      </c>
      <c r="I4" s="1809" t="s">
        <v>2211</v>
      </c>
      <c r="J4" s="1817" t="s">
        <v>2210</v>
      </c>
      <c r="K4" s="1360" t="s">
        <v>2209</v>
      </c>
      <c r="L4" s="1822" t="s">
        <v>2208</v>
      </c>
    </row>
    <row r="5" spans="1:12" s="996" customFormat="1" ht="15" customHeight="1">
      <c r="A5" s="1813"/>
      <c r="B5" s="1817"/>
      <c r="C5" s="1817"/>
      <c r="D5" s="1820"/>
      <c r="E5" s="1820"/>
      <c r="F5" s="1829"/>
      <c r="G5" s="1813"/>
      <c r="H5" s="1825"/>
      <c r="I5" s="1809"/>
      <c r="J5" s="1817"/>
      <c r="K5" s="1360"/>
      <c r="L5" s="1823"/>
    </row>
    <row r="6" spans="1:12" s="996" customFormat="1" ht="15" customHeight="1">
      <c r="A6" s="1814"/>
      <c r="B6" s="1818"/>
      <c r="C6" s="1818"/>
      <c r="D6" s="1821"/>
      <c r="E6" s="1821"/>
      <c r="F6" s="1830"/>
      <c r="G6" s="1814"/>
      <c r="H6" s="1826"/>
      <c r="I6" s="1810"/>
      <c r="J6" s="1818"/>
      <c r="K6" s="1401"/>
      <c r="L6" s="1824"/>
    </row>
    <row r="7" spans="1:12" ht="15" customHeight="1">
      <c r="A7" s="937" t="s">
        <v>1911</v>
      </c>
      <c r="B7" s="898" t="s">
        <v>364</v>
      </c>
      <c r="C7" s="152">
        <v>6123</v>
      </c>
      <c r="D7" s="152">
        <v>8168</v>
      </c>
      <c r="E7" s="152">
        <v>8166</v>
      </c>
      <c r="F7" s="152">
        <v>8294</v>
      </c>
      <c r="G7" s="155">
        <v>0</v>
      </c>
      <c r="H7" s="152">
        <v>88</v>
      </c>
      <c r="I7" s="155">
        <v>1225</v>
      </c>
      <c r="J7" s="152">
        <v>2055</v>
      </c>
      <c r="K7" s="155">
        <v>3970</v>
      </c>
      <c r="L7" s="152">
        <v>0</v>
      </c>
    </row>
    <row r="8" spans="1:12" ht="15" customHeight="1">
      <c r="A8" s="937" t="s">
        <v>1910</v>
      </c>
      <c r="B8" s="898" t="s">
        <v>364</v>
      </c>
      <c r="C8" s="152">
        <v>6369</v>
      </c>
      <c r="D8" s="152">
        <v>8616</v>
      </c>
      <c r="E8" s="152">
        <v>8633</v>
      </c>
      <c r="F8" s="152">
        <v>8811</v>
      </c>
      <c r="G8" s="152">
        <v>0</v>
      </c>
      <c r="H8" s="152">
        <v>40</v>
      </c>
      <c r="I8" s="152">
        <v>1373</v>
      </c>
      <c r="J8" s="152">
        <v>2160</v>
      </c>
      <c r="K8" s="152">
        <v>4196</v>
      </c>
      <c r="L8" s="152">
        <v>0</v>
      </c>
    </row>
    <row r="9" spans="1:12" s="168" customFormat="1" ht="15" customHeight="1">
      <c r="A9" s="937" t="s">
        <v>2028</v>
      </c>
      <c r="B9" s="891" t="s">
        <v>364</v>
      </c>
      <c r="C9" s="727">
        <v>6269</v>
      </c>
      <c r="D9" s="152">
        <v>8338</v>
      </c>
      <c r="E9" s="152">
        <v>8560</v>
      </c>
      <c r="F9" s="152">
        <v>8709</v>
      </c>
      <c r="G9" s="152">
        <v>1</v>
      </c>
      <c r="H9" s="152">
        <v>11</v>
      </c>
      <c r="I9" s="152">
        <v>1415</v>
      </c>
      <c r="J9" s="152">
        <v>2133</v>
      </c>
      <c r="K9" s="152">
        <v>4659</v>
      </c>
      <c r="L9" s="152">
        <v>0</v>
      </c>
    </row>
    <row r="10" spans="1:12" s="168" customFormat="1" ht="15" customHeight="1">
      <c r="A10" s="937" t="s">
        <v>1908</v>
      </c>
      <c r="B10" s="906">
        <v>2024</v>
      </c>
      <c r="C10" s="727">
        <v>6340</v>
      </c>
      <c r="D10" s="155">
        <v>8833</v>
      </c>
      <c r="E10" s="155">
        <v>8649</v>
      </c>
      <c r="F10" s="155">
        <v>8901</v>
      </c>
      <c r="G10" s="155">
        <v>1</v>
      </c>
      <c r="H10" s="155">
        <v>4</v>
      </c>
      <c r="I10" s="152">
        <v>1641</v>
      </c>
      <c r="J10" s="155">
        <v>2163</v>
      </c>
      <c r="K10" s="155">
        <v>5010</v>
      </c>
      <c r="L10" s="155">
        <v>0</v>
      </c>
    </row>
    <row r="11" spans="1:12" ht="15" customHeight="1">
      <c r="A11" s="936" t="s">
        <v>1907</v>
      </c>
      <c r="B11" s="903">
        <v>4719</v>
      </c>
      <c r="C11" s="904">
        <v>6309</v>
      </c>
      <c r="D11" s="304">
        <v>8544</v>
      </c>
      <c r="E11" s="304">
        <v>8530</v>
      </c>
      <c r="F11" s="304">
        <v>8677</v>
      </c>
      <c r="G11" s="304">
        <v>3</v>
      </c>
      <c r="H11" s="304">
        <v>3</v>
      </c>
      <c r="I11" s="148">
        <v>1587</v>
      </c>
      <c r="J11" s="304">
        <v>2136</v>
      </c>
      <c r="K11" s="304">
        <v>4879</v>
      </c>
      <c r="L11" s="304">
        <v>0</v>
      </c>
    </row>
    <row r="12" spans="1:12" s="97" customFormat="1" ht="15" customHeight="1" thickBot="1">
      <c r="A12" s="999"/>
      <c r="B12" s="999"/>
      <c r="C12" s="999"/>
      <c r="D12" s="999"/>
      <c r="E12" s="999"/>
      <c r="F12" s="998"/>
      <c r="G12" s="1815" t="s">
        <v>2207</v>
      </c>
      <c r="H12" s="1815"/>
      <c r="I12" s="1815"/>
      <c r="J12" s="1815"/>
      <c r="K12" s="1815"/>
      <c r="L12" s="1815"/>
    </row>
    <row r="13" spans="1:12" s="97" customFormat="1" ht="15" customHeight="1" thickTop="1">
      <c r="A13" s="1812" t="s">
        <v>409</v>
      </c>
      <c r="B13" s="1828" t="s">
        <v>2206</v>
      </c>
      <c r="C13" s="1828" t="s">
        <v>2205</v>
      </c>
      <c r="D13" s="1808" t="s">
        <v>2204</v>
      </c>
      <c r="E13" s="1808" t="s">
        <v>2203</v>
      </c>
      <c r="F13" s="1804" t="s">
        <v>2202</v>
      </c>
      <c r="G13" s="1816"/>
      <c r="H13" s="1816"/>
      <c r="I13" s="1816"/>
      <c r="J13" s="1816"/>
      <c r="K13" s="1816"/>
      <c r="L13" s="1816"/>
    </row>
    <row r="14" spans="1:12" s="97" customFormat="1" ht="15" customHeight="1">
      <c r="A14" s="1813"/>
      <c r="B14" s="1817"/>
      <c r="C14" s="1817"/>
      <c r="D14" s="1809"/>
      <c r="E14" s="1809"/>
      <c r="F14" s="1805"/>
      <c r="G14" s="1816"/>
      <c r="H14" s="1816"/>
      <c r="I14" s="1816"/>
      <c r="J14" s="1816"/>
      <c r="K14" s="1816"/>
      <c r="L14" s="1816"/>
    </row>
    <row r="15" spans="1:12" s="97" customFormat="1" ht="15" customHeight="1">
      <c r="A15" s="1814"/>
      <c r="B15" s="1818"/>
      <c r="C15" s="1818"/>
      <c r="D15" s="1810"/>
      <c r="E15" s="1811"/>
      <c r="F15" s="1806"/>
      <c r="G15" s="1816"/>
      <c r="H15" s="1816"/>
      <c r="I15" s="1816"/>
      <c r="J15" s="1816"/>
      <c r="K15" s="1816"/>
      <c r="L15" s="1816"/>
    </row>
    <row r="16" spans="1:12" s="97" customFormat="1" ht="15" customHeight="1">
      <c r="A16" s="937" t="s">
        <v>1911</v>
      </c>
      <c r="B16" s="155">
        <v>0</v>
      </c>
      <c r="C16" s="155">
        <v>6313</v>
      </c>
      <c r="D16" s="155">
        <v>1809</v>
      </c>
      <c r="E16" s="727">
        <v>9</v>
      </c>
      <c r="F16" s="152">
        <v>3998</v>
      </c>
      <c r="G16" s="1816"/>
      <c r="H16" s="1816"/>
      <c r="I16" s="1816"/>
      <c r="J16" s="1816"/>
      <c r="K16" s="1816"/>
      <c r="L16" s="1816"/>
    </row>
    <row r="17" spans="1:14" s="97" customFormat="1" ht="15" customHeight="1">
      <c r="A17" s="937" t="s">
        <v>1910</v>
      </c>
      <c r="B17" s="152">
        <v>0</v>
      </c>
      <c r="C17" s="155">
        <v>7597</v>
      </c>
      <c r="D17" s="155">
        <v>2842</v>
      </c>
      <c r="E17" s="727">
        <v>12</v>
      </c>
      <c r="F17" s="152">
        <v>4339</v>
      </c>
      <c r="G17" s="1816"/>
      <c r="H17" s="1816"/>
      <c r="I17" s="1816"/>
      <c r="J17" s="1816"/>
      <c r="K17" s="1816"/>
      <c r="L17" s="1816"/>
    </row>
    <row r="18" spans="1:14" s="274" customFormat="1" ht="15" customHeight="1">
      <c r="A18" s="937" t="s">
        <v>2028</v>
      </c>
      <c r="B18" s="152">
        <v>1</v>
      </c>
      <c r="C18" s="155">
        <v>7643</v>
      </c>
      <c r="D18" s="152">
        <v>2862</v>
      </c>
      <c r="E18" s="152">
        <v>32</v>
      </c>
      <c r="F18" s="152">
        <v>4315</v>
      </c>
      <c r="G18" s="1816"/>
      <c r="H18" s="1816"/>
      <c r="I18" s="1816"/>
      <c r="J18" s="1816"/>
      <c r="K18" s="1816"/>
      <c r="L18" s="1816"/>
    </row>
    <row r="19" spans="1:14" s="274" customFormat="1" ht="15" customHeight="1">
      <c r="A19" s="937" t="s">
        <v>1908</v>
      </c>
      <c r="B19" s="155">
        <v>11</v>
      </c>
      <c r="C19" s="155">
        <v>8338</v>
      </c>
      <c r="D19" s="152">
        <v>2793</v>
      </c>
      <c r="E19" s="152">
        <v>256</v>
      </c>
      <c r="F19" s="152">
        <v>4618</v>
      </c>
      <c r="G19" s="1816"/>
      <c r="H19" s="1816"/>
      <c r="I19" s="1816"/>
      <c r="J19" s="1816"/>
      <c r="K19" s="1816"/>
      <c r="L19" s="1816"/>
    </row>
    <row r="20" spans="1:14" s="97" customFormat="1" ht="15" customHeight="1">
      <c r="A20" s="936" t="s">
        <v>1907</v>
      </c>
      <c r="B20" s="304">
        <v>1</v>
      </c>
      <c r="C20" s="304">
        <v>5604</v>
      </c>
      <c r="D20" s="148">
        <v>1176</v>
      </c>
      <c r="E20" s="148">
        <v>621</v>
      </c>
      <c r="F20" s="148">
        <v>4310</v>
      </c>
      <c r="G20" s="1816"/>
      <c r="H20" s="1816"/>
      <c r="I20" s="1816"/>
      <c r="J20" s="1816"/>
      <c r="K20" s="1816"/>
      <c r="L20" s="1816"/>
    </row>
    <row r="21" spans="1:14" s="97" customFormat="1" ht="15" customHeight="1">
      <c r="A21" s="1313" t="s">
        <v>2201</v>
      </c>
      <c r="B21" s="1313"/>
      <c r="C21" s="1313"/>
      <c r="D21" s="1313"/>
      <c r="E21" s="1313"/>
      <c r="F21" s="1313"/>
      <c r="G21" s="1313"/>
      <c r="H21" s="1313"/>
      <c r="I21" s="1313"/>
      <c r="J21" s="1313"/>
      <c r="K21" s="1313"/>
      <c r="L21" s="1313"/>
    </row>
    <row r="22" spans="1:14" ht="15" customHeight="1">
      <c r="A22" s="97"/>
    </row>
    <row r="23" spans="1:14" s="868" customFormat="1" ht="24.95" customHeight="1">
      <c r="A23" s="1301" t="s">
        <v>2200</v>
      </c>
      <c r="B23" s="1301"/>
      <c r="C23" s="1301"/>
      <c r="D23" s="1301"/>
      <c r="E23" s="1301"/>
      <c r="F23" s="1301"/>
      <c r="G23" s="1301"/>
      <c r="H23" s="1301"/>
      <c r="I23" s="1301"/>
      <c r="J23" s="1301"/>
      <c r="K23" s="1301"/>
    </row>
    <row r="24" spans="1:14" s="868" customFormat="1" ht="15" customHeight="1" thickBot="1">
      <c r="A24" s="145"/>
      <c r="B24" s="145"/>
      <c r="C24" s="145"/>
      <c r="D24" s="145"/>
      <c r="E24" s="145"/>
      <c r="F24" s="145"/>
      <c r="G24" s="145"/>
      <c r="H24" s="145"/>
      <c r="I24" s="145"/>
      <c r="J24" s="145"/>
      <c r="K24" s="145"/>
    </row>
    <row r="25" spans="1:14" s="868" customFormat="1" ht="15" customHeight="1" thickTop="1">
      <c r="A25" s="1738" t="s">
        <v>642</v>
      </c>
      <c r="B25" s="1522" t="s">
        <v>1973</v>
      </c>
      <c r="C25" s="1522" t="s">
        <v>2199</v>
      </c>
      <c r="D25" s="1522" t="s">
        <v>2198</v>
      </c>
      <c r="E25" s="1522" t="s">
        <v>2197</v>
      </c>
      <c r="F25" s="1522" t="s">
        <v>2196</v>
      </c>
      <c r="G25" s="1522" t="s">
        <v>2195</v>
      </c>
      <c r="H25" s="1522" t="s">
        <v>2194</v>
      </c>
      <c r="I25" s="1522" t="s">
        <v>2193</v>
      </c>
      <c r="J25" s="1522" t="s">
        <v>2192</v>
      </c>
      <c r="K25" s="1423" t="s">
        <v>667</v>
      </c>
      <c r="N25" s="997"/>
    </row>
    <row r="26" spans="1:14" s="868" customFormat="1" ht="15" customHeight="1">
      <c r="A26" s="1740"/>
      <c r="B26" s="1360"/>
      <c r="C26" s="1360"/>
      <c r="D26" s="1360"/>
      <c r="E26" s="1360"/>
      <c r="F26" s="1360"/>
      <c r="G26" s="1360"/>
      <c r="H26" s="1360"/>
      <c r="I26" s="1360"/>
      <c r="J26" s="1360"/>
      <c r="K26" s="1362"/>
    </row>
    <row r="27" spans="1:14" s="996" customFormat="1" ht="15" customHeight="1">
      <c r="A27" s="1741"/>
      <c r="B27" s="1401"/>
      <c r="C27" s="1401"/>
      <c r="D27" s="1401"/>
      <c r="E27" s="1401"/>
      <c r="F27" s="1401"/>
      <c r="G27" s="1401"/>
      <c r="H27" s="1401"/>
      <c r="I27" s="1401"/>
      <c r="J27" s="1401"/>
      <c r="K27" s="1363"/>
    </row>
    <row r="28" spans="1:14" ht="15" customHeight="1">
      <c r="A28" s="157" t="s">
        <v>497</v>
      </c>
      <c r="B28" s="156">
        <v>1421</v>
      </c>
      <c r="C28" s="179">
        <v>90</v>
      </c>
      <c r="D28" s="179">
        <v>459</v>
      </c>
      <c r="E28" s="179">
        <v>192</v>
      </c>
      <c r="F28" s="179">
        <v>120</v>
      </c>
      <c r="G28" s="179">
        <v>76</v>
      </c>
      <c r="H28" s="179">
        <v>31</v>
      </c>
      <c r="I28" s="179">
        <v>27</v>
      </c>
      <c r="J28" s="179">
        <v>29</v>
      </c>
      <c r="K28" s="179">
        <v>397</v>
      </c>
    </row>
    <row r="29" spans="1:14" ht="15" customHeight="1">
      <c r="A29" s="157" t="s">
        <v>367</v>
      </c>
      <c r="B29" s="156">
        <v>1417</v>
      </c>
      <c r="C29" s="179">
        <v>118</v>
      </c>
      <c r="D29" s="179">
        <v>431</v>
      </c>
      <c r="E29" s="179">
        <v>176</v>
      </c>
      <c r="F29" s="179">
        <v>112</v>
      </c>
      <c r="G29" s="179">
        <v>86</v>
      </c>
      <c r="H29" s="179">
        <v>31</v>
      </c>
      <c r="I29" s="179">
        <v>26</v>
      </c>
      <c r="J29" s="179">
        <v>35</v>
      </c>
      <c r="K29" s="179">
        <v>402</v>
      </c>
    </row>
    <row r="30" spans="1:14" s="168" customFormat="1" ht="15" customHeight="1">
      <c r="A30" s="157" t="s">
        <v>2191</v>
      </c>
      <c r="B30" s="156">
        <v>1525</v>
      </c>
      <c r="C30" s="155">
        <v>110</v>
      </c>
      <c r="D30" s="155">
        <v>455</v>
      </c>
      <c r="E30" s="155">
        <v>223</v>
      </c>
      <c r="F30" s="155">
        <v>128</v>
      </c>
      <c r="G30" s="155">
        <v>123</v>
      </c>
      <c r="H30" s="155">
        <v>26</v>
      </c>
      <c r="I30" s="155">
        <v>28</v>
      </c>
      <c r="J30" s="155">
        <v>28</v>
      </c>
      <c r="K30" s="155">
        <v>404</v>
      </c>
    </row>
    <row r="31" spans="1:14" s="168" customFormat="1" ht="15" customHeight="1">
      <c r="A31" s="157" t="s">
        <v>615</v>
      </c>
      <c r="B31" s="156">
        <v>1485</v>
      </c>
      <c r="C31" s="155">
        <v>97</v>
      </c>
      <c r="D31" s="155">
        <v>477</v>
      </c>
      <c r="E31" s="155">
        <v>232</v>
      </c>
      <c r="F31" s="155">
        <v>95</v>
      </c>
      <c r="G31" s="155">
        <v>127</v>
      </c>
      <c r="H31" s="155">
        <v>19</v>
      </c>
      <c r="I31" s="155">
        <v>23</v>
      </c>
      <c r="J31" s="155">
        <v>23</v>
      </c>
      <c r="K31" s="155">
        <v>392</v>
      </c>
    </row>
    <row r="32" spans="1:14" ht="15" customHeight="1">
      <c r="A32" s="972" t="s">
        <v>363</v>
      </c>
      <c r="B32" s="306">
        <v>1730</v>
      </c>
      <c r="C32" s="304">
        <v>97</v>
      </c>
      <c r="D32" s="304">
        <v>509</v>
      </c>
      <c r="E32" s="304">
        <v>244</v>
      </c>
      <c r="F32" s="304">
        <v>105</v>
      </c>
      <c r="G32" s="304">
        <v>169</v>
      </c>
      <c r="H32" s="304">
        <v>28</v>
      </c>
      <c r="I32" s="304">
        <v>26</v>
      </c>
      <c r="J32" s="304">
        <v>37</v>
      </c>
      <c r="K32" s="304">
        <v>515</v>
      </c>
    </row>
    <row r="33" spans="1:18" s="97" customFormat="1" ht="15" customHeight="1">
      <c r="A33" s="1317" t="s">
        <v>2190</v>
      </c>
      <c r="B33" s="1313"/>
      <c r="C33" s="1313"/>
      <c r="D33" s="1313"/>
      <c r="E33" s="1313"/>
      <c r="F33" s="1313"/>
      <c r="G33" s="1313"/>
      <c r="H33" s="1313"/>
      <c r="I33" s="1313"/>
      <c r="J33" s="1313"/>
      <c r="K33" s="1313"/>
    </row>
    <row r="34" spans="1:18" s="97" customFormat="1" ht="15" customHeight="1">
      <c r="A34" s="132"/>
      <c r="B34" s="132"/>
      <c r="C34" s="132"/>
      <c r="D34" s="132"/>
      <c r="E34" s="132"/>
      <c r="F34" s="132"/>
      <c r="G34" s="132"/>
      <c r="H34" s="132"/>
      <c r="I34" s="132"/>
      <c r="J34" s="132"/>
      <c r="K34" s="132"/>
    </row>
    <row r="35" spans="1:18" s="995" customFormat="1" ht="24.95" customHeight="1">
      <c r="A35" s="1355" t="s">
        <v>2189</v>
      </c>
      <c r="B35" s="1355"/>
      <c r="C35" s="1355"/>
      <c r="D35" s="1355"/>
      <c r="E35" s="1355"/>
      <c r="F35" s="1355"/>
      <c r="G35" s="1355"/>
      <c r="H35" s="1355"/>
      <c r="I35" s="1355"/>
      <c r="J35" s="1355"/>
      <c r="K35" s="1355"/>
    </row>
    <row r="36" spans="1:18" s="992" customFormat="1" ht="15" customHeight="1" thickBot="1">
      <c r="A36" s="994"/>
      <c r="B36" s="994"/>
      <c r="C36" s="994"/>
      <c r="D36" s="994"/>
      <c r="E36" s="994"/>
      <c r="F36" s="994"/>
      <c r="G36" s="994"/>
      <c r="H36" s="994"/>
      <c r="I36" s="994"/>
      <c r="J36" s="993"/>
      <c r="K36" s="993"/>
    </row>
    <row r="37" spans="1:18" s="97" customFormat="1" ht="15" customHeight="1" thickTop="1">
      <c r="A37" s="1738" t="s">
        <v>642</v>
      </c>
      <c r="B37" s="1423" t="s">
        <v>2188</v>
      </c>
      <c r="C37" s="1708"/>
      <c r="D37" s="1708"/>
      <c r="E37" s="1708"/>
      <c r="F37" s="1708"/>
      <c r="G37" s="1708"/>
      <c r="H37" s="1708"/>
      <c r="I37" s="1708"/>
      <c r="J37" s="1708"/>
      <c r="K37" s="1708"/>
    </row>
    <row r="38" spans="1:18" s="97" customFormat="1" ht="15" customHeight="1">
      <c r="A38" s="1741"/>
      <c r="B38" s="1334" t="s">
        <v>1973</v>
      </c>
      <c r="C38" s="1334"/>
      <c r="D38" s="1334" t="s">
        <v>2187</v>
      </c>
      <c r="E38" s="1334"/>
      <c r="F38" s="1334" t="s">
        <v>2186</v>
      </c>
      <c r="G38" s="1334"/>
      <c r="H38" s="1334" t="s">
        <v>2185</v>
      </c>
      <c r="I38" s="1334"/>
      <c r="J38" s="1334" t="s">
        <v>667</v>
      </c>
      <c r="K38" s="1398"/>
      <c r="L38" s="132"/>
    </row>
    <row r="39" spans="1:18" s="97" customFormat="1" ht="15" customHeight="1">
      <c r="A39" s="166" t="s">
        <v>1911</v>
      </c>
      <c r="B39" s="1443">
        <v>1193</v>
      </c>
      <c r="C39" s="1445"/>
      <c r="D39" s="1445">
        <v>1146</v>
      </c>
      <c r="E39" s="1445"/>
      <c r="F39" s="1445">
        <v>2</v>
      </c>
      <c r="G39" s="1445"/>
      <c r="H39" s="1445">
        <v>27</v>
      </c>
      <c r="I39" s="1445"/>
      <c r="J39" s="1313">
        <v>18</v>
      </c>
      <c r="K39" s="1313"/>
      <c r="L39" s="132"/>
    </row>
    <row r="40" spans="1:18" s="97" customFormat="1" ht="15" customHeight="1">
      <c r="A40" s="166" t="s">
        <v>1910</v>
      </c>
      <c r="B40" s="1443">
        <v>1316</v>
      </c>
      <c r="C40" s="1445"/>
      <c r="D40" s="1445">
        <v>1280</v>
      </c>
      <c r="E40" s="1445"/>
      <c r="F40" s="1445">
        <v>3</v>
      </c>
      <c r="G40" s="1445"/>
      <c r="H40" s="1445">
        <v>20</v>
      </c>
      <c r="I40" s="1445"/>
      <c r="J40" s="1313">
        <v>13</v>
      </c>
      <c r="K40" s="1313"/>
      <c r="L40" s="132"/>
    </row>
    <row r="41" spans="1:18" s="274" customFormat="1" ht="15" customHeight="1">
      <c r="A41" s="166" t="s">
        <v>2028</v>
      </c>
      <c r="B41" s="1443">
        <v>1360</v>
      </c>
      <c r="C41" s="1445"/>
      <c r="D41" s="1445">
        <v>1317</v>
      </c>
      <c r="E41" s="1445"/>
      <c r="F41" s="1445">
        <v>3</v>
      </c>
      <c r="G41" s="1445"/>
      <c r="H41" s="1445">
        <v>23</v>
      </c>
      <c r="I41" s="1445"/>
      <c r="J41" s="1313">
        <v>17</v>
      </c>
      <c r="K41" s="1313"/>
      <c r="L41" s="132"/>
    </row>
    <row r="42" spans="1:18" s="274" customFormat="1" ht="15" customHeight="1">
      <c r="A42" s="166" t="s">
        <v>1908</v>
      </c>
      <c r="B42" s="1443">
        <v>1377</v>
      </c>
      <c r="C42" s="1445"/>
      <c r="D42" s="1445">
        <v>1342</v>
      </c>
      <c r="E42" s="1445"/>
      <c r="F42" s="1445">
        <v>4</v>
      </c>
      <c r="G42" s="1445"/>
      <c r="H42" s="1445">
        <v>20</v>
      </c>
      <c r="I42" s="1445"/>
      <c r="J42" s="1313">
        <v>11</v>
      </c>
      <c r="K42" s="1313"/>
      <c r="L42" s="132"/>
    </row>
    <row r="43" spans="1:18" s="97" customFormat="1" ht="15" customHeight="1">
      <c r="A43" s="120" t="s">
        <v>1907</v>
      </c>
      <c r="B43" s="1749">
        <v>1515</v>
      </c>
      <c r="C43" s="1750"/>
      <c r="D43" s="1750">
        <v>1491</v>
      </c>
      <c r="E43" s="1750"/>
      <c r="F43" s="1750">
        <v>1</v>
      </c>
      <c r="G43" s="1750"/>
      <c r="H43" s="1750">
        <v>10</v>
      </c>
      <c r="I43" s="1750"/>
      <c r="J43" s="1807">
        <v>13</v>
      </c>
      <c r="K43" s="1807"/>
      <c r="L43" s="132"/>
      <c r="M43" s="274"/>
      <c r="N43" s="274"/>
      <c r="O43" s="274"/>
      <c r="P43" s="274"/>
      <c r="Q43" s="274"/>
      <c r="R43" s="274"/>
    </row>
    <row r="44" spans="1:18" s="97" customFormat="1" ht="15" customHeight="1">
      <c r="B44" s="888"/>
      <c r="C44" s="888"/>
      <c r="D44" s="888"/>
      <c r="E44" s="888"/>
      <c r="F44" s="888"/>
      <c r="G44" s="888"/>
      <c r="H44" s="888"/>
      <c r="I44" s="888"/>
      <c r="J44" s="888"/>
      <c r="K44" s="302" t="s">
        <v>2184</v>
      </c>
      <c r="L44" s="776"/>
      <c r="M44" s="776"/>
      <c r="N44" s="776"/>
      <c r="O44" s="776"/>
      <c r="P44" s="776"/>
      <c r="Q44" s="776"/>
      <c r="R44" s="776"/>
    </row>
    <row r="45" spans="1:18" ht="15" customHeight="1"/>
    <row r="46" spans="1:18" s="868" customFormat="1" ht="24.95" customHeight="1">
      <c r="A46" s="1301" t="s">
        <v>2183</v>
      </c>
      <c r="B46" s="1301"/>
      <c r="C46" s="1301"/>
      <c r="D46" s="1301"/>
      <c r="E46" s="1301"/>
      <c r="F46" s="1301"/>
      <c r="G46" s="1301"/>
      <c r="H46" s="1301"/>
      <c r="I46" s="1301"/>
      <c r="J46" s="1301"/>
      <c r="K46" s="1301"/>
    </row>
    <row r="47" spans="1:18" s="868" customFormat="1" ht="15" customHeight="1" thickBot="1">
      <c r="A47" s="145"/>
      <c r="B47" s="145"/>
      <c r="C47" s="145"/>
      <c r="D47" s="145"/>
      <c r="E47" s="145"/>
      <c r="F47" s="145"/>
      <c r="G47" s="145"/>
      <c r="H47" s="145"/>
      <c r="I47" s="145"/>
      <c r="J47" s="145"/>
      <c r="K47" s="159" t="s">
        <v>2182</v>
      </c>
    </row>
    <row r="48" spans="1:18" s="97" customFormat="1" ht="15" customHeight="1" thickTop="1">
      <c r="A48" s="616" t="s">
        <v>409</v>
      </c>
      <c r="B48" s="1367" t="s">
        <v>2181</v>
      </c>
      <c r="C48" s="1367"/>
      <c r="D48" s="1367" t="s">
        <v>2180</v>
      </c>
      <c r="E48" s="1367"/>
      <c r="F48" s="1367" t="s">
        <v>2179</v>
      </c>
      <c r="G48" s="1367"/>
      <c r="H48" s="1367" t="s">
        <v>2178</v>
      </c>
      <c r="I48" s="1367"/>
      <c r="J48" s="1367" t="s">
        <v>2177</v>
      </c>
      <c r="K48" s="1561"/>
    </row>
    <row r="49" spans="1:11" s="97" customFormat="1" ht="15" customHeight="1">
      <c r="A49" s="460" t="s">
        <v>2176</v>
      </c>
      <c r="B49" s="1333" t="s">
        <v>2174</v>
      </c>
      <c r="C49" s="1333"/>
      <c r="D49" s="1333" t="s">
        <v>2175</v>
      </c>
      <c r="E49" s="1333"/>
      <c r="F49" s="1333" t="s">
        <v>2174</v>
      </c>
      <c r="G49" s="1333"/>
      <c r="H49" s="1333" t="s">
        <v>2174</v>
      </c>
      <c r="I49" s="1333"/>
      <c r="J49" s="1333" t="s">
        <v>2174</v>
      </c>
      <c r="K49" s="1382"/>
    </row>
    <row r="50" spans="1:11" ht="15" customHeight="1">
      <c r="A50" s="315" t="s">
        <v>1911</v>
      </c>
      <c r="B50" s="991"/>
      <c r="C50" s="988">
        <v>1E-3</v>
      </c>
      <c r="D50" s="988"/>
      <c r="E50" s="988">
        <v>1.7000000000000001E-2</v>
      </c>
      <c r="F50" s="988"/>
      <c r="G50" s="988">
        <v>3.1E-2</v>
      </c>
      <c r="H50" s="988"/>
      <c r="I50" s="988">
        <v>6.0000000000000001E-3</v>
      </c>
      <c r="J50" s="988"/>
      <c r="K50" s="988">
        <v>1.4999999999999999E-2</v>
      </c>
    </row>
    <row r="51" spans="1:11" ht="15" customHeight="1">
      <c r="A51" s="315" t="s">
        <v>1910</v>
      </c>
      <c r="B51" s="990"/>
      <c r="C51" s="988">
        <v>1E-3</v>
      </c>
      <c r="D51" s="988"/>
      <c r="E51" s="988">
        <v>1.7999999999999999E-2</v>
      </c>
      <c r="F51" s="988"/>
      <c r="G51" s="988">
        <v>3.2000000000000001E-2</v>
      </c>
      <c r="H51" s="988"/>
      <c r="I51" s="988">
        <v>6.0000000000000001E-3</v>
      </c>
      <c r="J51" s="988"/>
      <c r="K51" s="988">
        <v>1.4E-2</v>
      </c>
    </row>
    <row r="52" spans="1:11" ht="15" customHeight="1">
      <c r="A52" s="315" t="s">
        <v>2028</v>
      </c>
      <c r="B52" s="114"/>
      <c r="C52" s="989">
        <v>1E-3</v>
      </c>
      <c r="D52" s="989"/>
      <c r="E52" s="989">
        <v>1.7000000000000001E-2</v>
      </c>
      <c r="F52" s="989"/>
      <c r="G52" s="989">
        <v>2.8000000000000001E-2</v>
      </c>
      <c r="H52" s="989"/>
      <c r="I52" s="989">
        <v>3.0000000000000001E-3</v>
      </c>
      <c r="J52" s="989"/>
      <c r="K52" s="989">
        <v>8.9999999999999993E-3</v>
      </c>
    </row>
    <row r="53" spans="1:11" s="168" customFormat="1" ht="15" customHeight="1">
      <c r="A53" s="315" t="s">
        <v>1908</v>
      </c>
      <c r="B53" s="175"/>
      <c r="C53" s="988">
        <v>1E-3</v>
      </c>
      <c r="D53" s="988"/>
      <c r="E53" s="988">
        <v>1.6E-2</v>
      </c>
      <c r="F53" s="988"/>
      <c r="G53" s="988">
        <v>3.1E-2</v>
      </c>
      <c r="H53" s="988"/>
      <c r="I53" s="987" t="s">
        <v>364</v>
      </c>
      <c r="J53" s="988"/>
      <c r="K53" s="987" t="s">
        <v>364</v>
      </c>
    </row>
    <row r="54" spans="1:11" ht="15" customHeight="1">
      <c r="A54" s="313" t="s">
        <v>1907</v>
      </c>
      <c r="B54" s="860"/>
      <c r="C54" s="986" t="s">
        <v>2173</v>
      </c>
      <c r="D54" s="986"/>
      <c r="E54" s="986">
        <v>1.2E-2</v>
      </c>
      <c r="F54" s="986"/>
      <c r="G54" s="986">
        <v>3.2000000000000001E-2</v>
      </c>
      <c r="H54" s="986"/>
      <c r="I54" s="985">
        <v>5.0000000000000001E-3</v>
      </c>
      <c r="J54" s="986"/>
      <c r="K54" s="985">
        <v>1.2999999999999999E-2</v>
      </c>
    </row>
    <row r="55" spans="1:11" s="97" customFormat="1" ht="15" customHeight="1">
      <c r="A55" s="169" t="s">
        <v>2172</v>
      </c>
      <c r="B55" s="984"/>
      <c r="C55" s="984"/>
      <c r="D55" s="984"/>
      <c r="E55" s="984"/>
      <c r="F55" s="984"/>
      <c r="G55" s="984"/>
      <c r="H55" s="984"/>
      <c r="I55" s="984"/>
      <c r="J55" s="1317" t="s">
        <v>2171</v>
      </c>
      <c r="K55" s="1827"/>
    </row>
    <row r="56" spans="1:11" ht="15.95" customHeight="1">
      <c r="A56" s="510"/>
      <c r="B56" s="510"/>
      <c r="C56" s="510"/>
      <c r="D56" s="510"/>
      <c r="E56" s="510"/>
      <c r="F56" s="510"/>
      <c r="G56" s="510"/>
      <c r="H56" s="510"/>
      <c r="I56" s="510"/>
      <c r="J56" s="510"/>
      <c r="K56" s="510"/>
    </row>
    <row r="57" spans="1:11" ht="15.95" customHeight="1"/>
    <row r="58" spans="1:11" ht="15.95" customHeight="1"/>
    <row r="59" spans="1:11" ht="15.95" customHeight="1"/>
    <row r="60" spans="1:11" ht="15.95" customHeight="1"/>
  </sheetData>
  <mergeCells count="80">
    <mergeCell ref="H4:H6"/>
    <mergeCell ref="J55:K55"/>
    <mergeCell ref="B37:K37"/>
    <mergeCell ref="B38:C38"/>
    <mergeCell ref="A1:L1"/>
    <mergeCell ref="A3:L3"/>
    <mergeCell ref="A4:A6"/>
    <mergeCell ref="B4:B6"/>
    <mergeCell ref="C4:C6"/>
    <mergeCell ref="E4:E6"/>
    <mergeCell ref="F4:F6"/>
    <mergeCell ref="G25:G27"/>
    <mergeCell ref="H25:H27"/>
    <mergeCell ref="A13:A15"/>
    <mergeCell ref="B13:B15"/>
    <mergeCell ref="C13:C15"/>
    <mergeCell ref="D13:D15"/>
    <mergeCell ref="E13:E15"/>
    <mergeCell ref="G4:G6"/>
    <mergeCell ref="G12:L20"/>
    <mergeCell ref="A37:A38"/>
    <mergeCell ref="F25:F27"/>
    <mergeCell ref="I25:I27"/>
    <mergeCell ref="J4:J6"/>
    <mergeCell ref="K4:K6"/>
    <mergeCell ref="A21:L21"/>
    <mergeCell ref="A23:K23"/>
    <mergeCell ref="A25:A27"/>
    <mergeCell ref="B25:B27"/>
    <mergeCell ref="D4:D6"/>
    <mergeCell ref="L4:L6"/>
    <mergeCell ref="I4:I6"/>
    <mergeCell ref="D25:D27"/>
    <mergeCell ref="D38:E38"/>
    <mergeCell ref="F38:G38"/>
    <mergeCell ref="J38:K38"/>
    <mergeCell ref="J25:J27"/>
    <mergeCell ref="K25:K27"/>
    <mergeCell ref="A33:K33"/>
    <mergeCell ref="A35:K35"/>
    <mergeCell ref="C25:C27"/>
    <mergeCell ref="H38:I38"/>
    <mergeCell ref="E25:E27"/>
    <mergeCell ref="J40:K40"/>
    <mergeCell ref="B39:C39"/>
    <mergeCell ref="D39:E39"/>
    <mergeCell ref="F39:G39"/>
    <mergeCell ref="H39:I39"/>
    <mergeCell ref="J39:K39"/>
    <mergeCell ref="B40:C40"/>
    <mergeCell ref="D40:E40"/>
    <mergeCell ref="F40:G40"/>
    <mergeCell ref="H40:I40"/>
    <mergeCell ref="D43:E43"/>
    <mergeCell ref="F43:G43"/>
    <mergeCell ref="H43:I43"/>
    <mergeCell ref="J43:K43"/>
    <mergeCell ref="B42:C42"/>
    <mergeCell ref="D42:E42"/>
    <mergeCell ref="F13:F15"/>
    <mergeCell ref="A46:K46"/>
    <mergeCell ref="B48:C48"/>
    <mergeCell ref="D48:E48"/>
    <mergeCell ref="F48:G48"/>
    <mergeCell ref="H48:I48"/>
    <mergeCell ref="J48:K48"/>
    <mergeCell ref="B41:C41"/>
    <mergeCell ref="D41:E41"/>
    <mergeCell ref="F42:G42"/>
    <mergeCell ref="H42:I42"/>
    <mergeCell ref="J42:K42"/>
    <mergeCell ref="F41:G41"/>
    <mergeCell ref="H41:I41"/>
    <mergeCell ref="J41:K41"/>
    <mergeCell ref="B43:C43"/>
    <mergeCell ref="B49:C49"/>
    <mergeCell ref="D49:E49"/>
    <mergeCell ref="F49:G49"/>
    <mergeCell ref="H49:I49"/>
    <mergeCell ref="J49:K49"/>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0A759-0515-4AF2-9415-A0A7A4325DBF}">
  <sheetPr>
    <pageSetUpPr fitToPage="1"/>
  </sheetPr>
  <dimension ref="A1:S46"/>
  <sheetViews>
    <sheetView view="pageBreakPreview" topLeftCell="B25" zoomScaleNormal="100" zoomScaleSheetLayoutView="100" workbookViewId="0">
      <selection activeCell="M56" sqref="M56"/>
    </sheetView>
  </sheetViews>
  <sheetFormatPr defaultRowHeight="17.25"/>
  <cols>
    <col min="1" max="3" width="4.625" style="94" customWidth="1"/>
    <col min="4" max="9" width="4.625" style="96" customWidth="1"/>
    <col min="10" max="11" width="4.625" style="95" customWidth="1"/>
    <col min="12" max="14" width="4.625" style="94" customWidth="1"/>
    <col min="15" max="15" width="5.125" style="94" customWidth="1"/>
    <col min="16" max="19" width="4.625" style="94" customWidth="1"/>
    <col min="20" max="16384" width="9" style="94"/>
  </cols>
  <sheetData>
    <row r="1" spans="1:19" ht="15.95" customHeight="1">
      <c r="A1" s="1282" t="s">
        <v>359</v>
      </c>
      <c r="B1" s="1282"/>
      <c r="C1" s="1282"/>
      <c r="D1" s="1282"/>
      <c r="E1" s="1282"/>
      <c r="F1" s="1282"/>
      <c r="G1" s="1282"/>
      <c r="H1" s="1282"/>
      <c r="I1" s="1282"/>
      <c r="J1" s="1282"/>
      <c r="K1" s="1282"/>
      <c r="L1" s="1282"/>
      <c r="M1" s="1282"/>
      <c r="N1" s="1282"/>
      <c r="O1" s="1282"/>
      <c r="P1" s="1282"/>
      <c r="Q1" s="1282"/>
      <c r="R1" s="1282"/>
      <c r="S1" s="1282"/>
    </row>
    <row r="2" spans="1:19" ht="50.1" customHeight="1" thickBot="1">
      <c r="A2" s="109"/>
      <c r="B2" s="108"/>
      <c r="C2" s="108"/>
      <c r="D2" s="108"/>
      <c r="E2" s="108"/>
      <c r="F2" s="108"/>
      <c r="G2" s="108"/>
      <c r="H2" s="108"/>
      <c r="I2" s="108"/>
      <c r="J2" s="108"/>
      <c r="K2" s="108"/>
      <c r="L2" s="108"/>
      <c r="M2" s="108"/>
      <c r="N2" s="108"/>
      <c r="O2" s="108"/>
      <c r="P2" s="108"/>
      <c r="Q2" s="108"/>
      <c r="R2" s="108"/>
    </row>
    <row r="3" spans="1:19" s="105" customFormat="1" ht="14.25" customHeight="1" thickTop="1">
      <c r="B3" s="1283" t="s">
        <v>358</v>
      </c>
      <c r="C3" s="1283"/>
      <c r="D3" s="1283"/>
      <c r="E3" s="1283"/>
      <c r="F3" s="1283"/>
      <c r="G3" s="1283"/>
      <c r="H3" s="1283"/>
      <c r="I3" s="1283"/>
      <c r="J3" s="1283"/>
      <c r="K3" s="1283"/>
      <c r="L3" s="1284"/>
      <c r="M3" s="1284"/>
      <c r="N3" s="1284"/>
      <c r="O3" s="1284"/>
      <c r="P3" s="1284"/>
      <c r="Q3" s="1284"/>
      <c r="R3" s="1284"/>
    </row>
    <row r="4" spans="1:19" s="105" customFormat="1" ht="14.25" customHeight="1" thickBot="1">
      <c r="B4" s="1283"/>
      <c r="C4" s="1283"/>
      <c r="D4" s="1283"/>
      <c r="E4" s="1283"/>
      <c r="F4" s="1283"/>
      <c r="G4" s="1283"/>
      <c r="H4" s="1283"/>
      <c r="I4" s="1283"/>
      <c r="J4" s="1283"/>
      <c r="K4" s="1283"/>
      <c r="L4" s="1284"/>
      <c r="M4" s="1284"/>
      <c r="N4" s="1284"/>
      <c r="O4" s="1284"/>
      <c r="P4" s="1284"/>
      <c r="Q4" s="1284"/>
      <c r="R4" s="1284"/>
    </row>
    <row r="5" spans="1:19" s="105" customFormat="1" ht="14.25" customHeight="1" thickTop="1">
      <c r="B5" s="1283"/>
      <c r="C5" s="1283"/>
      <c r="D5" s="1285"/>
      <c r="E5" s="1286"/>
      <c r="F5" s="1286"/>
      <c r="G5" s="1286"/>
      <c r="H5" s="1283"/>
      <c r="I5" s="1283"/>
      <c r="J5" s="1287"/>
      <c r="K5" s="1283"/>
      <c r="L5" s="1284"/>
      <c r="M5" s="1284"/>
      <c r="N5" s="1284"/>
      <c r="O5" s="1284"/>
      <c r="P5" s="1284"/>
      <c r="Q5" s="1284"/>
      <c r="R5" s="1284"/>
    </row>
    <row r="6" spans="1:19" s="105" customFormat="1" ht="14.25" customHeight="1" thickBot="1">
      <c r="B6" s="1288"/>
      <c r="C6" s="1288"/>
      <c r="D6" s="1288"/>
      <c r="E6" s="1288"/>
      <c r="F6" s="1288"/>
      <c r="G6" s="1288"/>
      <c r="H6" s="1288"/>
      <c r="I6" s="1288"/>
      <c r="J6" s="1288"/>
      <c r="K6" s="1288"/>
      <c r="L6" s="1289"/>
      <c r="M6" s="1289"/>
      <c r="N6" s="1289"/>
      <c r="O6" s="1289"/>
      <c r="P6" s="1289"/>
      <c r="Q6" s="1289"/>
      <c r="R6" s="1289"/>
    </row>
    <row r="7" spans="1:19" s="105" customFormat="1" ht="14.25" customHeight="1" thickTop="1">
      <c r="B7" s="107"/>
      <c r="C7" s="107"/>
      <c r="D7" s="107"/>
      <c r="E7" s="107"/>
      <c r="F7" s="107"/>
      <c r="G7" s="107"/>
      <c r="H7" s="107"/>
      <c r="I7" s="107"/>
      <c r="J7" s="107"/>
      <c r="K7" s="107"/>
      <c r="L7" s="106"/>
      <c r="M7" s="106"/>
      <c r="N7" s="106"/>
      <c r="O7" s="106"/>
      <c r="P7" s="106"/>
      <c r="Q7" s="106"/>
      <c r="R7" s="106"/>
    </row>
    <row r="8" spans="1:19" s="105" customFormat="1" ht="14.25" customHeight="1">
      <c r="B8" s="107"/>
      <c r="C8" s="107"/>
      <c r="D8" s="107"/>
      <c r="E8" s="107"/>
      <c r="F8" s="107"/>
      <c r="G8" s="107"/>
      <c r="H8" s="107"/>
      <c r="I8" s="107"/>
      <c r="J8" s="107"/>
      <c r="K8" s="107"/>
      <c r="L8" s="106"/>
      <c r="M8" s="106"/>
      <c r="N8" s="106"/>
      <c r="O8" s="106"/>
      <c r="P8" s="106"/>
      <c r="Q8" s="106"/>
      <c r="R8" s="106"/>
    </row>
    <row r="9" spans="1:19" s="105" customFormat="1" ht="14.25" customHeight="1">
      <c r="B9" s="107"/>
      <c r="C9" s="107"/>
      <c r="D9" s="107"/>
      <c r="E9" s="107"/>
      <c r="F9" s="107"/>
      <c r="G9" s="107"/>
      <c r="H9" s="107"/>
      <c r="I9" s="107"/>
      <c r="J9" s="107"/>
      <c r="K9" s="107"/>
      <c r="L9" s="106"/>
      <c r="M9" s="106"/>
      <c r="N9" s="106"/>
      <c r="O9" s="106"/>
      <c r="P9" s="106"/>
      <c r="Q9" s="106"/>
      <c r="R9" s="106"/>
    </row>
    <row r="10" spans="1:19" ht="20.100000000000001" customHeight="1">
      <c r="D10" s="94"/>
      <c r="E10" s="94"/>
      <c r="F10" s="94"/>
      <c r="G10" s="94"/>
      <c r="H10" s="94"/>
      <c r="I10" s="94"/>
      <c r="J10" s="94"/>
      <c r="K10" s="94"/>
    </row>
    <row r="11" spans="1:19" ht="20.100000000000001" customHeight="1">
      <c r="C11" s="1290" t="s">
        <v>357</v>
      </c>
      <c r="D11" s="1290"/>
      <c r="E11" s="1290"/>
      <c r="F11" s="1290"/>
      <c r="G11" s="1290"/>
      <c r="H11" s="1290"/>
      <c r="I11" s="1291">
        <v>35.32</v>
      </c>
      <c r="J11" s="1291"/>
      <c r="K11" s="1292" t="s">
        <v>354</v>
      </c>
      <c r="L11" s="1292"/>
      <c r="M11" s="1293" t="s">
        <v>356</v>
      </c>
      <c r="N11" s="1293"/>
      <c r="O11" s="1293"/>
      <c r="P11" s="1293"/>
      <c r="Q11" s="1293"/>
      <c r="R11" s="97"/>
    </row>
    <row r="12" spans="1:19" ht="20.100000000000001" customHeight="1">
      <c r="C12" s="1290" t="s">
        <v>355</v>
      </c>
      <c r="D12" s="1290"/>
      <c r="E12" s="1290"/>
      <c r="F12" s="1290"/>
      <c r="G12" s="1290"/>
      <c r="H12" s="1290"/>
      <c r="I12" s="1291">
        <v>21.51</v>
      </c>
      <c r="J12" s="1291"/>
      <c r="K12" s="1292" t="s">
        <v>354</v>
      </c>
      <c r="L12" s="1292"/>
      <c r="M12" s="1293" t="s">
        <v>353</v>
      </c>
      <c r="N12" s="1293"/>
      <c r="O12" s="1293"/>
      <c r="P12" s="1293"/>
      <c r="Q12" s="1293"/>
      <c r="R12" s="97"/>
    </row>
    <row r="13" spans="1:19" ht="20.100000000000001" customHeight="1">
      <c r="C13" s="1290" t="s">
        <v>352</v>
      </c>
      <c r="D13" s="1290"/>
      <c r="E13" s="1290"/>
      <c r="F13" s="1290"/>
      <c r="G13" s="1290"/>
      <c r="H13" s="1290"/>
      <c r="I13" s="104"/>
      <c r="J13" s="102"/>
      <c r="K13" s="102"/>
      <c r="L13" s="101"/>
      <c r="M13" s="1292"/>
      <c r="N13" s="1292"/>
      <c r="O13" s="1292"/>
      <c r="P13" s="99"/>
      <c r="Q13" s="99"/>
      <c r="R13" s="97"/>
    </row>
    <row r="14" spans="1:19" ht="20.100000000000001" customHeight="1">
      <c r="D14" s="103" t="s">
        <v>351</v>
      </c>
      <c r="E14" s="103"/>
      <c r="F14" s="103"/>
      <c r="G14" s="103"/>
      <c r="H14" s="103"/>
      <c r="I14" s="103"/>
      <c r="J14" s="102"/>
      <c r="K14" s="102"/>
      <c r="L14" s="101"/>
      <c r="M14" s="99"/>
      <c r="N14" s="99"/>
      <c r="O14" s="99"/>
      <c r="P14" s="99"/>
      <c r="Q14" s="99"/>
      <c r="R14" s="97"/>
    </row>
    <row r="15" spans="1:19" ht="20.100000000000001" customHeight="1">
      <c r="D15" s="1294" t="s">
        <v>350</v>
      </c>
      <c r="E15" s="1294"/>
      <c r="F15" s="1294"/>
      <c r="G15" s="1294"/>
      <c r="H15" s="1294"/>
      <c r="I15" s="1295">
        <v>698000</v>
      </c>
      <c r="J15" s="1295"/>
      <c r="K15" s="1292" t="s">
        <v>346</v>
      </c>
      <c r="L15" s="1292"/>
      <c r="M15" s="1293" t="s">
        <v>349</v>
      </c>
      <c r="N15" s="1293"/>
      <c r="O15" s="1293"/>
      <c r="P15" s="1293"/>
      <c r="Q15" s="1293"/>
      <c r="R15" s="97"/>
    </row>
    <row r="16" spans="1:19" ht="20.100000000000001" customHeight="1">
      <c r="D16" s="103" t="s">
        <v>348</v>
      </c>
      <c r="E16" s="103"/>
      <c r="F16" s="103"/>
      <c r="G16" s="103"/>
      <c r="H16" s="103"/>
      <c r="I16" s="103"/>
      <c r="J16" s="102"/>
      <c r="K16" s="102"/>
      <c r="L16" s="101"/>
      <c r="M16" s="100"/>
      <c r="N16" s="100"/>
      <c r="O16" s="100"/>
      <c r="P16" s="100"/>
      <c r="Q16" s="100"/>
      <c r="R16" s="97"/>
    </row>
    <row r="17" spans="2:18" ht="20.100000000000001" customHeight="1">
      <c r="D17" s="1296" t="s">
        <v>347</v>
      </c>
      <c r="E17" s="1296"/>
      <c r="F17" s="1296"/>
      <c r="G17" s="1296"/>
      <c r="H17" s="1296"/>
      <c r="I17" s="1295">
        <v>252000</v>
      </c>
      <c r="J17" s="1295"/>
      <c r="K17" s="1292" t="s">
        <v>346</v>
      </c>
      <c r="L17" s="1292"/>
      <c r="M17" s="1293" t="s">
        <v>345</v>
      </c>
      <c r="N17" s="1293"/>
      <c r="O17" s="1293"/>
      <c r="P17" s="1293"/>
      <c r="Q17" s="1293"/>
      <c r="R17" s="97"/>
    </row>
    <row r="18" spans="2:18" ht="20.100000000000001" customHeight="1">
      <c r="C18" s="1290" t="s">
        <v>344</v>
      </c>
      <c r="D18" s="1290"/>
      <c r="E18" s="1290"/>
      <c r="F18" s="1290"/>
      <c r="G18" s="1290"/>
      <c r="H18" s="1290"/>
      <c r="I18" s="1297">
        <v>16.3</v>
      </c>
      <c r="J18" s="1297"/>
      <c r="K18" s="1292" t="s">
        <v>343</v>
      </c>
      <c r="L18" s="1292"/>
      <c r="M18" s="1292" t="s">
        <v>336</v>
      </c>
      <c r="N18" s="1292"/>
      <c r="O18" s="1292"/>
      <c r="P18" s="99"/>
      <c r="Q18" s="99"/>
      <c r="R18" s="97"/>
    </row>
    <row r="19" spans="2:18" ht="20.100000000000001" customHeight="1">
      <c r="C19" s="1290" t="s">
        <v>342</v>
      </c>
      <c r="D19" s="1290"/>
      <c r="E19" s="1290"/>
      <c r="F19" s="1290"/>
      <c r="G19" s="1290"/>
      <c r="H19" s="1290"/>
      <c r="I19" s="1297">
        <v>76.900000000000006</v>
      </c>
      <c r="J19" s="1297"/>
      <c r="K19" s="1292" t="s">
        <v>341</v>
      </c>
      <c r="L19" s="1292"/>
      <c r="M19" s="1292" t="s">
        <v>336</v>
      </c>
      <c r="N19" s="1292"/>
      <c r="O19" s="1292"/>
      <c r="P19" s="99"/>
      <c r="Q19" s="99"/>
      <c r="R19" s="97"/>
    </row>
    <row r="20" spans="2:18" ht="20.100000000000001" customHeight="1">
      <c r="C20" s="1290" t="s">
        <v>340</v>
      </c>
      <c r="D20" s="1290"/>
      <c r="E20" s="1290"/>
      <c r="F20" s="1290"/>
      <c r="G20" s="1290"/>
      <c r="H20" s="1290"/>
      <c r="I20" s="1297">
        <v>2.7</v>
      </c>
      <c r="J20" s="1297"/>
      <c r="K20" s="1292" t="s">
        <v>339</v>
      </c>
      <c r="L20" s="1292"/>
      <c r="M20" s="1292" t="s">
        <v>336</v>
      </c>
      <c r="N20" s="1292"/>
      <c r="O20" s="1292"/>
      <c r="P20" s="99"/>
      <c r="Q20" s="99"/>
      <c r="R20" s="97"/>
    </row>
    <row r="21" spans="2:18" ht="20.100000000000001" customHeight="1">
      <c r="C21" s="1290" t="s">
        <v>338</v>
      </c>
      <c r="D21" s="1290"/>
      <c r="E21" s="1290"/>
      <c r="F21" s="1290"/>
      <c r="G21" s="1290"/>
      <c r="H21" s="1290"/>
      <c r="I21" s="1297">
        <v>2487</v>
      </c>
      <c r="J21" s="1297"/>
      <c r="K21" s="1292" t="s">
        <v>337</v>
      </c>
      <c r="L21" s="1292"/>
      <c r="M21" s="1292" t="s">
        <v>336</v>
      </c>
      <c r="N21" s="1292"/>
      <c r="O21" s="1292"/>
      <c r="P21" s="99"/>
      <c r="Q21" s="99"/>
      <c r="R21" s="97"/>
    </row>
    <row r="22" spans="2:18" ht="20.100000000000001" customHeight="1">
      <c r="D22" s="94"/>
      <c r="E22" s="94"/>
      <c r="F22" s="94"/>
      <c r="G22" s="94"/>
      <c r="H22" s="94"/>
      <c r="I22" s="94"/>
      <c r="J22" s="94"/>
      <c r="K22" s="94"/>
    </row>
    <row r="23" spans="2:18" ht="20.100000000000001" customHeight="1"/>
    <row r="24" spans="2:18" ht="20.100000000000001" customHeight="1"/>
    <row r="25" spans="2:18" ht="20.100000000000001" customHeight="1">
      <c r="B25" s="98"/>
      <c r="C25" s="98"/>
      <c r="D25" s="98"/>
      <c r="E25" s="98"/>
      <c r="F25" s="98"/>
      <c r="G25" s="98"/>
      <c r="H25" s="98"/>
      <c r="I25" s="98"/>
      <c r="J25" s="98"/>
      <c r="K25" s="98"/>
      <c r="L25" s="98"/>
      <c r="M25" s="98"/>
      <c r="N25" s="98"/>
      <c r="O25" s="98"/>
      <c r="P25" s="98"/>
      <c r="Q25" s="98"/>
      <c r="R25" s="98"/>
    </row>
    <row r="26" spans="2:18" ht="20.100000000000001" customHeight="1">
      <c r="B26" s="98"/>
      <c r="C26" s="98"/>
      <c r="D26" s="98"/>
      <c r="E26" s="98"/>
      <c r="F26" s="98"/>
      <c r="G26" s="98"/>
      <c r="H26" s="98"/>
      <c r="I26" s="98"/>
      <c r="J26" s="98"/>
      <c r="K26" s="98"/>
      <c r="L26" s="98"/>
      <c r="M26" s="98"/>
      <c r="N26" s="98"/>
      <c r="O26" s="98"/>
      <c r="P26" s="98"/>
      <c r="Q26" s="98"/>
      <c r="R26" s="98"/>
    </row>
    <row r="27" spans="2:18" ht="20.100000000000001" customHeight="1">
      <c r="B27" s="98"/>
      <c r="C27" s="98"/>
      <c r="D27" s="98"/>
      <c r="E27" s="98"/>
      <c r="F27" s="98"/>
      <c r="G27" s="98"/>
      <c r="H27" s="98"/>
      <c r="I27" s="98"/>
      <c r="J27" s="98"/>
      <c r="K27" s="98"/>
      <c r="L27" s="98"/>
      <c r="M27" s="98"/>
      <c r="N27" s="98"/>
      <c r="O27" s="98"/>
      <c r="P27" s="98"/>
      <c r="Q27" s="98"/>
      <c r="R27" s="98"/>
    </row>
    <row r="28" spans="2:18" ht="20.100000000000001" customHeight="1">
      <c r="B28" s="98"/>
      <c r="C28" s="98"/>
      <c r="D28" s="98"/>
      <c r="E28" s="98"/>
      <c r="F28" s="98"/>
      <c r="G28" s="98"/>
      <c r="H28" s="98"/>
      <c r="I28" s="98"/>
      <c r="J28" s="98"/>
      <c r="K28" s="98"/>
      <c r="L28" s="98"/>
      <c r="M28" s="98"/>
      <c r="N28" s="98"/>
      <c r="O28" s="98"/>
      <c r="P28" s="98"/>
      <c r="Q28" s="98"/>
      <c r="R28" s="98"/>
    </row>
    <row r="29" spans="2:18" ht="20.100000000000001" customHeight="1"/>
    <row r="30" spans="2:18" ht="20.100000000000001" customHeight="1"/>
    <row r="31" spans="2:18" ht="20.100000000000001" customHeight="1"/>
    <row r="32" spans="2:18" ht="20.100000000000001" customHeight="1"/>
    <row r="33" spans="2:2" ht="20.100000000000001" customHeight="1"/>
    <row r="34" spans="2:2" ht="20.100000000000001" customHeight="1"/>
    <row r="35" spans="2:2" ht="20.100000000000001" customHeight="1"/>
    <row r="36" spans="2:2" ht="20.100000000000001" customHeight="1"/>
    <row r="37" spans="2:2" ht="20.100000000000001" customHeight="1"/>
    <row r="38" spans="2:2" ht="20.100000000000001" customHeight="1"/>
    <row r="39" spans="2:2" ht="20.100000000000001" customHeight="1"/>
    <row r="40" spans="2:2" ht="20.100000000000001" customHeight="1">
      <c r="B40" s="97"/>
    </row>
    <row r="41" spans="2:2" ht="20.100000000000001" customHeight="1"/>
    <row r="42" spans="2:2" ht="20.100000000000001" customHeight="1"/>
    <row r="43" spans="2:2" ht="20.100000000000001" customHeight="1"/>
    <row r="44" spans="2:2" ht="20.100000000000001" customHeight="1"/>
    <row r="45" spans="2:2" ht="20.100000000000001" customHeight="1"/>
    <row r="46" spans="2:2" ht="20.100000000000001" customHeight="1"/>
  </sheetData>
  <mergeCells count="36">
    <mergeCell ref="C20:H20"/>
    <mergeCell ref="I20:J20"/>
    <mergeCell ref="K20:L20"/>
    <mergeCell ref="M20:O20"/>
    <mergeCell ref="C21:H21"/>
    <mergeCell ref="I21:J21"/>
    <mergeCell ref="K21:L21"/>
    <mergeCell ref="M21:O21"/>
    <mergeCell ref="C18:H18"/>
    <mergeCell ref="I18:J18"/>
    <mergeCell ref="K18:L18"/>
    <mergeCell ref="M18:O18"/>
    <mergeCell ref="C19:H19"/>
    <mergeCell ref="I19:J19"/>
    <mergeCell ref="K19:L19"/>
    <mergeCell ref="M19:O19"/>
    <mergeCell ref="D15:H15"/>
    <mergeCell ref="I15:J15"/>
    <mergeCell ref="K15:L15"/>
    <mergeCell ref="M15:Q15"/>
    <mergeCell ref="D17:H17"/>
    <mergeCell ref="I17:J17"/>
    <mergeCell ref="K17:L17"/>
    <mergeCell ref="M17:Q17"/>
    <mergeCell ref="C12:H12"/>
    <mergeCell ref="I12:J12"/>
    <mergeCell ref="K12:L12"/>
    <mergeCell ref="M12:Q12"/>
    <mergeCell ref="C13:H13"/>
    <mergeCell ref="M13:O13"/>
    <mergeCell ref="A1:S1"/>
    <mergeCell ref="B3:R6"/>
    <mergeCell ref="C11:H11"/>
    <mergeCell ref="I11:J11"/>
    <mergeCell ref="K11:L11"/>
    <mergeCell ref="M11:Q11"/>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4C075-F88B-43FC-978B-0B387FDE3370}">
  <sheetPr>
    <pageSetUpPr fitToPage="1"/>
  </sheetPr>
  <dimension ref="A1:M71"/>
  <sheetViews>
    <sheetView view="pageBreakPreview" topLeftCell="A34" zoomScaleNormal="100" zoomScaleSheetLayoutView="100" workbookViewId="0">
      <selection activeCell="M56" sqref="M56"/>
    </sheetView>
  </sheetViews>
  <sheetFormatPr defaultColWidth="8.625" defaultRowHeight="13.5"/>
  <cols>
    <col min="1" max="10" width="8.875" style="278" customWidth="1"/>
    <col min="11" max="16384" width="8.625" style="278"/>
  </cols>
  <sheetData>
    <row r="1" spans="1:10" ht="15.95" customHeight="1">
      <c r="A1" s="1528" t="s">
        <v>2260</v>
      </c>
      <c r="B1" s="1528"/>
    </row>
    <row r="2" spans="1:10" ht="15.95" hidden="1" customHeight="1"/>
    <row r="3" spans="1:10" ht="12" customHeight="1"/>
    <row r="4" spans="1:10" s="1015" customFormat="1" ht="24.95" customHeight="1">
      <c r="A4" s="1301" t="s">
        <v>2259</v>
      </c>
      <c r="B4" s="1301"/>
      <c r="C4" s="1301"/>
      <c r="D4" s="1301"/>
      <c r="E4" s="1301"/>
      <c r="F4" s="1301"/>
      <c r="G4" s="1301"/>
      <c r="H4" s="1301"/>
      <c r="I4" s="1301"/>
      <c r="J4" s="1301"/>
    </row>
    <row r="5" spans="1:10" s="1015" customFormat="1" ht="15" customHeight="1" thickBot="1">
      <c r="A5" s="145"/>
      <c r="B5" s="145"/>
      <c r="C5" s="145"/>
      <c r="D5" s="145"/>
      <c r="E5" s="145"/>
      <c r="F5" s="145"/>
      <c r="G5" s="145"/>
      <c r="H5" s="145"/>
      <c r="I5" s="145"/>
      <c r="J5" s="145"/>
    </row>
    <row r="6" spans="1:10" s="1015" customFormat="1" ht="15" customHeight="1" thickTop="1">
      <c r="A6" s="1738" t="s">
        <v>409</v>
      </c>
      <c r="B6" s="1522" t="s">
        <v>431</v>
      </c>
      <c r="C6" s="1522" t="s">
        <v>2258</v>
      </c>
      <c r="D6" s="1522" t="s">
        <v>2257</v>
      </c>
      <c r="E6" s="1522" t="s">
        <v>2256</v>
      </c>
      <c r="F6" s="1522" t="s">
        <v>2255</v>
      </c>
      <c r="G6" s="1522" t="s">
        <v>2254</v>
      </c>
      <c r="H6" s="1522" t="s">
        <v>2253</v>
      </c>
      <c r="I6" s="1522" t="s">
        <v>2252</v>
      </c>
      <c r="J6" s="1423" t="s">
        <v>374</v>
      </c>
    </row>
    <row r="7" spans="1:10" ht="15" customHeight="1">
      <c r="A7" s="1741"/>
      <c r="B7" s="1401"/>
      <c r="C7" s="1401"/>
      <c r="D7" s="1401"/>
      <c r="E7" s="1401"/>
      <c r="F7" s="1401"/>
      <c r="G7" s="1401"/>
      <c r="H7" s="1401"/>
      <c r="I7" s="1401"/>
      <c r="J7" s="1363"/>
    </row>
    <row r="8" spans="1:10" ht="15" customHeight="1">
      <c r="A8" s="315" t="s">
        <v>1911</v>
      </c>
      <c r="B8" s="153">
        <v>249</v>
      </c>
      <c r="C8" s="184">
        <v>20</v>
      </c>
      <c r="D8" s="184">
        <v>10</v>
      </c>
      <c r="E8" s="184">
        <v>15</v>
      </c>
      <c r="F8" s="184">
        <v>0</v>
      </c>
      <c r="G8" s="184">
        <v>7</v>
      </c>
      <c r="H8" s="184">
        <v>0</v>
      </c>
      <c r="I8" s="184">
        <v>0</v>
      </c>
      <c r="J8" s="184">
        <v>197</v>
      </c>
    </row>
    <row r="9" spans="1:10" ht="15" customHeight="1">
      <c r="A9" s="315" t="s">
        <v>1910</v>
      </c>
      <c r="B9" s="153">
        <v>206</v>
      </c>
      <c r="C9" s="184">
        <v>14</v>
      </c>
      <c r="D9" s="184">
        <v>0</v>
      </c>
      <c r="E9" s="184">
        <v>20</v>
      </c>
      <c r="F9" s="184">
        <v>4</v>
      </c>
      <c r="G9" s="184">
        <v>2</v>
      </c>
      <c r="H9" s="184">
        <v>0</v>
      </c>
      <c r="I9" s="184">
        <v>0</v>
      </c>
      <c r="J9" s="184">
        <v>166</v>
      </c>
    </row>
    <row r="10" spans="1:10" s="299" customFormat="1" ht="15" customHeight="1">
      <c r="A10" s="315" t="s">
        <v>2028</v>
      </c>
      <c r="B10" s="1005">
        <v>125</v>
      </c>
      <c r="C10" s="777">
        <v>11</v>
      </c>
      <c r="D10" s="777">
        <v>0</v>
      </c>
      <c r="E10" s="777">
        <v>8</v>
      </c>
      <c r="F10" s="777">
        <v>2</v>
      </c>
      <c r="G10" s="777">
        <v>1</v>
      </c>
      <c r="H10" s="777">
        <v>0</v>
      </c>
      <c r="I10" s="777">
        <v>0</v>
      </c>
      <c r="J10" s="777">
        <v>103</v>
      </c>
    </row>
    <row r="11" spans="1:10" s="299" customFormat="1" ht="15" customHeight="1">
      <c r="A11" s="315" t="s">
        <v>1908</v>
      </c>
      <c r="B11" s="1005">
        <v>124</v>
      </c>
      <c r="C11" s="777">
        <v>20</v>
      </c>
      <c r="D11" s="777">
        <v>0</v>
      </c>
      <c r="E11" s="777">
        <v>26</v>
      </c>
      <c r="F11" s="777">
        <v>5</v>
      </c>
      <c r="G11" s="777">
        <v>10</v>
      </c>
      <c r="H11" s="777">
        <v>0</v>
      </c>
      <c r="I11" s="777">
        <v>0</v>
      </c>
      <c r="J11" s="777">
        <v>63</v>
      </c>
    </row>
    <row r="12" spans="1:10" ht="15" customHeight="1">
      <c r="A12" s="313" t="s">
        <v>1907</v>
      </c>
      <c r="B12" s="1001">
        <v>114</v>
      </c>
      <c r="C12" s="1003">
        <v>19</v>
      </c>
      <c r="D12" s="1003">
        <v>1</v>
      </c>
      <c r="E12" s="1003">
        <v>16</v>
      </c>
      <c r="F12" s="1003">
        <v>4</v>
      </c>
      <c r="G12" s="1003">
        <v>3</v>
      </c>
      <c r="H12" s="1003">
        <v>2</v>
      </c>
      <c r="I12" s="1003">
        <v>0</v>
      </c>
      <c r="J12" s="1003">
        <v>69</v>
      </c>
    </row>
    <row r="13" spans="1:10" ht="15" customHeight="1">
      <c r="A13" s="1317" t="s">
        <v>2251</v>
      </c>
      <c r="B13" s="1317"/>
      <c r="C13" s="1317"/>
      <c r="D13" s="1317"/>
      <c r="E13" s="1317"/>
      <c r="F13" s="1317"/>
      <c r="G13" s="1317"/>
      <c r="H13" s="1317"/>
      <c r="I13" s="1317"/>
      <c r="J13" s="1317"/>
    </row>
    <row r="14" spans="1:10" ht="15" customHeight="1">
      <c r="A14" s="166"/>
      <c r="B14" s="166"/>
      <c r="C14" s="166"/>
      <c r="D14" s="166"/>
      <c r="E14" s="166"/>
      <c r="F14" s="166"/>
      <c r="G14" s="166"/>
      <c r="H14" s="166"/>
      <c r="I14" s="166"/>
      <c r="J14" s="166"/>
    </row>
    <row r="15" spans="1:10" ht="15" customHeight="1">
      <c r="A15" s="132"/>
      <c r="B15" s="132"/>
      <c r="C15" s="132"/>
      <c r="D15" s="132"/>
      <c r="E15" s="132"/>
      <c r="F15" s="132"/>
      <c r="G15" s="132"/>
      <c r="H15" s="132"/>
      <c r="I15" s="132"/>
      <c r="J15" s="132"/>
    </row>
    <row r="16" spans="1:10" s="1015" customFormat="1" ht="24.95" customHeight="1">
      <c r="A16" s="1844" t="s">
        <v>2250</v>
      </c>
      <c r="B16" s="1844"/>
      <c r="C16" s="1844"/>
      <c r="D16" s="1844"/>
      <c r="E16" s="1844"/>
      <c r="F16" s="1016"/>
      <c r="G16" s="1844" t="s">
        <v>2249</v>
      </c>
      <c r="H16" s="1844"/>
      <c r="I16" s="1844"/>
      <c r="J16" s="1844"/>
    </row>
    <row r="17" spans="1:13" s="410" customFormat="1" ht="15" customHeight="1" thickBot="1">
      <c r="A17" s="1840" t="s">
        <v>2248</v>
      </c>
      <c r="B17" s="1840"/>
      <c r="C17" s="1840"/>
      <c r="D17" s="1840"/>
      <c r="E17" s="1840"/>
      <c r="F17" s="133"/>
      <c r="G17" s="485"/>
      <c r="H17" s="485"/>
      <c r="I17" s="1840" t="s">
        <v>2247</v>
      </c>
      <c r="J17" s="1840"/>
    </row>
    <row r="18" spans="1:13" s="410" customFormat="1" ht="15" customHeight="1" thickTop="1">
      <c r="A18" s="1782" t="s">
        <v>409</v>
      </c>
      <c r="B18" s="1835" t="s">
        <v>2246</v>
      </c>
      <c r="C18" s="1835" t="s">
        <v>2245</v>
      </c>
      <c r="D18" s="1837" t="s">
        <v>2245</v>
      </c>
      <c r="E18" s="1838"/>
      <c r="F18" s="1012"/>
      <c r="G18" s="1757" t="s">
        <v>409</v>
      </c>
      <c r="H18" s="1839" t="s">
        <v>2244</v>
      </c>
      <c r="I18" s="1802" t="s">
        <v>2243</v>
      </c>
      <c r="J18" s="1843" t="s">
        <v>2242</v>
      </c>
    </row>
    <row r="19" spans="1:13" s="1011" customFormat="1" ht="15" customHeight="1">
      <c r="A19" s="1834"/>
      <c r="B19" s="1836"/>
      <c r="C19" s="1836"/>
      <c r="D19" s="1014" t="s">
        <v>2241</v>
      </c>
      <c r="E19" s="1013" t="s">
        <v>2240</v>
      </c>
      <c r="F19" s="1012"/>
      <c r="G19" s="1759"/>
      <c r="H19" s="1803"/>
      <c r="I19" s="1803"/>
      <c r="J19" s="1579"/>
    </row>
    <row r="20" spans="1:13" ht="15" customHeight="1">
      <c r="A20" s="133" t="s">
        <v>1911</v>
      </c>
      <c r="B20" s="826">
        <v>184468</v>
      </c>
      <c r="C20" s="937">
        <v>43176</v>
      </c>
      <c r="D20" s="727">
        <v>34433</v>
      </c>
      <c r="E20" s="727">
        <v>8743</v>
      </c>
      <c r="F20" s="777"/>
      <c r="G20" s="727" t="s">
        <v>1911</v>
      </c>
      <c r="H20" s="830">
        <v>36447</v>
      </c>
      <c r="I20" s="1010">
        <v>12299</v>
      </c>
      <c r="J20" s="1010">
        <v>12299</v>
      </c>
    </row>
    <row r="21" spans="1:13" ht="15" customHeight="1">
      <c r="A21" s="315" t="s">
        <v>1910</v>
      </c>
      <c r="B21" s="1005">
        <v>189762</v>
      </c>
      <c r="C21" s="938">
        <v>44066</v>
      </c>
      <c r="D21" s="778">
        <v>35115</v>
      </c>
      <c r="E21" s="778">
        <v>8951</v>
      </c>
      <c r="F21" s="777"/>
      <c r="G21" s="727" t="s">
        <v>1910</v>
      </c>
      <c r="H21" s="830">
        <v>34471</v>
      </c>
      <c r="I21" s="778">
        <v>11401</v>
      </c>
      <c r="J21" s="778">
        <v>11401</v>
      </c>
    </row>
    <row r="22" spans="1:13" ht="15" customHeight="1">
      <c r="A22" s="315" t="s">
        <v>2028</v>
      </c>
      <c r="B22" s="1005">
        <v>194364</v>
      </c>
      <c r="C22" s="938">
        <v>47324</v>
      </c>
      <c r="D22" s="778">
        <v>37888</v>
      </c>
      <c r="E22" s="778">
        <v>9436</v>
      </c>
      <c r="F22" s="777"/>
      <c r="G22" s="937" t="s">
        <v>2028</v>
      </c>
      <c r="H22" s="777">
        <v>31914</v>
      </c>
      <c r="I22" s="778">
        <v>11262</v>
      </c>
      <c r="J22" s="778">
        <v>11262</v>
      </c>
    </row>
    <row r="23" spans="1:13" ht="15" customHeight="1">
      <c r="A23" s="315" t="s">
        <v>1908</v>
      </c>
      <c r="B23" s="1005">
        <v>199151</v>
      </c>
      <c r="C23" s="938">
        <v>47204</v>
      </c>
      <c r="D23" s="777">
        <v>37367</v>
      </c>
      <c r="E23" s="777">
        <v>9837</v>
      </c>
      <c r="F23" s="777"/>
      <c r="G23" s="937" t="s">
        <v>1908</v>
      </c>
      <c r="H23" s="777">
        <v>29469</v>
      </c>
      <c r="I23" s="777">
        <v>10310</v>
      </c>
      <c r="J23" s="777">
        <v>10310</v>
      </c>
    </row>
    <row r="24" spans="1:13" ht="15" customHeight="1">
      <c r="A24" s="313" t="s">
        <v>1907</v>
      </c>
      <c r="B24" s="1001">
        <v>203029</v>
      </c>
      <c r="C24" s="1002">
        <v>47335</v>
      </c>
      <c r="D24" s="892">
        <v>37722</v>
      </c>
      <c r="E24" s="892">
        <v>9613</v>
      </c>
      <c r="F24" s="777"/>
      <c r="G24" s="936" t="s">
        <v>1907</v>
      </c>
      <c r="H24" s="892">
        <v>28223</v>
      </c>
      <c r="I24" s="892">
        <v>9636</v>
      </c>
      <c r="J24" s="892">
        <v>9636</v>
      </c>
    </row>
    <row r="25" spans="1:13" ht="15" customHeight="1">
      <c r="A25" s="203" t="s">
        <v>2239</v>
      </c>
      <c r="B25" s="1005">
        <v>201284</v>
      </c>
      <c r="C25" s="938">
        <v>4041</v>
      </c>
      <c r="D25" s="1008">
        <v>3172</v>
      </c>
      <c r="E25" s="1008">
        <v>868.5</v>
      </c>
      <c r="F25" s="777"/>
      <c r="G25" s="203" t="s">
        <v>2239</v>
      </c>
      <c r="H25" s="889">
        <v>29821</v>
      </c>
      <c r="I25" s="1003">
        <v>797</v>
      </c>
      <c r="J25" s="1003">
        <v>797</v>
      </c>
      <c r="M25" s="105"/>
    </row>
    <row r="26" spans="1:13" ht="15" customHeight="1">
      <c r="A26" s="157" t="s">
        <v>2238</v>
      </c>
      <c r="B26" s="1005">
        <v>201657</v>
      </c>
      <c r="C26" s="938">
        <v>4198</v>
      </c>
      <c r="D26" s="1008">
        <v>3322.6</v>
      </c>
      <c r="E26" s="1008">
        <v>875.3</v>
      </c>
      <c r="F26" s="777"/>
      <c r="G26" s="1009" t="s">
        <v>2238</v>
      </c>
      <c r="H26" s="889">
        <v>29464</v>
      </c>
      <c r="I26" s="1003">
        <v>919</v>
      </c>
      <c r="J26" s="1003">
        <v>919</v>
      </c>
      <c r="M26" s="105"/>
    </row>
    <row r="27" spans="1:13" ht="15" customHeight="1">
      <c r="A27" s="157" t="s">
        <v>539</v>
      </c>
      <c r="B27" s="1005">
        <v>201807</v>
      </c>
      <c r="C27" s="938">
        <v>4069</v>
      </c>
      <c r="D27" s="1008">
        <v>3278.1</v>
      </c>
      <c r="E27" s="1008">
        <v>790.9</v>
      </c>
      <c r="F27" s="777"/>
      <c r="G27" s="937" t="s">
        <v>539</v>
      </c>
      <c r="H27" s="889">
        <v>28756</v>
      </c>
      <c r="I27" s="1003">
        <v>1013</v>
      </c>
      <c r="J27" s="1003">
        <v>1013</v>
      </c>
      <c r="M27" s="105"/>
    </row>
    <row r="28" spans="1:13" ht="15" customHeight="1">
      <c r="A28" s="157" t="s">
        <v>517</v>
      </c>
      <c r="B28" s="1005">
        <v>202036</v>
      </c>
      <c r="C28" s="938">
        <v>4083</v>
      </c>
      <c r="D28" s="1008">
        <v>3296.7</v>
      </c>
      <c r="E28" s="1008">
        <v>786.7</v>
      </c>
      <c r="F28" s="777"/>
      <c r="G28" s="937" t="s">
        <v>537</v>
      </c>
      <c r="H28" s="889">
        <v>28728</v>
      </c>
      <c r="I28" s="1003">
        <v>855</v>
      </c>
      <c r="J28" s="1003">
        <v>855</v>
      </c>
      <c r="M28" s="105"/>
    </row>
    <row r="29" spans="1:13" ht="15" customHeight="1">
      <c r="A29" s="157" t="s">
        <v>536</v>
      </c>
      <c r="B29" s="1005">
        <v>202320</v>
      </c>
      <c r="C29" s="938">
        <v>4058</v>
      </c>
      <c r="D29" s="1008">
        <v>3259</v>
      </c>
      <c r="E29" s="1008">
        <v>799.2</v>
      </c>
      <c r="F29" s="777"/>
      <c r="G29" s="937" t="s">
        <v>536</v>
      </c>
      <c r="H29" s="889">
        <v>28445</v>
      </c>
      <c r="I29" s="1003">
        <v>711</v>
      </c>
      <c r="J29" s="1003">
        <v>711</v>
      </c>
      <c r="M29" s="105"/>
    </row>
    <row r="30" spans="1:13" ht="15" customHeight="1">
      <c r="A30" s="157" t="s">
        <v>534</v>
      </c>
      <c r="B30" s="1005">
        <v>202522</v>
      </c>
      <c r="C30" s="938">
        <v>4003</v>
      </c>
      <c r="D30" s="1008">
        <v>3206.1</v>
      </c>
      <c r="E30" s="1008">
        <v>796.74</v>
      </c>
      <c r="F30" s="777"/>
      <c r="G30" s="937" t="s">
        <v>534</v>
      </c>
      <c r="H30" s="889">
        <v>28195</v>
      </c>
      <c r="I30" s="1003">
        <v>716</v>
      </c>
      <c r="J30" s="1003">
        <v>716</v>
      </c>
      <c r="M30" s="105"/>
    </row>
    <row r="31" spans="1:13" ht="15" customHeight="1">
      <c r="A31" s="157" t="s">
        <v>532</v>
      </c>
      <c r="B31" s="1005">
        <v>203029</v>
      </c>
      <c r="C31" s="938">
        <v>3903</v>
      </c>
      <c r="D31" s="1008">
        <v>3114.3</v>
      </c>
      <c r="E31" s="1008">
        <v>789.1</v>
      </c>
      <c r="F31" s="777"/>
      <c r="G31" s="937" t="s">
        <v>532</v>
      </c>
      <c r="H31" s="889">
        <v>28223</v>
      </c>
      <c r="I31" s="1003">
        <v>876</v>
      </c>
      <c r="J31" s="1003">
        <v>876</v>
      </c>
      <c r="M31" s="105"/>
    </row>
    <row r="32" spans="1:13" ht="15" customHeight="1">
      <c r="A32" s="157" t="s">
        <v>531</v>
      </c>
      <c r="B32" s="1005">
        <v>203676</v>
      </c>
      <c r="C32" s="938">
        <v>3958</v>
      </c>
      <c r="D32" s="1008">
        <v>3172.8</v>
      </c>
      <c r="E32" s="1008">
        <v>785.3</v>
      </c>
      <c r="F32" s="777"/>
      <c r="G32" s="937" t="s">
        <v>531</v>
      </c>
      <c r="H32" s="889">
        <v>27970</v>
      </c>
      <c r="I32" s="1003">
        <v>706</v>
      </c>
      <c r="J32" s="1003">
        <v>706</v>
      </c>
      <c r="M32" s="105"/>
    </row>
    <row r="33" spans="1:13" ht="15" customHeight="1">
      <c r="A33" s="157" t="s">
        <v>530</v>
      </c>
      <c r="B33" s="1005">
        <v>204148</v>
      </c>
      <c r="C33" s="938">
        <v>4045</v>
      </c>
      <c r="D33" s="1008">
        <v>3193.9</v>
      </c>
      <c r="E33" s="1008">
        <v>850.8</v>
      </c>
      <c r="F33" s="777"/>
      <c r="G33" s="937" t="s">
        <v>530</v>
      </c>
      <c r="H33" s="889">
        <v>27944</v>
      </c>
      <c r="I33" s="1003">
        <v>699</v>
      </c>
      <c r="J33" s="1003">
        <v>699</v>
      </c>
      <c r="M33" s="105"/>
    </row>
    <row r="34" spans="1:13" ht="15" customHeight="1">
      <c r="A34" s="203" t="s">
        <v>2237</v>
      </c>
      <c r="B34" s="1005">
        <v>204512</v>
      </c>
      <c r="C34" s="938">
        <v>3753</v>
      </c>
      <c r="D34" s="1008">
        <v>2981.3</v>
      </c>
      <c r="E34" s="1008">
        <v>771.2</v>
      </c>
      <c r="F34" s="777"/>
      <c r="G34" s="203" t="s">
        <v>2237</v>
      </c>
      <c r="H34" s="889">
        <v>27776</v>
      </c>
      <c r="I34" s="1003">
        <v>721</v>
      </c>
      <c r="J34" s="1003">
        <v>721</v>
      </c>
      <c r="M34" s="105"/>
    </row>
    <row r="35" spans="1:13" ht="15" customHeight="1">
      <c r="A35" s="157" t="s">
        <v>542</v>
      </c>
      <c r="B35" s="1005">
        <v>204763</v>
      </c>
      <c r="C35" s="938">
        <v>3243</v>
      </c>
      <c r="D35" s="1008">
        <v>2576.8000000000002</v>
      </c>
      <c r="E35" s="1008">
        <v>665.9</v>
      </c>
      <c r="F35" s="777"/>
      <c r="G35" s="937" t="s">
        <v>542</v>
      </c>
      <c r="H35" s="889">
        <v>27601</v>
      </c>
      <c r="I35" s="1003">
        <v>767</v>
      </c>
      <c r="J35" s="1003">
        <v>767</v>
      </c>
      <c r="M35" s="105"/>
    </row>
    <row r="36" spans="1:13" ht="15" customHeight="1">
      <c r="A36" s="615" t="s">
        <v>2236</v>
      </c>
      <c r="B36" s="1005">
        <v>205015</v>
      </c>
      <c r="C36" s="938">
        <v>3982</v>
      </c>
      <c r="D36" s="1008">
        <v>3148.7</v>
      </c>
      <c r="E36" s="1008">
        <v>832.9</v>
      </c>
      <c r="F36" s="777"/>
      <c r="G36" s="1007" t="s">
        <v>2236</v>
      </c>
      <c r="H36" s="889">
        <v>27437</v>
      </c>
      <c r="I36" s="1003">
        <v>856</v>
      </c>
      <c r="J36" s="1003">
        <v>856</v>
      </c>
      <c r="M36" s="105"/>
    </row>
    <row r="37" spans="1:13" s="334" customFormat="1" ht="15" customHeight="1">
      <c r="A37" s="1841" t="s">
        <v>2235</v>
      </c>
      <c r="B37" s="1841"/>
      <c r="C37" s="1841"/>
      <c r="D37" s="1841"/>
      <c r="E37" s="1841"/>
      <c r="F37" s="134"/>
      <c r="G37" s="1842" t="s">
        <v>2234</v>
      </c>
      <c r="H37" s="1842"/>
      <c r="I37" s="1842"/>
      <c r="J37" s="1842"/>
      <c r="M37" s="105"/>
    </row>
    <row r="38" spans="1:13" s="334" customFormat="1" ht="15" customHeight="1">
      <c r="A38" s="485"/>
      <c r="B38" s="485"/>
      <c r="C38" s="485"/>
      <c r="D38" s="1475" t="s">
        <v>2233</v>
      </c>
      <c r="E38" s="1833"/>
      <c r="F38" s="485"/>
      <c r="G38" s="485"/>
      <c r="H38" s="485"/>
      <c r="I38" s="1475" t="s">
        <v>2232</v>
      </c>
      <c r="J38" s="1833"/>
    </row>
    <row r="39" spans="1:13" s="334" customFormat="1" ht="15" customHeight="1">
      <c r="A39" s="485"/>
      <c r="B39" s="485"/>
      <c r="C39" s="485"/>
      <c r="D39" s="133"/>
      <c r="E39" s="485"/>
      <c r="F39" s="485"/>
      <c r="G39" s="485"/>
      <c r="H39" s="485"/>
      <c r="I39" s="133"/>
      <c r="J39" s="485"/>
    </row>
    <row r="40" spans="1:13" ht="15" customHeight="1"/>
    <row r="41" spans="1:13" ht="24.95" customHeight="1" thickBot="1">
      <c r="A41" s="1831" t="s">
        <v>2231</v>
      </c>
      <c r="B41" s="1831"/>
      <c r="C41" s="1831"/>
      <c r="D41" s="1831"/>
      <c r="E41" s="1831"/>
      <c r="F41" s="1831"/>
      <c r="G41" s="1831"/>
      <c r="H41" s="1831"/>
    </row>
    <row r="42" spans="1:13" ht="15" customHeight="1" thickTop="1">
      <c r="A42" s="1757" t="s">
        <v>409</v>
      </c>
      <c r="B42" s="1725" t="s">
        <v>2230</v>
      </c>
      <c r="C42" s="1336"/>
      <c r="D42" s="1336"/>
      <c r="E42" s="1336"/>
      <c r="F42" s="1832"/>
      <c r="G42" s="1802" t="s">
        <v>2229</v>
      </c>
      <c r="H42" s="1782" t="s">
        <v>2228</v>
      </c>
    </row>
    <row r="43" spans="1:13" ht="15" customHeight="1">
      <c r="A43" s="1759"/>
      <c r="B43" s="1006" t="s">
        <v>2227</v>
      </c>
      <c r="C43" s="1006" t="s">
        <v>2226</v>
      </c>
      <c r="D43" s="1006" t="s">
        <v>2225</v>
      </c>
      <c r="E43" s="1006" t="s">
        <v>2224</v>
      </c>
      <c r="F43" s="1006" t="s">
        <v>2223</v>
      </c>
      <c r="G43" s="1803"/>
      <c r="H43" s="1521"/>
    </row>
    <row r="44" spans="1:13" ht="15" customHeight="1">
      <c r="A44" s="133" t="s">
        <v>1911</v>
      </c>
      <c r="B44" s="153">
        <v>9553410</v>
      </c>
      <c r="C44" s="184">
        <v>6950760</v>
      </c>
      <c r="D44" s="184">
        <v>1303132</v>
      </c>
      <c r="E44" s="184">
        <v>721868</v>
      </c>
      <c r="F44" s="660">
        <v>577650</v>
      </c>
      <c r="G44" s="153">
        <v>76427280</v>
      </c>
      <c r="H44" s="152">
        <v>252</v>
      </c>
    </row>
    <row r="45" spans="1:13" ht="15" customHeight="1">
      <c r="A45" s="133" t="s">
        <v>1910</v>
      </c>
      <c r="B45" s="153">
        <v>9202950</v>
      </c>
      <c r="C45" s="184">
        <v>6623440</v>
      </c>
      <c r="D45" s="184">
        <v>1232210</v>
      </c>
      <c r="E45" s="184">
        <v>731980</v>
      </c>
      <c r="F45" s="660">
        <v>615320</v>
      </c>
      <c r="G45" s="153">
        <v>73623600</v>
      </c>
      <c r="H45" s="152">
        <v>251</v>
      </c>
    </row>
    <row r="46" spans="1:13" s="299" customFormat="1" ht="15" customHeight="1">
      <c r="A46" s="133" t="s">
        <v>2028</v>
      </c>
      <c r="B46" s="153">
        <v>9007540</v>
      </c>
      <c r="C46" s="777">
        <v>6398700</v>
      </c>
      <c r="D46" s="777">
        <v>1247310</v>
      </c>
      <c r="E46" s="777">
        <v>745190</v>
      </c>
      <c r="F46" s="938">
        <v>616340</v>
      </c>
      <c r="G46" s="1005">
        <v>72060320</v>
      </c>
      <c r="H46" s="777">
        <v>254</v>
      </c>
    </row>
    <row r="47" spans="1:13" s="299" customFormat="1" ht="15" customHeight="1">
      <c r="A47" s="133" t="s">
        <v>1908</v>
      </c>
      <c r="B47" s="153">
        <v>9097815</v>
      </c>
      <c r="C47" s="777">
        <v>6237150</v>
      </c>
      <c r="D47" s="777">
        <v>1332605</v>
      </c>
      <c r="E47" s="777">
        <v>779450</v>
      </c>
      <c r="F47" s="938">
        <v>748610</v>
      </c>
      <c r="G47" s="1005">
        <v>72782520</v>
      </c>
      <c r="H47" s="777">
        <v>254</v>
      </c>
    </row>
    <row r="48" spans="1:13" ht="15" customHeight="1">
      <c r="A48" s="1004" t="s">
        <v>1907</v>
      </c>
      <c r="B48" s="149">
        <v>8890370</v>
      </c>
      <c r="C48" s="1003">
        <v>6141620</v>
      </c>
      <c r="D48" s="1003">
        <v>1266780</v>
      </c>
      <c r="E48" s="1003">
        <v>759250</v>
      </c>
      <c r="F48" s="1002">
        <v>722720</v>
      </c>
      <c r="G48" s="1001">
        <v>71122960</v>
      </c>
      <c r="H48" s="892">
        <v>256</v>
      </c>
    </row>
    <row r="49" spans="1:8" s="410" customFormat="1" ht="15" customHeight="1">
      <c r="A49" s="169" t="s">
        <v>2222</v>
      </c>
      <c r="B49" s="136"/>
      <c r="C49" s="136"/>
      <c r="D49" s="136"/>
      <c r="E49" s="136"/>
      <c r="F49" s="136"/>
      <c r="G49" s="1475" t="s">
        <v>2221</v>
      </c>
      <c r="H49" s="1475"/>
    </row>
    <row r="50" spans="1:8" s="410" customFormat="1" ht="15" customHeight="1">
      <c r="A50" s="485"/>
      <c r="B50" s="485"/>
      <c r="C50" s="485"/>
      <c r="D50" s="485"/>
      <c r="E50" s="485"/>
      <c r="F50" s="485"/>
      <c r="G50" s="1475"/>
      <c r="H50" s="1475"/>
    </row>
    <row r="51" spans="1:8" s="410" customFormat="1" ht="15" customHeight="1"/>
    <row r="52" spans="1:8" ht="15" customHeight="1"/>
    <row r="53" spans="1:8" ht="15" customHeight="1"/>
    <row r="54" spans="1:8" ht="15" customHeight="1"/>
    <row r="55" spans="1:8" ht="15" customHeight="1"/>
    <row r="56" spans="1:8" ht="15" customHeight="1">
      <c r="A56" s="1000"/>
    </row>
    <row r="57" spans="1:8" ht="15" customHeight="1"/>
    <row r="58" spans="1:8" ht="15" customHeight="1"/>
    <row r="59" spans="1:8" ht="15" customHeight="1"/>
    <row r="60" spans="1:8" ht="15" customHeight="1"/>
    <row r="62" spans="1:8" ht="15" customHeight="1"/>
    <row r="63" spans="1:8" ht="24.95" customHeight="1"/>
    <row r="66" ht="15" customHeight="1"/>
    <row r="67" ht="15" customHeight="1"/>
    <row r="68" ht="15" customHeight="1"/>
    <row r="69" ht="15" customHeight="1"/>
    <row r="70" ht="15" customHeight="1"/>
    <row r="71" ht="15" customHeight="1"/>
  </sheetData>
  <mergeCells count="36">
    <mergeCell ref="A1:B1"/>
    <mergeCell ref="A4:J4"/>
    <mergeCell ref="A6:A7"/>
    <mergeCell ref="B6:B7"/>
    <mergeCell ref="C6:C7"/>
    <mergeCell ref="D6:D7"/>
    <mergeCell ref="E6:E7"/>
    <mergeCell ref="F6:F7"/>
    <mergeCell ref="I6:I7"/>
    <mergeCell ref="J6:J7"/>
    <mergeCell ref="I17:J17"/>
    <mergeCell ref="G6:G7"/>
    <mergeCell ref="H6:H7"/>
    <mergeCell ref="A37:E37"/>
    <mergeCell ref="G37:J37"/>
    <mergeCell ref="I18:I19"/>
    <mergeCell ref="J18:J19"/>
    <mergeCell ref="A13:J13"/>
    <mergeCell ref="A16:E16"/>
    <mergeCell ref="G16:J16"/>
    <mergeCell ref="A17:E17"/>
    <mergeCell ref="D38:E38"/>
    <mergeCell ref="I38:J38"/>
    <mergeCell ref="A18:A19"/>
    <mergeCell ref="B18:B19"/>
    <mergeCell ref="C18:C19"/>
    <mergeCell ref="D18:E18"/>
    <mergeCell ref="G18:G19"/>
    <mergeCell ref="H18:H19"/>
    <mergeCell ref="G50:H50"/>
    <mergeCell ref="A41:H41"/>
    <mergeCell ref="A42:A43"/>
    <mergeCell ref="B42:F42"/>
    <mergeCell ref="G42:G43"/>
    <mergeCell ref="H42:H43"/>
    <mergeCell ref="G49:H49"/>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A5E3A-129E-4523-B501-246DBF415FA4}">
  <sheetPr>
    <pageSetUpPr fitToPage="1"/>
  </sheetPr>
  <dimension ref="B1:S149"/>
  <sheetViews>
    <sheetView view="pageBreakPreview" zoomScaleNormal="100" zoomScaleSheetLayoutView="100" workbookViewId="0">
      <selection activeCell="M56" sqref="M56"/>
    </sheetView>
  </sheetViews>
  <sheetFormatPr defaultRowHeight="14.25"/>
  <cols>
    <col min="1" max="10" width="4.625" style="96" customWidth="1"/>
    <col min="11" max="11" width="4.625" style="94" customWidth="1"/>
    <col min="12" max="12" width="4.625" style="110" customWidth="1"/>
    <col min="13" max="19" width="4.625" style="96" customWidth="1"/>
    <col min="20" max="16384" width="9" style="96"/>
  </cols>
  <sheetData>
    <row r="1" spans="2:19" ht="15.75" customHeight="1">
      <c r="B1" s="1282" t="s">
        <v>2268</v>
      </c>
      <c r="C1" s="1282"/>
      <c r="D1" s="1282"/>
      <c r="E1" s="1282"/>
      <c r="F1" s="1282"/>
      <c r="G1" s="1282"/>
      <c r="H1" s="1282"/>
      <c r="I1" s="1282"/>
      <c r="J1" s="1282"/>
      <c r="K1" s="1282"/>
      <c r="L1" s="1282"/>
      <c r="M1" s="1282"/>
      <c r="N1" s="1282"/>
      <c r="O1" s="1282"/>
      <c r="P1" s="1282"/>
      <c r="Q1" s="1282"/>
      <c r="R1" s="1282"/>
      <c r="S1" s="1282"/>
    </row>
    <row r="2" spans="2:19" ht="50.1" customHeight="1" thickBot="1">
      <c r="B2" s="508"/>
      <c r="C2" s="508"/>
      <c r="D2" s="508"/>
      <c r="E2" s="508"/>
      <c r="F2" s="508"/>
      <c r="G2" s="508"/>
      <c r="H2" s="508"/>
      <c r="I2" s="508"/>
      <c r="J2" s="508"/>
      <c r="K2" s="108"/>
      <c r="L2" s="527"/>
      <c r="M2" s="508"/>
      <c r="N2" s="508"/>
      <c r="O2" s="508"/>
      <c r="P2" s="508"/>
      <c r="Q2" s="508"/>
      <c r="R2" s="508"/>
    </row>
    <row r="3" spans="2:19" ht="15" customHeight="1" thickTop="1">
      <c r="B3" s="1345" t="s">
        <v>2267</v>
      </c>
      <c r="C3" s="1345"/>
      <c r="D3" s="1345"/>
      <c r="E3" s="1345"/>
      <c r="F3" s="1345"/>
      <c r="G3" s="1345"/>
      <c r="H3" s="1345"/>
      <c r="I3" s="1345"/>
      <c r="J3" s="1345"/>
      <c r="K3" s="1345"/>
      <c r="L3" s="1345"/>
      <c r="M3" s="1303"/>
      <c r="N3" s="1303"/>
      <c r="O3" s="1303"/>
      <c r="P3" s="1303"/>
      <c r="Q3" s="1303"/>
      <c r="R3" s="1303"/>
    </row>
    <row r="4" spans="2:19" ht="15" customHeight="1">
      <c r="B4" s="1345"/>
      <c r="C4" s="1345"/>
      <c r="D4" s="1345"/>
      <c r="E4" s="1345"/>
      <c r="F4" s="1345"/>
      <c r="G4" s="1345"/>
      <c r="H4" s="1345"/>
      <c r="I4" s="1345"/>
      <c r="J4" s="1345"/>
      <c r="K4" s="1345"/>
      <c r="L4" s="1345"/>
      <c r="M4" s="1303"/>
      <c r="N4" s="1303"/>
      <c r="O4" s="1303"/>
      <c r="P4" s="1303"/>
      <c r="Q4" s="1303"/>
      <c r="R4" s="1303"/>
    </row>
    <row r="5" spans="2:19" ht="15" customHeight="1">
      <c r="B5" s="1345"/>
      <c r="C5" s="1345"/>
      <c r="D5" s="1345"/>
      <c r="E5" s="1345"/>
      <c r="F5" s="1345"/>
      <c r="G5" s="1345"/>
      <c r="H5" s="1345"/>
      <c r="I5" s="1345"/>
      <c r="J5" s="1345"/>
      <c r="K5" s="1345"/>
      <c r="L5" s="1345"/>
      <c r="M5" s="1303"/>
      <c r="N5" s="1303"/>
      <c r="O5" s="1303"/>
      <c r="P5" s="1303"/>
      <c r="Q5" s="1303"/>
      <c r="R5" s="1303"/>
    </row>
    <row r="6" spans="2:19" ht="15" customHeight="1" thickBot="1">
      <c r="B6" s="1347"/>
      <c r="C6" s="1347"/>
      <c r="D6" s="1347"/>
      <c r="E6" s="1347"/>
      <c r="F6" s="1347"/>
      <c r="G6" s="1347"/>
      <c r="H6" s="1347"/>
      <c r="I6" s="1347"/>
      <c r="J6" s="1347"/>
      <c r="K6" s="1347"/>
      <c r="L6" s="1347"/>
      <c r="M6" s="1661"/>
      <c r="N6" s="1661"/>
      <c r="O6" s="1661"/>
      <c r="P6" s="1661"/>
      <c r="Q6" s="1661"/>
      <c r="R6" s="1661"/>
    </row>
    <row r="7" spans="2:19" ht="20.100000000000001" customHeight="1" thickTop="1"/>
    <row r="8" spans="2:19" ht="20.100000000000001" customHeight="1"/>
    <row r="9" spans="2:19" ht="20.100000000000001" customHeight="1">
      <c r="L9" s="304"/>
    </row>
    <row r="10" spans="2:19" ht="20.100000000000001" customHeight="1"/>
    <row r="11" spans="2:19" ht="20.100000000000001" customHeight="1">
      <c r="C11" s="1296" t="s">
        <v>2266</v>
      </c>
      <c r="D11" s="1296"/>
      <c r="E11" s="1296"/>
      <c r="F11" s="1296"/>
      <c r="G11" s="1296"/>
      <c r="H11" s="1296"/>
      <c r="I11" s="1296"/>
      <c r="J11" s="1845">
        <v>15.64</v>
      </c>
      <c r="K11" s="1845"/>
      <c r="L11" s="523" t="s">
        <v>341</v>
      </c>
      <c r="M11" s="101" t="s">
        <v>2265</v>
      </c>
      <c r="N11" s="101"/>
      <c r="O11" s="101"/>
      <c r="P11" s="101"/>
      <c r="Q11" s="101"/>
    </row>
    <row r="12" spans="2:19" ht="20.100000000000001" customHeight="1">
      <c r="C12" s="1290" t="s">
        <v>2264</v>
      </c>
      <c r="D12" s="1290"/>
      <c r="E12" s="1290"/>
      <c r="F12" s="1290"/>
      <c r="G12" s="1290"/>
      <c r="H12" s="1290"/>
      <c r="I12" s="1290"/>
      <c r="J12" s="1291">
        <f>6512/205439*1000</f>
        <v>31.69797360773758</v>
      </c>
      <c r="K12" s="1291"/>
      <c r="L12" s="523" t="s">
        <v>570</v>
      </c>
      <c r="M12" s="101" t="s">
        <v>2263</v>
      </c>
      <c r="N12" s="101"/>
      <c r="O12" s="101"/>
      <c r="P12" s="101"/>
      <c r="Q12" s="101"/>
    </row>
    <row r="13" spans="2:19" ht="20.100000000000001" customHeight="1">
      <c r="C13" s="1294" t="s">
        <v>2262</v>
      </c>
      <c r="D13" s="1294"/>
      <c r="E13" s="1294"/>
      <c r="F13" s="1294"/>
      <c r="G13" s="1294"/>
      <c r="H13" s="1294"/>
      <c r="I13" s="1294"/>
      <c r="J13" s="1291">
        <v>8.99</v>
      </c>
      <c r="K13" s="1291"/>
      <c r="L13" s="523" t="s">
        <v>570</v>
      </c>
      <c r="M13" s="101" t="s">
        <v>2128</v>
      </c>
      <c r="N13" s="101"/>
      <c r="O13" s="101"/>
      <c r="P13" s="101"/>
      <c r="Q13" s="101"/>
    </row>
    <row r="14" spans="2:19" ht="20.100000000000001" customHeight="1"/>
    <row r="15" spans="2:19" ht="20.100000000000001" customHeight="1"/>
    <row r="16" spans="2:19" ht="20.100000000000001" customHeight="1"/>
    <row r="17" spans="2:2" ht="20.100000000000001" customHeight="1"/>
    <row r="18" spans="2:2" ht="20.100000000000001" customHeight="1"/>
    <row r="19" spans="2:2" ht="20.100000000000001" customHeight="1"/>
    <row r="20" spans="2:2" ht="20.100000000000001" customHeight="1"/>
    <row r="21" spans="2:2" ht="20.100000000000001" customHeight="1"/>
    <row r="22" spans="2:2" ht="20.100000000000001" customHeight="1"/>
    <row r="23" spans="2:2" ht="20.100000000000001" customHeight="1"/>
    <row r="24" spans="2:2" ht="20.100000000000001" customHeight="1"/>
    <row r="25" spans="2:2" ht="20.100000000000001" customHeight="1"/>
    <row r="26" spans="2:2" ht="20.100000000000001" customHeight="1"/>
    <row r="27" spans="2:2" ht="20.100000000000001" customHeight="1"/>
    <row r="28" spans="2:2" ht="20.100000000000001" customHeight="1"/>
    <row r="29" spans="2:2" ht="20.100000000000001" customHeight="1">
      <c r="B29" s="96" t="s">
        <v>2261</v>
      </c>
    </row>
    <row r="30" spans="2:2" ht="20.100000000000001" customHeight="1"/>
    <row r="31" spans="2:2" ht="20.100000000000001" customHeight="1"/>
    <row r="32" spans="2: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sheetData>
  <mergeCells count="8">
    <mergeCell ref="C13:I13"/>
    <mergeCell ref="J13:K13"/>
    <mergeCell ref="B1:S1"/>
    <mergeCell ref="B3:R6"/>
    <mergeCell ref="C11:I11"/>
    <mergeCell ref="J11:K11"/>
    <mergeCell ref="C12:I12"/>
    <mergeCell ref="J12:K12"/>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3B694D-7F27-4BB6-B4FF-0B08F7F1D5D4}">
  <sheetPr>
    <pageSetUpPr fitToPage="1"/>
  </sheetPr>
  <dimension ref="A1:M98"/>
  <sheetViews>
    <sheetView view="pageBreakPreview" topLeftCell="A35" zoomScaleNormal="100" zoomScaleSheetLayoutView="100" workbookViewId="0">
      <selection activeCell="M56" sqref="M56"/>
    </sheetView>
  </sheetViews>
  <sheetFormatPr defaultRowHeight="13.5"/>
  <cols>
    <col min="1" max="13" width="9.625" style="96" customWidth="1"/>
    <col min="14" max="16384" width="9" style="96"/>
  </cols>
  <sheetData>
    <row r="1" spans="1:7" ht="14.1" customHeight="1">
      <c r="A1" s="1304" t="s">
        <v>2307</v>
      </c>
      <c r="B1" s="1304"/>
      <c r="C1" s="1304"/>
    </row>
    <row r="2" spans="1:7" ht="15" customHeight="1"/>
    <row r="3" spans="1:7" ht="24.95" customHeight="1" thickBot="1">
      <c r="A3" s="1355" t="s">
        <v>2306</v>
      </c>
      <c r="B3" s="1355"/>
      <c r="C3" s="1355"/>
      <c r="D3" s="1355"/>
      <c r="E3" s="1355"/>
      <c r="F3" s="1355"/>
      <c r="G3" s="1355"/>
    </row>
    <row r="4" spans="1:7" ht="15" customHeight="1" thickTop="1">
      <c r="A4" s="1738" t="s">
        <v>409</v>
      </c>
      <c r="B4" s="1522" t="s">
        <v>2305</v>
      </c>
      <c r="C4" s="1522" t="s">
        <v>2304</v>
      </c>
      <c r="D4" s="1522" t="s">
        <v>2303</v>
      </c>
      <c r="E4" s="1522" t="s">
        <v>2302</v>
      </c>
      <c r="F4" s="1522" t="s">
        <v>2301</v>
      </c>
      <c r="G4" s="1423" t="s">
        <v>2300</v>
      </c>
    </row>
    <row r="5" spans="1:7" s="768" customFormat="1" ht="15" customHeight="1">
      <c r="A5" s="1741"/>
      <c r="B5" s="1401"/>
      <c r="C5" s="1401"/>
      <c r="D5" s="1401"/>
      <c r="E5" s="1401"/>
      <c r="F5" s="1401"/>
      <c r="G5" s="1363"/>
    </row>
    <row r="6" spans="1:7" ht="15" customHeight="1">
      <c r="A6" s="166" t="s">
        <v>1911</v>
      </c>
      <c r="B6" s="591">
        <v>65516</v>
      </c>
      <c r="C6" s="155">
        <v>39864</v>
      </c>
      <c r="D6" s="155">
        <v>15881</v>
      </c>
      <c r="E6" s="155">
        <v>15988</v>
      </c>
      <c r="F6" s="155">
        <v>73596</v>
      </c>
      <c r="G6" s="155">
        <v>10986</v>
      </c>
    </row>
    <row r="7" spans="1:7" ht="15" customHeight="1">
      <c r="A7" s="166" t="s">
        <v>1910</v>
      </c>
      <c r="B7" s="591">
        <v>67084</v>
      </c>
      <c r="C7" s="155">
        <v>38074</v>
      </c>
      <c r="D7" s="155">
        <v>16351</v>
      </c>
      <c r="E7" s="155">
        <v>15904</v>
      </c>
      <c r="F7" s="155">
        <v>63061</v>
      </c>
      <c r="G7" s="155">
        <v>10148</v>
      </c>
    </row>
    <row r="8" spans="1:7" ht="15" customHeight="1">
      <c r="A8" s="316" t="s">
        <v>1909</v>
      </c>
      <c r="B8" s="155">
        <v>61860</v>
      </c>
      <c r="C8" s="155">
        <v>37023</v>
      </c>
      <c r="D8" s="155">
        <v>15302</v>
      </c>
      <c r="E8" s="155">
        <v>15232</v>
      </c>
      <c r="F8" s="155">
        <v>56294</v>
      </c>
      <c r="G8" s="155">
        <v>9255</v>
      </c>
    </row>
    <row r="9" spans="1:7" s="168" customFormat="1" ht="15" customHeight="1">
      <c r="A9" s="316" t="s">
        <v>1908</v>
      </c>
      <c r="B9" s="155">
        <v>49042</v>
      </c>
      <c r="C9" s="155">
        <v>37201</v>
      </c>
      <c r="D9" s="155">
        <v>11769</v>
      </c>
      <c r="E9" s="155">
        <v>17007</v>
      </c>
      <c r="F9" s="155">
        <v>50066</v>
      </c>
      <c r="G9" s="155">
        <v>7003</v>
      </c>
    </row>
    <row r="10" spans="1:7" ht="15" customHeight="1">
      <c r="A10" s="733" t="s">
        <v>1907</v>
      </c>
      <c r="B10" s="304">
        <v>48322</v>
      </c>
      <c r="C10" s="304">
        <v>36900</v>
      </c>
      <c r="D10" s="304">
        <v>11863</v>
      </c>
      <c r="E10" s="304">
        <v>18271</v>
      </c>
      <c r="F10" s="304">
        <v>47944</v>
      </c>
      <c r="G10" s="304">
        <v>7203</v>
      </c>
    </row>
    <row r="11" spans="1:7" ht="15" customHeight="1">
      <c r="A11" s="316" t="s">
        <v>2299</v>
      </c>
      <c r="B11" s="179">
        <v>4262</v>
      </c>
      <c r="C11" s="179">
        <v>4490</v>
      </c>
      <c r="D11" s="179">
        <v>12575</v>
      </c>
      <c r="E11" s="179">
        <v>19395</v>
      </c>
      <c r="F11" s="179">
        <v>5144</v>
      </c>
      <c r="G11" s="179">
        <v>665</v>
      </c>
    </row>
    <row r="12" spans="1:7" ht="15" customHeight="1">
      <c r="A12" s="316" t="s">
        <v>2238</v>
      </c>
      <c r="B12" s="179">
        <v>2907</v>
      </c>
      <c r="C12" s="179">
        <v>2964</v>
      </c>
      <c r="D12" s="179">
        <v>11640</v>
      </c>
      <c r="E12" s="179">
        <v>19427</v>
      </c>
      <c r="F12" s="179">
        <v>4037</v>
      </c>
      <c r="G12" s="179">
        <v>560</v>
      </c>
    </row>
    <row r="13" spans="1:7" ht="15" customHeight="1">
      <c r="A13" s="316" t="s">
        <v>518</v>
      </c>
      <c r="B13" s="179">
        <v>4382</v>
      </c>
      <c r="C13" s="179">
        <v>3076</v>
      </c>
      <c r="D13" s="179">
        <v>11286</v>
      </c>
      <c r="E13" s="179">
        <v>19227</v>
      </c>
      <c r="F13" s="179">
        <v>4619</v>
      </c>
      <c r="G13" s="179">
        <v>680</v>
      </c>
    </row>
    <row r="14" spans="1:7" ht="15" customHeight="1">
      <c r="A14" s="316" t="s">
        <v>517</v>
      </c>
      <c r="B14" s="179">
        <v>4236</v>
      </c>
      <c r="C14" s="179">
        <v>2900</v>
      </c>
      <c r="D14" s="179">
        <v>11218</v>
      </c>
      <c r="E14" s="179">
        <v>18305</v>
      </c>
      <c r="F14" s="179">
        <v>3769</v>
      </c>
      <c r="G14" s="179">
        <v>569</v>
      </c>
    </row>
    <row r="15" spans="1:7" ht="15" customHeight="1">
      <c r="A15" s="316" t="s">
        <v>516</v>
      </c>
      <c r="B15" s="179">
        <v>3220</v>
      </c>
      <c r="C15" s="179">
        <v>2832</v>
      </c>
      <c r="D15" s="179">
        <v>11387</v>
      </c>
      <c r="E15" s="179">
        <v>18036</v>
      </c>
      <c r="F15" s="179">
        <v>3402</v>
      </c>
      <c r="G15" s="179">
        <v>552</v>
      </c>
    </row>
    <row r="16" spans="1:7" ht="15" customHeight="1">
      <c r="A16" s="316" t="s">
        <v>515</v>
      </c>
      <c r="B16" s="179">
        <v>4191</v>
      </c>
      <c r="C16" s="179">
        <v>3046</v>
      </c>
      <c r="D16" s="179">
        <v>11475</v>
      </c>
      <c r="E16" s="179">
        <v>18130</v>
      </c>
      <c r="F16" s="179">
        <v>3735</v>
      </c>
      <c r="G16" s="179">
        <v>526</v>
      </c>
    </row>
    <row r="17" spans="1:13" ht="15" customHeight="1">
      <c r="A17" s="316" t="s">
        <v>514</v>
      </c>
      <c r="B17" s="179">
        <v>4290</v>
      </c>
      <c r="C17" s="179">
        <v>3159</v>
      </c>
      <c r="D17" s="179">
        <v>11494</v>
      </c>
      <c r="E17" s="179">
        <v>18362</v>
      </c>
      <c r="F17" s="179">
        <v>3830</v>
      </c>
      <c r="G17" s="179">
        <v>612</v>
      </c>
    </row>
    <row r="18" spans="1:13" ht="15" customHeight="1">
      <c r="A18" s="316" t="s">
        <v>513</v>
      </c>
      <c r="B18" s="179">
        <v>3813</v>
      </c>
      <c r="C18" s="179">
        <v>3030</v>
      </c>
      <c r="D18" s="179">
        <v>12007</v>
      </c>
      <c r="E18" s="179">
        <v>18392</v>
      </c>
      <c r="F18" s="179">
        <v>3892</v>
      </c>
      <c r="G18" s="179">
        <v>635</v>
      </c>
    </row>
    <row r="19" spans="1:13" ht="15" customHeight="1">
      <c r="A19" s="316" t="s">
        <v>512</v>
      </c>
      <c r="B19" s="179">
        <v>4429</v>
      </c>
      <c r="C19" s="179">
        <v>2291</v>
      </c>
      <c r="D19" s="179">
        <v>12105</v>
      </c>
      <c r="E19" s="179">
        <v>17582</v>
      </c>
      <c r="F19" s="179">
        <v>3133</v>
      </c>
      <c r="G19" s="179">
        <v>526</v>
      </c>
      <c r="M19" s="96" t="s">
        <v>1554</v>
      </c>
    </row>
    <row r="20" spans="1:13" ht="15" customHeight="1">
      <c r="A20" s="316" t="s">
        <v>2298</v>
      </c>
      <c r="B20" s="179">
        <v>4303</v>
      </c>
      <c r="C20" s="179">
        <v>3045</v>
      </c>
      <c r="D20" s="179">
        <v>12323</v>
      </c>
      <c r="E20" s="179">
        <v>17473</v>
      </c>
      <c r="F20" s="179">
        <v>3973</v>
      </c>
      <c r="G20" s="179">
        <v>459</v>
      </c>
    </row>
    <row r="21" spans="1:13" ht="15" customHeight="1">
      <c r="A21" s="316" t="s">
        <v>542</v>
      </c>
      <c r="B21" s="179">
        <v>4034</v>
      </c>
      <c r="C21" s="179">
        <v>2768</v>
      </c>
      <c r="D21" s="179">
        <v>12474</v>
      </c>
      <c r="E21" s="179">
        <v>17229</v>
      </c>
      <c r="F21" s="179">
        <v>4161</v>
      </c>
      <c r="G21" s="179">
        <v>617</v>
      </c>
    </row>
    <row r="22" spans="1:13" ht="15" customHeight="1">
      <c r="A22" s="1022" t="s">
        <v>2236</v>
      </c>
      <c r="B22" s="189">
        <v>4255</v>
      </c>
      <c r="C22" s="189">
        <v>3299</v>
      </c>
      <c r="D22" s="189">
        <v>12366</v>
      </c>
      <c r="E22" s="189">
        <v>17690</v>
      </c>
      <c r="F22" s="189">
        <v>4249</v>
      </c>
      <c r="G22" s="189">
        <v>802</v>
      </c>
    </row>
    <row r="23" spans="1:13" s="373" customFormat="1" ht="15" customHeight="1">
      <c r="A23" s="1850" t="s">
        <v>2297</v>
      </c>
      <c r="B23" s="1850"/>
      <c r="C23" s="1850"/>
      <c r="D23" s="1850"/>
      <c r="E23" s="1850"/>
      <c r="F23" s="1850"/>
      <c r="G23" s="1850"/>
    </row>
    <row r="24" spans="1:13" s="373" customFormat="1" ht="15" customHeight="1">
      <c r="A24" s="1846" t="s">
        <v>2296</v>
      </c>
      <c r="B24" s="1846"/>
      <c r="C24" s="1846"/>
      <c r="D24" s="1846"/>
      <c r="E24" s="1846"/>
      <c r="F24" s="1851" t="s">
        <v>2284</v>
      </c>
      <c r="G24" s="1851"/>
    </row>
    <row r="25" spans="1:13" ht="15" customHeight="1">
      <c r="E25" s="1313"/>
      <c r="F25" s="1313"/>
      <c r="G25" s="1313"/>
      <c r="H25" s="175"/>
      <c r="I25" s="175"/>
      <c r="J25" s="175"/>
    </row>
    <row r="26" spans="1:13" ht="24.95" customHeight="1" thickBot="1">
      <c r="A26" s="1355" t="s">
        <v>2295</v>
      </c>
      <c r="B26" s="1355"/>
      <c r="C26" s="1355"/>
      <c r="D26" s="1355"/>
      <c r="E26" s="1355"/>
      <c r="F26" s="1355"/>
    </row>
    <row r="27" spans="1:13" ht="15" customHeight="1" thickTop="1">
      <c r="A27" s="1364" t="s">
        <v>409</v>
      </c>
      <c r="B27" s="1522" t="s">
        <v>2294</v>
      </c>
      <c r="C27" s="1522" t="s">
        <v>2293</v>
      </c>
      <c r="D27" s="1522" t="s">
        <v>2292</v>
      </c>
      <c r="E27" s="1306" t="s">
        <v>2291</v>
      </c>
      <c r="F27" s="1307"/>
    </row>
    <row r="28" spans="1:13" ht="15" customHeight="1">
      <c r="A28" s="1366"/>
      <c r="B28" s="1401"/>
      <c r="C28" s="1401"/>
      <c r="D28" s="1401"/>
      <c r="E28" s="595" t="s">
        <v>2290</v>
      </c>
      <c r="F28" s="595" t="s">
        <v>2289</v>
      </c>
    </row>
    <row r="29" spans="1:13" s="301" customFormat="1" ht="15" customHeight="1">
      <c r="A29" s="166" t="s">
        <v>1911</v>
      </c>
      <c r="B29" s="591">
        <v>14252</v>
      </c>
      <c r="C29" s="155">
        <v>194729</v>
      </c>
      <c r="D29" s="319">
        <v>3327</v>
      </c>
      <c r="E29" s="155">
        <v>5236117</v>
      </c>
      <c r="F29" s="155">
        <v>436343</v>
      </c>
    </row>
    <row r="30" spans="1:13" s="301" customFormat="1" ht="15" customHeight="1">
      <c r="A30" s="166" t="s">
        <v>1910</v>
      </c>
      <c r="B30" s="591">
        <v>14618</v>
      </c>
      <c r="C30" s="155">
        <v>200496</v>
      </c>
      <c r="D30" s="319">
        <v>3504</v>
      </c>
      <c r="E30" s="155">
        <v>5607536</v>
      </c>
      <c r="F30" s="155">
        <v>467295</v>
      </c>
    </row>
    <row r="31" spans="1:13" s="1021" customFormat="1" ht="15" customHeight="1">
      <c r="A31" s="166" t="s">
        <v>1909</v>
      </c>
      <c r="B31" s="591">
        <v>14988</v>
      </c>
      <c r="C31" s="155">
        <v>204258</v>
      </c>
      <c r="D31" s="319">
        <v>3638</v>
      </c>
      <c r="E31" s="155">
        <v>5961306</v>
      </c>
      <c r="F31" s="155">
        <v>496776</v>
      </c>
      <c r="M31" s="1021" t="s">
        <v>2288</v>
      </c>
    </row>
    <row r="32" spans="1:13" s="1021" customFormat="1" ht="15" customHeight="1">
      <c r="A32" s="166" t="s">
        <v>1908</v>
      </c>
      <c r="B32" s="591">
        <v>15435</v>
      </c>
      <c r="C32" s="155">
        <v>209984</v>
      </c>
      <c r="D32" s="319">
        <v>4484</v>
      </c>
      <c r="E32" s="155">
        <v>7717814</v>
      </c>
      <c r="F32" s="155">
        <v>643151</v>
      </c>
    </row>
    <row r="33" spans="1:13" s="301" customFormat="1" ht="15" customHeight="1">
      <c r="A33" s="120" t="s">
        <v>1907</v>
      </c>
      <c r="B33" s="798">
        <v>15872</v>
      </c>
      <c r="C33" s="304">
        <v>213412</v>
      </c>
      <c r="D33" s="318">
        <v>4420</v>
      </c>
      <c r="E33" s="304">
        <v>7440042</v>
      </c>
      <c r="F33" s="304">
        <v>620004</v>
      </c>
    </row>
    <row r="34" spans="1:13" s="97" customFormat="1" ht="15" customHeight="1">
      <c r="A34" s="1850" t="s">
        <v>2287</v>
      </c>
      <c r="B34" s="1850"/>
      <c r="C34" s="1850"/>
      <c r="D34" s="1850"/>
      <c r="E34" s="1850"/>
      <c r="F34" s="1850"/>
      <c r="G34" s="373"/>
      <c r="H34" s="373"/>
      <c r="I34" s="373"/>
      <c r="J34" s="373"/>
      <c r="K34" s="373"/>
    </row>
    <row r="35" spans="1:13" s="97" customFormat="1" ht="15" customHeight="1">
      <c r="A35" s="1847" t="s">
        <v>2286</v>
      </c>
      <c r="B35" s="1847"/>
      <c r="C35" s="1847"/>
      <c r="D35" s="1847"/>
      <c r="E35" s="1847"/>
      <c r="F35" s="1847"/>
      <c r="G35" s="373"/>
      <c r="H35" s="373"/>
      <c r="I35" s="373"/>
      <c r="J35" s="373"/>
      <c r="K35" s="373"/>
      <c r="L35" s="373"/>
    </row>
    <row r="36" spans="1:13" ht="15" customHeight="1">
      <c r="A36" s="1849" t="s">
        <v>2285</v>
      </c>
      <c r="B36" s="1849"/>
      <c r="C36" s="1849"/>
      <c r="D36" s="1020"/>
      <c r="E36" s="1848" t="s">
        <v>2284</v>
      </c>
      <c r="F36" s="1848"/>
      <c r="G36" s="373"/>
      <c r="H36" s="373"/>
      <c r="I36" s="373"/>
      <c r="J36" s="373"/>
      <c r="K36" s="373"/>
    </row>
    <row r="37" spans="1:13" ht="15" customHeight="1">
      <c r="A37" s="166"/>
      <c r="B37" s="166"/>
      <c r="C37" s="166"/>
      <c r="D37" s="166"/>
      <c r="E37" s="166"/>
      <c r="F37" s="166"/>
    </row>
    <row r="38" spans="1:13" ht="24.95" customHeight="1" thickBot="1">
      <c r="A38" s="1355" t="s">
        <v>2283</v>
      </c>
      <c r="B38" s="1355"/>
      <c r="C38" s="1355"/>
      <c r="D38" s="1355"/>
      <c r="E38" s="1355"/>
      <c r="F38" s="1355"/>
      <c r="G38" s="1355"/>
      <c r="H38" s="1355"/>
      <c r="I38" s="1355"/>
      <c r="J38" s="703"/>
      <c r="K38" s="703"/>
      <c r="L38" s="703"/>
      <c r="M38" s="703"/>
    </row>
    <row r="39" spans="1:13" ht="15" customHeight="1" thickTop="1">
      <c r="A39" s="1738" t="s">
        <v>409</v>
      </c>
      <c r="B39" s="1306" t="s">
        <v>1514</v>
      </c>
      <c r="C39" s="1308"/>
      <c r="D39" s="1306" t="s">
        <v>2282</v>
      </c>
      <c r="E39" s="1308"/>
      <c r="F39" s="1306" t="s">
        <v>2281</v>
      </c>
      <c r="G39" s="1308"/>
      <c r="H39" s="1306" t="s">
        <v>2280</v>
      </c>
      <c r="I39" s="1307"/>
    </row>
    <row r="40" spans="1:13" ht="15" customHeight="1">
      <c r="A40" s="1741"/>
      <c r="B40" s="137" t="s">
        <v>2271</v>
      </c>
      <c r="C40" s="138" t="s">
        <v>2279</v>
      </c>
      <c r="D40" s="137" t="s">
        <v>2271</v>
      </c>
      <c r="E40" s="138" t="s">
        <v>2270</v>
      </c>
      <c r="F40" s="137" t="s">
        <v>2271</v>
      </c>
      <c r="G40" s="138" t="s">
        <v>2270</v>
      </c>
      <c r="H40" s="137" t="s">
        <v>2271</v>
      </c>
      <c r="I40" s="137" t="s">
        <v>2270</v>
      </c>
    </row>
    <row r="41" spans="1:13" ht="15" customHeight="1">
      <c r="A41" s="166" t="s">
        <v>1911</v>
      </c>
      <c r="B41" s="591">
        <v>2713852</v>
      </c>
      <c r="C41" s="319">
        <v>1636</v>
      </c>
      <c r="D41" s="155">
        <v>880815</v>
      </c>
      <c r="E41" s="319">
        <v>17575</v>
      </c>
      <c r="F41" s="155">
        <v>536249</v>
      </c>
      <c r="G41" s="319">
        <v>17755</v>
      </c>
      <c r="H41" s="155">
        <v>21152</v>
      </c>
      <c r="I41" s="179">
        <v>1664</v>
      </c>
    </row>
    <row r="42" spans="1:13" ht="15" customHeight="1">
      <c r="A42" s="166" t="s">
        <v>1910</v>
      </c>
      <c r="B42" s="591">
        <v>2842802</v>
      </c>
      <c r="C42" s="319">
        <v>1708</v>
      </c>
      <c r="D42" s="155">
        <v>902894</v>
      </c>
      <c r="E42" s="319">
        <v>18025</v>
      </c>
      <c r="F42" s="155">
        <v>555032</v>
      </c>
      <c r="G42" s="319">
        <v>18154</v>
      </c>
      <c r="H42" s="155">
        <v>17731</v>
      </c>
      <c r="I42" s="179">
        <v>1571</v>
      </c>
    </row>
    <row r="43" spans="1:13" s="168" customFormat="1" ht="15" customHeight="1">
      <c r="A43" s="166" t="s">
        <v>1909</v>
      </c>
      <c r="B43" s="591">
        <v>2944966</v>
      </c>
      <c r="C43" s="319">
        <v>1750</v>
      </c>
      <c r="D43" s="155">
        <v>886851</v>
      </c>
      <c r="E43" s="319">
        <v>18237</v>
      </c>
      <c r="F43" s="155">
        <v>559861</v>
      </c>
      <c r="G43" s="319">
        <v>18610</v>
      </c>
      <c r="H43" s="155">
        <v>15009</v>
      </c>
      <c r="I43" s="155">
        <v>1447</v>
      </c>
    </row>
    <row r="44" spans="1:13" s="168" customFormat="1" ht="15" customHeight="1">
      <c r="A44" s="166" t="s">
        <v>1908</v>
      </c>
      <c r="B44" s="591">
        <v>3032360</v>
      </c>
      <c r="C44" s="319">
        <v>1832</v>
      </c>
      <c r="D44" s="155">
        <v>909539</v>
      </c>
      <c r="E44" s="319">
        <v>18836</v>
      </c>
      <c r="F44" s="155">
        <v>584138</v>
      </c>
      <c r="G44" s="319">
        <v>19099</v>
      </c>
      <c r="H44" s="155">
        <v>15881</v>
      </c>
      <c r="I44" s="155">
        <v>1411</v>
      </c>
    </row>
    <row r="45" spans="1:13" ht="15" customHeight="1">
      <c r="A45" s="120" t="s">
        <v>1907</v>
      </c>
      <c r="B45" s="798">
        <v>3061326</v>
      </c>
      <c r="C45" s="318">
        <v>1861</v>
      </c>
      <c r="D45" s="479">
        <v>942630</v>
      </c>
      <c r="E45" s="318">
        <v>19383</v>
      </c>
      <c r="F45" s="479">
        <v>614194</v>
      </c>
      <c r="G45" s="318">
        <v>19745</v>
      </c>
      <c r="H45" s="479">
        <v>14946</v>
      </c>
      <c r="I45" s="479">
        <v>1380</v>
      </c>
    </row>
    <row r="46" spans="1:13" ht="15" customHeight="1" thickBot="1">
      <c r="A46" s="900" t="s">
        <v>2278</v>
      </c>
      <c r="B46" s="900"/>
      <c r="C46" s="900"/>
      <c r="D46" s="900"/>
      <c r="E46" s="900"/>
      <c r="F46" s="900"/>
      <c r="G46" s="900"/>
      <c r="H46" s="900"/>
      <c r="I46" s="900"/>
    </row>
    <row r="47" spans="1:13" ht="15" customHeight="1" thickTop="1">
      <c r="A47" s="1491" t="s">
        <v>2277</v>
      </c>
      <c r="B47" s="1492"/>
      <c r="C47" s="1490" t="s">
        <v>2276</v>
      </c>
      <c r="D47" s="1492"/>
      <c r="E47" s="1490" t="s">
        <v>2275</v>
      </c>
      <c r="F47" s="1492"/>
      <c r="G47" s="1522" t="s">
        <v>2274</v>
      </c>
      <c r="H47" s="1522" t="s">
        <v>2273</v>
      </c>
      <c r="I47" s="1423" t="s">
        <v>2272</v>
      </c>
    </row>
    <row r="48" spans="1:13" ht="15" customHeight="1">
      <c r="A48" s="1019" t="s">
        <v>2271</v>
      </c>
      <c r="B48" s="333" t="s">
        <v>2270</v>
      </c>
      <c r="C48" s="981" t="s">
        <v>2271</v>
      </c>
      <c r="D48" s="333" t="s">
        <v>2270</v>
      </c>
      <c r="E48" s="981" t="s">
        <v>2271</v>
      </c>
      <c r="F48" s="332" t="s">
        <v>2270</v>
      </c>
      <c r="G48" s="1401"/>
      <c r="H48" s="1401"/>
      <c r="I48" s="1363"/>
    </row>
    <row r="49" spans="1:13" ht="15" customHeight="1">
      <c r="A49" s="1018">
        <v>57564</v>
      </c>
      <c r="B49" s="660">
        <v>3200</v>
      </c>
      <c r="C49" s="155">
        <v>1186993</v>
      </c>
      <c r="D49" s="660">
        <v>15889</v>
      </c>
      <c r="E49" s="155">
        <v>17562</v>
      </c>
      <c r="F49" s="660">
        <v>594</v>
      </c>
      <c r="G49" s="156">
        <v>13517</v>
      </c>
      <c r="H49" s="153">
        <v>1191</v>
      </c>
      <c r="I49" s="281">
        <v>8.8699999999999992</v>
      </c>
    </row>
    <row r="50" spans="1:13" ht="15" customHeight="1">
      <c r="A50" s="1018">
        <v>79939</v>
      </c>
      <c r="B50" s="660">
        <v>3503</v>
      </c>
      <c r="C50" s="155">
        <v>1259215</v>
      </c>
      <c r="D50" s="660">
        <v>16161</v>
      </c>
      <c r="E50" s="155">
        <v>16585</v>
      </c>
      <c r="F50" s="660">
        <v>703</v>
      </c>
      <c r="G50" s="156">
        <v>11403</v>
      </c>
      <c r="H50" s="153">
        <v>1247</v>
      </c>
      <c r="I50" s="281">
        <v>8.92</v>
      </c>
      <c r="J50" s="511"/>
      <c r="K50" s="511"/>
    </row>
    <row r="51" spans="1:13" s="168" customFormat="1" ht="15" customHeight="1">
      <c r="A51" s="155">
        <v>101287</v>
      </c>
      <c r="B51" s="319">
        <v>3844</v>
      </c>
      <c r="C51" s="155">
        <v>1355342</v>
      </c>
      <c r="D51" s="319">
        <v>16819</v>
      </c>
      <c r="E51" s="155">
        <v>18157</v>
      </c>
      <c r="F51" s="319">
        <v>740</v>
      </c>
      <c r="G51" s="156">
        <v>8457</v>
      </c>
      <c r="H51" s="156">
        <v>1292</v>
      </c>
      <c r="I51" s="281">
        <v>8.9</v>
      </c>
      <c r="J51" s="1017"/>
    </row>
    <row r="52" spans="1:13" s="168" customFormat="1" ht="15" customHeight="1">
      <c r="A52" s="155">
        <v>110344</v>
      </c>
      <c r="B52" s="319">
        <v>4129</v>
      </c>
      <c r="C52" s="155">
        <v>1387003</v>
      </c>
      <c r="D52" s="319">
        <v>16597</v>
      </c>
      <c r="E52" s="155">
        <v>18450</v>
      </c>
      <c r="F52" s="319">
        <v>799</v>
      </c>
      <c r="G52" s="156">
        <v>7005</v>
      </c>
      <c r="H52" s="156">
        <v>1372</v>
      </c>
      <c r="I52" s="281">
        <v>8.9499999999999993</v>
      </c>
      <c r="J52" s="1017"/>
    </row>
    <row r="53" spans="1:13" ht="15" customHeight="1">
      <c r="A53" s="304">
        <v>125464</v>
      </c>
      <c r="B53" s="318">
        <v>4553</v>
      </c>
      <c r="C53" s="304">
        <v>1338547</v>
      </c>
      <c r="D53" s="318">
        <v>17724</v>
      </c>
      <c r="E53" s="304">
        <v>21581</v>
      </c>
      <c r="F53" s="318">
        <v>801</v>
      </c>
      <c r="G53" s="306">
        <v>3964</v>
      </c>
      <c r="H53" s="306">
        <v>1405</v>
      </c>
      <c r="I53" s="310">
        <v>8.99</v>
      </c>
      <c r="J53" s="511"/>
    </row>
    <row r="54" spans="1:13" ht="15" customHeight="1">
      <c r="A54" s="1313" t="s">
        <v>2269</v>
      </c>
      <c r="B54" s="1313"/>
      <c r="C54" s="1313"/>
      <c r="D54" s="1313"/>
      <c r="E54" s="1313"/>
      <c r="F54" s="1313"/>
      <c r="G54" s="1313"/>
      <c r="H54" s="1313"/>
      <c r="I54" s="1313"/>
      <c r="J54" s="380"/>
      <c r="K54" s="380"/>
      <c r="L54" s="380"/>
      <c r="M54" s="380"/>
    </row>
    <row r="55" spans="1:13" ht="18" customHeight="1"/>
    <row r="56" spans="1:13" ht="18" customHeight="1"/>
    <row r="57" spans="1:13" ht="18" customHeight="1"/>
    <row r="58" spans="1:13" ht="17.25" customHeight="1"/>
    <row r="59" spans="1:13" ht="18" customHeight="1"/>
    <row r="60" spans="1:13" ht="18" customHeight="1"/>
    <row r="61" spans="1:13" ht="18" customHeight="1"/>
    <row r="62" spans="1:13" ht="18" customHeight="1"/>
    <row r="63" spans="1:13" ht="18" customHeight="1"/>
    <row r="64" spans="1:13" ht="18" customHeight="1"/>
    <row r="65" ht="18" customHeight="1"/>
    <row r="66" ht="18" customHeight="1"/>
    <row r="67" ht="18" customHeight="1"/>
    <row r="68" ht="18" customHeight="1"/>
    <row r="69" ht="18" customHeight="1"/>
    <row r="70" ht="18" customHeight="1"/>
    <row r="71" ht="18"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sheetData>
  <mergeCells count="36">
    <mergeCell ref="A23:G23"/>
    <mergeCell ref="F24:G24"/>
    <mergeCell ref="A34:F34"/>
    <mergeCell ref="A1:C1"/>
    <mergeCell ref="A3:G3"/>
    <mergeCell ref="A4:A5"/>
    <mergeCell ref="B4:B5"/>
    <mergeCell ref="C4:C5"/>
    <mergeCell ref="D4:D5"/>
    <mergeCell ref="E4:E5"/>
    <mergeCell ref="F4:F5"/>
    <mergeCell ref="G4:G5"/>
    <mergeCell ref="A38:I38"/>
    <mergeCell ref="A39:A40"/>
    <mergeCell ref="B39:C39"/>
    <mergeCell ref="D39:E39"/>
    <mergeCell ref="F39:G39"/>
    <mergeCell ref="H39:I39"/>
    <mergeCell ref="A24:E24"/>
    <mergeCell ref="A35:F35"/>
    <mergeCell ref="E36:F36"/>
    <mergeCell ref="E25:G25"/>
    <mergeCell ref="A26:F26"/>
    <mergeCell ref="A27:A28"/>
    <mergeCell ref="B27:B28"/>
    <mergeCell ref="A36:C36"/>
    <mergeCell ref="E27:F27"/>
    <mergeCell ref="C27:C28"/>
    <mergeCell ref="D27:D28"/>
    <mergeCell ref="A54:I54"/>
    <mergeCell ref="A47:B47"/>
    <mergeCell ref="C47:D47"/>
    <mergeCell ref="E47:F47"/>
    <mergeCell ref="G47:G48"/>
    <mergeCell ref="H47:H48"/>
    <mergeCell ref="I47:I48"/>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AB642-C84D-4C49-8C55-688BCDC22083}">
  <sheetPr>
    <pageSetUpPr fitToPage="1"/>
  </sheetPr>
  <dimension ref="A1:N49"/>
  <sheetViews>
    <sheetView view="pageBreakPreview" topLeftCell="A13" zoomScale="115" zoomScaleNormal="100" zoomScaleSheetLayoutView="115" workbookViewId="0">
      <selection activeCell="M56" sqref="M56"/>
    </sheetView>
  </sheetViews>
  <sheetFormatPr defaultRowHeight="13.5"/>
  <cols>
    <col min="1" max="1" width="4.625" style="96" customWidth="1"/>
    <col min="2" max="2" width="5.5" style="96" customWidth="1"/>
    <col min="3" max="14" width="6.5" style="96" customWidth="1"/>
    <col min="15" max="16384" width="9" style="96"/>
  </cols>
  <sheetData>
    <row r="1" spans="1:14" ht="18" customHeight="1">
      <c r="A1" s="1282" t="s">
        <v>2336</v>
      </c>
      <c r="B1" s="1282"/>
      <c r="C1" s="1282"/>
      <c r="D1" s="1282"/>
      <c r="E1" s="1282"/>
      <c r="F1" s="1282"/>
      <c r="G1" s="1282"/>
      <c r="H1" s="1282"/>
      <c r="I1" s="1282"/>
      <c r="J1" s="1282"/>
      <c r="K1" s="1282"/>
      <c r="L1" s="1282"/>
      <c r="M1" s="1282"/>
      <c r="N1" s="1282"/>
    </row>
    <row r="2" spans="1:14" ht="15" customHeight="1"/>
    <row r="3" spans="1:14" ht="15" customHeight="1"/>
    <row r="4" spans="1:14" ht="24.95" customHeight="1">
      <c r="A4" s="1301" t="s">
        <v>2335</v>
      </c>
      <c r="B4" s="1852"/>
      <c r="C4" s="1852"/>
      <c r="D4" s="1852"/>
      <c r="E4" s="1852"/>
      <c r="F4" s="1852"/>
      <c r="G4" s="1852"/>
      <c r="H4" s="1853"/>
      <c r="I4" s="1853"/>
      <c r="J4" s="1853"/>
      <c r="K4" s="1853"/>
      <c r="L4" s="1853"/>
      <c r="M4" s="1853"/>
      <c r="N4" s="1853"/>
    </row>
    <row r="5" spans="1:14" ht="15" customHeight="1" thickBot="1">
      <c r="A5" s="1309" t="s">
        <v>2315</v>
      </c>
      <c r="B5" s="1309"/>
      <c r="C5" s="1309"/>
      <c r="D5" s="1309"/>
      <c r="E5" s="1309"/>
      <c r="F5" s="1309"/>
      <c r="G5" s="1309"/>
      <c r="H5" s="1529"/>
      <c r="I5" s="1529"/>
      <c r="J5" s="1529"/>
      <c r="K5" s="1529"/>
      <c r="L5" s="1529"/>
      <c r="M5" s="1529"/>
      <c r="N5" s="1529"/>
    </row>
    <row r="6" spans="1:14" ht="15" customHeight="1" thickTop="1">
      <c r="A6" s="1465" t="s">
        <v>409</v>
      </c>
      <c r="B6" s="1364"/>
      <c r="C6" s="1561" t="s">
        <v>880</v>
      </c>
      <c r="D6" s="1364"/>
      <c r="E6" s="1561" t="s">
        <v>2334</v>
      </c>
      <c r="F6" s="1364"/>
      <c r="G6" s="1367" t="s">
        <v>2333</v>
      </c>
      <c r="H6" s="1530"/>
      <c r="I6" s="1530"/>
      <c r="J6" s="1530"/>
      <c r="K6" s="1530"/>
      <c r="L6" s="1530"/>
      <c r="M6" s="1530"/>
      <c r="N6" s="1854"/>
    </row>
    <row r="7" spans="1:14" ht="15" customHeight="1">
      <c r="A7" s="1380"/>
      <c r="B7" s="1366"/>
      <c r="C7" s="1382"/>
      <c r="D7" s="1366"/>
      <c r="E7" s="1382"/>
      <c r="F7" s="1366"/>
      <c r="G7" s="1334" t="s">
        <v>2332</v>
      </c>
      <c r="H7" s="1334"/>
      <c r="I7" s="1334" t="s">
        <v>2331</v>
      </c>
      <c r="J7" s="1334"/>
      <c r="K7" s="1334" t="s">
        <v>2293</v>
      </c>
      <c r="L7" s="1334"/>
      <c r="M7" s="1334" t="s">
        <v>2331</v>
      </c>
      <c r="N7" s="1298"/>
    </row>
    <row r="8" spans="1:14" ht="15" customHeight="1">
      <c r="A8" s="1313" t="s">
        <v>1911</v>
      </c>
      <c r="B8" s="1511"/>
      <c r="C8" s="1443">
        <v>77570</v>
      </c>
      <c r="D8" s="1444"/>
      <c r="E8" s="1445">
        <v>186863</v>
      </c>
      <c r="F8" s="1444"/>
      <c r="G8" s="152"/>
      <c r="H8" s="152">
        <v>22953</v>
      </c>
      <c r="I8" s="152"/>
      <c r="J8" s="635">
        <v>29.59</v>
      </c>
      <c r="K8" s="152"/>
      <c r="L8" s="152">
        <v>36139</v>
      </c>
      <c r="M8" s="152"/>
      <c r="N8" s="635">
        <v>19.34</v>
      </c>
    </row>
    <row r="9" spans="1:14" s="168" customFormat="1" ht="15" customHeight="1">
      <c r="A9" s="1313" t="s">
        <v>1910</v>
      </c>
      <c r="B9" s="1511"/>
      <c r="C9" s="1443">
        <v>80066</v>
      </c>
      <c r="D9" s="1444"/>
      <c r="E9" s="1445">
        <v>191403</v>
      </c>
      <c r="F9" s="1444"/>
      <c r="G9" s="152"/>
      <c r="H9" s="152">
        <v>22441</v>
      </c>
      <c r="I9" s="152"/>
      <c r="J9" s="635">
        <v>28.03</v>
      </c>
      <c r="K9" s="152"/>
      <c r="L9" s="152">
        <v>34666</v>
      </c>
      <c r="M9" s="152"/>
      <c r="N9" s="635">
        <v>18.11</v>
      </c>
    </row>
    <row r="10" spans="1:14" ht="15" customHeight="1">
      <c r="A10" s="1313" t="s">
        <v>1909</v>
      </c>
      <c r="B10" s="1511"/>
      <c r="C10" s="1443">
        <v>82881</v>
      </c>
      <c r="D10" s="1444"/>
      <c r="E10" s="1445">
        <v>196652</v>
      </c>
      <c r="F10" s="1444"/>
      <c r="G10" s="184"/>
      <c r="H10" s="184">
        <v>22054</v>
      </c>
      <c r="I10" s="184"/>
      <c r="J10" s="1025">
        <v>26.61</v>
      </c>
      <c r="K10" s="184"/>
      <c r="L10" s="184">
        <v>33607</v>
      </c>
      <c r="M10" s="184"/>
      <c r="N10" s="1025">
        <v>17.09</v>
      </c>
    </row>
    <row r="11" spans="1:14" s="168" customFormat="1" ht="15" customHeight="1">
      <c r="A11" s="1313" t="s">
        <v>1908</v>
      </c>
      <c r="B11" s="1511"/>
      <c r="C11" s="1443">
        <v>85364</v>
      </c>
      <c r="D11" s="1444"/>
      <c r="E11" s="1445">
        <v>200895</v>
      </c>
      <c r="F11" s="1444"/>
      <c r="G11" s="152"/>
      <c r="H11" s="152">
        <v>22254</v>
      </c>
      <c r="I11" s="152"/>
      <c r="J11" s="635">
        <v>26.07</v>
      </c>
      <c r="K11" s="152"/>
      <c r="L11" s="152">
        <v>33364</v>
      </c>
      <c r="M11" s="152"/>
      <c r="N11" s="635">
        <v>16.61</v>
      </c>
    </row>
    <row r="12" spans="1:14" ht="15" customHeight="1">
      <c r="A12" s="1807" t="s">
        <v>1907</v>
      </c>
      <c r="B12" s="1855"/>
      <c r="C12" s="1749">
        <v>86521</v>
      </c>
      <c r="D12" s="1780"/>
      <c r="E12" s="1750">
        <v>206137</v>
      </c>
      <c r="F12" s="1780"/>
      <c r="G12" s="716"/>
      <c r="H12" s="716">
        <v>21820</v>
      </c>
      <c r="I12" s="716"/>
      <c r="J12" s="1024">
        <v>25.22</v>
      </c>
      <c r="K12" s="716"/>
      <c r="L12" s="716">
        <v>32242</v>
      </c>
      <c r="M12" s="716"/>
      <c r="N12" s="1024">
        <v>15.64</v>
      </c>
    </row>
    <row r="13" spans="1:14" ht="15" customHeight="1">
      <c r="A13" s="1317" t="s">
        <v>2330</v>
      </c>
      <c r="B13" s="1317"/>
      <c r="C13" s="1317"/>
      <c r="D13" s="1317"/>
      <c r="E13" s="1317"/>
      <c r="F13" s="1317"/>
      <c r="G13" s="1317"/>
      <c r="H13" s="1322"/>
      <c r="I13" s="1322"/>
      <c r="J13" s="1322"/>
      <c r="K13" s="1322"/>
      <c r="L13" s="1322"/>
      <c r="M13" s="1322"/>
      <c r="N13" s="1322"/>
    </row>
    <row r="14" spans="1:14" ht="15" customHeight="1">
      <c r="A14" s="166"/>
      <c r="B14" s="166"/>
      <c r="C14" s="166"/>
      <c r="D14" s="166"/>
      <c r="E14" s="166"/>
      <c r="F14" s="166"/>
      <c r="G14" s="166"/>
      <c r="H14" s="175"/>
      <c r="I14" s="175"/>
      <c r="J14" s="175"/>
      <c r="K14" s="175"/>
      <c r="L14" s="175"/>
      <c r="M14" s="175"/>
      <c r="N14" s="175"/>
    </row>
    <row r="15" spans="1:14" ht="15" customHeight="1">
      <c r="A15" s="504"/>
      <c r="B15" s="504"/>
      <c r="C15" s="504"/>
      <c r="D15" s="504"/>
      <c r="E15" s="504"/>
      <c r="F15" s="504"/>
      <c r="G15" s="504"/>
      <c r="H15" s="103"/>
      <c r="I15" s="103"/>
      <c r="J15" s="103"/>
      <c r="K15" s="103"/>
      <c r="L15" s="103"/>
      <c r="M15" s="103"/>
      <c r="N15" s="103"/>
    </row>
    <row r="16" spans="1:14" ht="24.95" customHeight="1">
      <c r="A16" s="1301" t="s">
        <v>2329</v>
      </c>
      <c r="B16" s="1301"/>
      <c r="C16" s="1301"/>
      <c r="D16" s="1301"/>
      <c r="E16" s="1301"/>
      <c r="F16" s="1301"/>
      <c r="G16" s="1301"/>
      <c r="H16" s="1502"/>
      <c r="I16" s="1502"/>
      <c r="J16" s="1502"/>
      <c r="K16" s="1502"/>
      <c r="L16" s="1502"/>
      <c r="M16" s="1502"/>
      <c r="N16" s="1502"/>
    </row>
    <row r="17" spans="1:14" ht="15" customHeight="1" thickBot="1">
      <c r="A17" s="1310" t="s">
        <v>2328</v>
      </c>
      <c r="B17" s="1310"/>
      <c r="C17" s="1310"/>
      <c r="D17" s="1310"/>
      <c r="E17" s="1310"/>
      <c r="F17" s="1310"/>
      <c r="G17" s="1310"/>
      <c r="H17" s="1524"/>
      <c r="I17" s="1524"/>
      <c r="J17" s="1524"/>
      <c r="K17" s="1524"/>
      <c r="L17" s="1524"/>
      <c r="M17" s="1524"/>
      <c r="N17" s="1524"/>
    </row>
    <row r="18" spans="1:14" ht="15" customHeight="1" thickTop="1">
      <c r="A18" s="1465" t="s">
        <v>409</v>
      </c>
      <c r="B18" s="1364"/>
      <c r="C18" s="1306" t="s">
        <v>2327</v>
      </c>
      <c r="D18" s="1307"/>
      <c r="E18" s="1307"/>
      <c r="F18" s="1308"/>
      <c r="G18" s="1306" t="s">
        <v>2326</v>
      </c>
      <c r="H18" s="1307"/>
      <c r="I18" s="1307"/>
      <c r="J18" s="1308"/>
      <c r="K18" s="1338" t="s">
        <v>2325</v>
      </c>
      <c r="L18" s="1536"/>
      <c r="M18" s="1536"/>
      <c r="N18" s="1369"/>
    </row>
    <row r="19" spans="1:14" ht="15" customHeight="1">
      <c r="A19" s="1380"/>
      <c r="B19" s="1366"/>
      <c r="C19" s="1398" t="s">
        <v>2323</v>
      </c>
      <c r="D19" s="1399"/>
      <c r="E19" s="1398" t="s">
        <v>2324</v>
      </c>
      <c r="F19" s="1399"/>
      <c r="G19" s="1398" t="s">
        <v>2323</v>
      </c>
      <c r="H19" s="1399"/>
      <c r="I19" s="1398" t="s">
        <v>2317</v>
      </c>
      <c r="J19" s="1399"/>
      <c r="K19" s="1334" t="s">
        <v>2323</v>
      </c>
      <c r="L19" s="1334"/>
      <c r="M19" s="1334" t="s">
        <v>2317</v>
      </c>
      <c r="N19" s="1298"/>
    </row>
    <row r="20" spans="1:14" ht="15" customHeight="1">
      <c r="A20" s="1313" t="s">
        <v>1911</v>
      </c>
      <c r="B20" s="1511"/>
      <c r="C20" s="1443">
        <v>618095</v>
      </c>
      <c r="D20" s="1445"/>
      <c r="E20" s="1645">
        <v>12784663</v>
      </c>
      <c r="F20" s="1716"/>
      <c r="G20" s="184"/>
      <c r="H20" s="152">
        <v>104</v>
      </c>
      <c r="I20" s="184"/>
      <c r="J20" s="660">
        <v>43909</v>
      </c>
      <c r="K20" s="184"/>
      <c r="L20" s="152">
        <v>226</v>
      </c>
      <c r="M20" s="184"/>
      <c r="N20" s="152">
        <v>11300</v>
      </c>
    </row>
    <row r="21" spans="1:14" ht="15" customHeight="1">
      <c r="A21" s="1313" t="s">
        <v>1910</v>
      </c>
      <c r="B21" s="1511"/>
      <c r="C21" s="1443">
        <v>597633</v>
      </c>
      <c r="D21" s="1445"/>
      <c r="E21" s="1445">
        <v>12004743</v>
      </c>
      <c r="F21" s="1444"/>
      <c r="G21" s="152"/>
      <c r="H21" s="152">
        <v>119</v>
      </c>
      <c r="I21" s="152"/>
      <c r="J21" s="660">
        <v>49980</v>
      </c>
      <c r="K21" s="152"/>
      <c r="L21" s="152">
        <v>215</v>
      </c>
      <c r="M21" s="152"/>
      <c r="N21" s="152">
        <v>10750</v>
      </c>
    </row>
    <row r="22" spans="1:14" s="168" customFormat="1" ht="15" customHeight="1">
      <c r="A22" s="1313" t="s">
        <v>1909</v>
      </c>
      <c r="B22" s="1511"/>
      <c r="C22" s="1443">
        <v>575058</v>
      </c>
      <c r="D22" s="1445"/>
      <c r="E22" s="1445">
        <v>11799780</v>
      </c>
      <c r="F22" s="1444"/>
      <c r="G22" s="152"/>
      <c r="H22" s="152">
        <v>114</v>
      </c>
      <c r="I22" s="152"/>
      <c r="J22" s="660">
        <v>47880</v>
      </c>
      <c r="K22" s="152"/>
      <c r="L22" s="152">
        <v>177</v>
      </c>
      <c r="M22" s="152"/>
      <c r="N22" s="152">
        <v>8850</v>
      </c>
    </row>
    <row r="23" spans="1:14" s="168" customFormat="1" ht="15" customHeight="1">
      <c r="A23" s="1313" t="s">
        <v>1908</v>
      </c>
      <c r="B23" s="1511"/>
      <c r="C23" s="1443">
        <v>506738</v>
      </c>
      <c r="D23" s="1445"/>
      <c r="E23" s="1445">
        <v>11435400</v>
      </c>
      <c r="F23" s="1444"/>
      <c r="G23" s="152"/>
      <c r="H23" s="152">
        <v>100</v>
      </c>
      <c r="I23" s="152"/>
      <c r="J23" s="660">
        <v>42000</v>
      </c>
      <c r="K23" s="152"/>
      <c r="L23" s="152">
        <v>223</v>
      </c>
      <c r="M23" s="152"/>
      <c r="N23" s="152">
        <v>11150</v>
      </c>
    </row>
    <row r="24" spans="1:14" ht="15" customHeight="1">
      <c r="A24" s="1807" t="s">
        <v>1907</v>
      </c>
      <c r="B24" s="1855"/>
      <c r="C24" s="1749">
        <v>537369</v>
      </c>
      <c r="D24" s="1750"/>
      <c r="E24" s="1750">
        <v>11970076</v>
      </c>
      <c r="F24" s="1780"/>
      <c r="G24" s="148"/>
      <c r="H24" s="148">
        <v>108</v>
      </c>
      <c r="I24" s="148"/>
      <c r="J24" s="760">
        <v>45312</v>
      </c>
      <c r="K24" s="148"/>
      <c r="L24" s="148">
        <v>219</v>
      </c>
      <c r="M24" s="148"/>
      <c r="N24" s="148">
        <v>10950</v>
      </c>
    </row>
    <row r="25" spans="1:14" ht="15" customHeight="1">
      <c r="A25" s="1313" t="s">
        <v>2322</v>
      </c>
      <c r="B25" s="1397"/>
      <c r="C25" s="1397"/>
      <c r="D25" s="1397"/>
      <c r="E25" s="1397"/>
      <c r="F25" s="1397"/>
      <c r="G25" s="1397"/>
      <c r="H25" s="1397"/>
      <c r="I25" s="1397"/>
      <c r="J25" s="1397"/>
      <c r="K25" s="1397"/>
      <c r="L25" s="1397"/>
      <c r="M25" s="1397"/>
      <c r="N25" s="1397"/>
    </row>
    <row r="26" spans="1:14" ht="15" customHeight="1">
      <c r="A26" s="166"/>
      <c r="B26" s="175"/>
      <c r="C26" s="175"/>
      <c r="D26" s="175"/>
      <c r="E26" s="175"/>
      <c r="F26" s="175"/>
      <c r="G26" s="175"/>
      <c r="H26" s="175"/>
      <c r="I26" s="175"/>
      <c r="J26" s="175"/>
      <c r="K26" s="175"/>
      <c r="L26" s="175"/>
      <c r="M26" s="175"/>
      <c r="N26" s="175"/>
    </row>
    <row r="27" spans="1:14" ht="15" customHeight="1">
      <c r="A27" s="295"/>
      <c r="B27" s="295"/>
      <c r="C27" s="295"/>
      <c r="D27" s="295"/>
      <c r="E27" s="295"/>
      <c r="F27" s="504"/>
      <c r="G27" s="504"/>
      <c r="H27" s="103"/>
      <c r="I27" s="103"/>
      <c r="J27" s="103"/>
      <c r="K27" s="103"/>
      <c r="L27" s="103"/>
      <c r="M27" s="103"/>
      <c r="N27" s="103"/>
    </row>
    <row r="28" spans="1:14" ht="24.95" customHeight="1">
      <c r="A28" s="1301" t="s">
        <v>2321</v>
      </c>
      <c r="B28" s="1301"/>
      <c r="C28" s="1301"/>
      <c r="D28" s="1301"/>
      <c r="E28" s="1301"/>
      <c r="F28" s="1502"/>
      <c r="G28" s="1502"/>
      <c r="H28" s="1502"/>
      <c r="I28" s="1502"/>
      <c r="J28" s="1502"/>
      <c r="K28" s="103"/>
      <c r="L28" s="103"/>
      <c r="M28" s="103"/>
      <c r="N28" s="103"/>
    </row>
    <row r="29" spans="1:14" ht="15" customHeight="1" thickBot="1">
      <c r="A29" s="1309" t="s">
        <v>2320</v>
      </c>
      <c r="B29" s="1309"/>
      <c r="C29" s="1309"/>
      <c r="D29" s="1309"/>
      <c r="E29" s="1309"/>
      <c r="F29" s="1309"/>
      <c r="G29" s="1309"/>
      <c r="H29" s="1309"/>
      <c r="I29" s="1309"/>
      <c r="J29" s="1309"/>
    </row>
    <row r="30" spans="1:14" ht="15" customHeight="1" thickTop="1">
      <c r="A30" s="1465" t="s">
        <v>409</v>
      </c>
      <c r="B30" s="1364"/>
      <c r="C30" s="1561" t="s">
        <v>2319</v>
      </c>
      <c r="D30" s="1465"/>
      <c r="E30" s="1465"/>
      <c r="F30" s="1465"/>
      <c r="G30" s="1465"/>
      <c r="H30" s="1465"/>
      <c r="I30" s="1465"/>
      <c r="J30" s="1465"/>
    </row>
    <row r="31" spans="1:14" ht="15" customHeight="1">
      <c r="A31" s="1380"/>
      <c r="B31" s="1366"/>
      <c r="C31" s="1334" t="s">
        <v>2318</v>
      </c>
      <c r="D31" s="1334"/>
      <c r="E31" s="1334"/>
      <c r="F31" s="1334"/>
      <c r="G31" s="1334" t="s">
        <v>2317</v>
      </c>
      <c r="H31" s="1334"/>
      <c r="I31" s="1334"/>
      <c r="J31" s="1398"/>
    </row>
    <row r="32" spans="1:14" ht="15" customHeight="1">
      <c r="A32" s="1313" t="s">
        <v>1911</v>
      </c>
      <c r="B32" s="1511"/>
      <c r="C32" s="152"/>
      <c r="F32" s="152">
        <v>828</v>
      </c>
      <c r="G32" s="337"/>
      <c r="H32" s="103"/>
      <c r="I32" s="103"/>
      <c r="J32" s="155">
        <v>719947</v>
      </c>
      <c r="M32" s="155"/>
    </row>
    <row r="33" spans="1:14" ht="15" customHeight="1">
      <c r="A33" s="1313" t="s">
        <v>1910</v>
      </c>
      <c r="B33" s="1511"/>
      <c r="C33" s="184"/>
      <c r="F33" s="184">
        <v>851</v>
      </c>
      <c r="G33" s="337"/>
      <c r="H33" s="103"/>
      <c r="I33" s="103"/>
      <c r="J33" s="155">
        <v>737346</v>
      </c>
      <c r="M33" s="155"/>
    </row>
    <row r="34" spans="1:14" s="168" customFormat="1" ht="15" customHeight="1">
      <c r="A34" s="1313" t="s">
        <v>1909</v>
      </c>
      <c r="B34" s="1511"/>
      <c r="C34" s="152"/>
      <c r="F34" s="152">
        <v>884</v>
      </c>
      <c r="G34" s="337"/>
      <c r="H34" s="337"/>
      <c r="I34" s="337"/>
      <c r="J34" s="155">
        <v>766049</v>
      </c>
      <c r="M34" s="155"/>
    </row>
    <row r="35" spans="1:14" s="168" customFormat="1" ht="15" customHeight="1">
      <c r="A35" s="1313" t="s">
        <v>1908</v>
      </c>
      <c r="B35" s="1511"/>
      <c r="C35" s="152"/>
      <c r="F35" s="152">
        <v>914</v>
      </c>
      <c r="G35" s="337"/>
      <c r="H35" s="337"/>
      <c r="I35" s="337"/>
      <c r="J35" s="155">
        <v>793336</v>
      </c>
      <c r="M35" s="155"/>
    </row>
    <row r="36" spans="1:14" ht="15" customHeight="1">
      <c r="A36" s="1807" t="s">
        <v>1907</v>
      </c>
      <c r="B36" s="1855"/>
      <c r="C36" s="148"/>
      <c r="F36" s="148">
        <v>967</v>
      </c>
      <c r="G36" s="1023"/>
      <c r="H36" s="1023"/>
      <c r="I36" s="1023"/>
      <c r="J36" s="304">
        <v>838610</v>
      </c>
      <c r="M36" s="447"/>
    </row>
    <row r="37" spans="1:14" ht="15" customHeight="1">
      <c r="A37" s="1317" t="s">
        <v>2308</v>
      </c>
      <c r="B37" s="1317"/>
      <c r="C37" s="1317"/>
      <c r="D37" s="1317"/>
      <c r="E37" s="1317"/>
      <c r="F37" s="1317"/>
      <c r="G37" s="1317"/>
      <c r="H37" s="1317"/>
      <c r="I37" s="1317"/>
      <c r="J37" s="1317"/>
    </row>
    <row r="38" spans="1:14" ht="15" customHeight="1">
      <c r="A38" s="166"/>
      <c r="B38" s="166"/>
      <c r="C38" s="166"/>
      <c r="D38" s="166"/>
      <c r="E38" s="166"/>
      <c r="F38" s="175"/>
      <c r="G38" s="175"/>
      <c r="H38" s="175"/>
      <c r="I38" s="175"/>
      <c r="J38" s="175"/>
      <c r="K38" s="103"/>
      <c r="L38" s="103"/>
      <c r="M38" s="103"/>
      <c r="N38" s="103"/>
    </row>
    <row r="39" spans="1:14" ht="15" customHeight="1">
      <c r="A39" s="103"/>
      <c r="B39" s="103"/>
      <c r="C39" s="103"/>
      <c r="D39" s="103"/>
      <c r="E39" s="103"/>
      <c r="F39" s="103"/>
      <c r="G39" s="103"/>
      <c r="H39" s="103"/>
      <c r="I39" s="103"/>
      <c r="J39" s="103"/>
      <c r="K39" s="103"/>
      <c r="L39" s="103"/>
      <c r="M39" s="103"/>
      <c r="N39" s="103"/>
    </row>
    <row r="40" spans="1:14" ht="24.95" customHeight="1">
      <c r="A40" s="1355" t="s">
        <v>2316</v>
      </c>
      <c r="B40" s="1355"/>
      <c r="C40" s="1355"/>
      <c r="D40" s="1355"/>
      <c r="E40" s="1355"/>
      <c r="F40" s="1355"/>
      <c r="G40" s="1355"/>
      <c r="H40" s="1355"/>
      <c r="I40" s="1355"/>
      <c r="J40" s="1355"/>
      <c r="K40" s="1355"/>
      <c r="L40" s="1355"/>
      <c r="M40" s="1355"/>
      <c r="N40" s="1856"/>
    </row>
    <row r="41" spans="1:14" ht="15" customHeight="1" thickBot="1">
      <c r="A41" s="1309" t="s">
        <v>2315</v>
      </c>
      <c r="B41" s="1309"/>
      <c r="C41" s="1309"/>
      <c r="D41" s="1309"/>
      <c r="E41" s="1309"/>
      <c r="F41" s="1309"/>
      <c r="G41" s="1309"/>
      <c r="H41" s="1529"/>
      <c r="I41" s="1529"/>
      <c r="J41" s="1529"/>
      <c r="K41" s="1529"/>
      <c r="L41" s="1529"/>
      <c r="M41" s="1529"/>
      <c r="N41" s="1529"/>
    </row>
    <row r="42" spans="1:14" ht="15" customHeight="1" thickTop="1">
      <c r="A42" s="1465" t="s">
        <v>409</v>
      </c>
      <c r="B42" s="1364"/>
      <c r="C42" s="1338" t="s">
        <v>2293</v>
      </c>
      <c r="D42" s="1536"/>
      <c r="E42" s="1338" t="s">
        <v>2314</v>
      </c>
      <c r="F42" s="1338"/>
      <c r="G42" s="1338"/>
      <c r="H42" s="1338"/>
      <c r="I42" s="1338"/>
      <c r="J42" s="1338"/>
      <c r="K42" s="1522" t="s">
        <v>2313</v>
      </c>
      <c r="L42" s="1530"/>
      <c r="M42" s="1522" t="s">
        <v>2312</v>
      </c>
      <c r="N42" s="1854"/>
    </row>
    <row r="43" spans="1:14" ht="15" customHeight="1">
      <c r="A43" s="1380"/>
      <c r="B43" s="1366"/>
      <c r="C43" s="1510"/>
      <c r="D43" s="1510"/>
      <c r="E43" s="1334" t="s">
        <v>2311</v>
      </c>
      <c r="F43" s="1334"/>
      <c r="G43" s="1334" t="s">
        <v>2310</v>
      </c>
      <c r="H43" s="1334"/>
      <c r="I43" s="1334" t="s">
        <v>2309</v>
      </c>
      <c r="J43" s="1334"/>
      <c r="K43" s="1401"/>
      <c r="L43" s="1532"/>
      <c r="M43" s="1532"/>
      <c r="N43" s="1555"/>
    </row>
    <row r="44" spans="1:14" ht="15" customHeight="1">
      <c r="A44" s="1313" t="s">
        <v>1911</v>
      </c>
      <c r="B44" s="1511"/>
      <c r="C44" s="1443">
        <v>34408</v>
      </c>
      <c r="D44" s="1444"/>
      <c r="E44" s="1445">
        <v>18089</v>
      </c>
      <c r="F44" s="1445"/>
      <c r="G44" s="1445">
        <v>410</v>
      </c>
      <c r="H44" s="1445"/>
      <c r="I44" s="1451" t="s">
        <v>361</v>
      </c>
      <c r="J44" s="1450"/>
      <c r="K44" s="1449" t="s">
        <v>361</v>
      </c>
      <c r="L44" s="1450"/>
      <c r="M44" s="1330">
        <v>36.6</v>
      </c>
      <c r="N44" s="1330"/>
    </row>
    <row r="45" spans="1:14" ht="15" customHeight="1">
      <c r="A45" s="1313" t="s">
        <v>1910</v>
      </c>
      <c r="B45" s="1511"/>
      <c r="C45" s="1443">
        <v>34564</v>
      </c>
      <c r="D45" s="1444"/>
      <c r="E45" s="1445">
        <v>17939</v>
      </c>
      <c r="F45" s="1445"/>
      <c r="G45" s="1445">
        <v>402</v>
      </c>
      <c r="H45" s="1445"/>
      <c r="I45" s="1451" t="s">
        <v>361</v>
      </c>
      <c r="J45" s="1450"/>
      <c r="K45" s="1449" t="s">
        <v>361</v>
      </c>
      <c r="L45" s="1450"/>
      <c r="M45" s="1330">
        <v>37.200000000000003</v>
      </c>
      <c r="N45" s="1330"/>
    </row>
    <row r="46" spans="1:14" s="168" customFormat="1" ht="15" customHeight="1">
      <c r="A46" s="1313" t="s">
        <v>1909</v>
      </c>
      <c r="B46" s="1511"/>
      <c r="C46" s="1443">
        <v>34889</v>
      </c>
      <c r="D46" s="1444"/>
      <c r="E46" s="1445">
        <v>17921</v>
      </c>
      <c r="F46" s="1445"/>
      <c r="G46" s="1445">
        <v>380</v>
      </c>
      <c r="H46" s="1445"/>
      <c r="I46" s="1451" t="s">
        <v>361</v>
      </c>
      <c r="J46" s="1450"/>
      <c r="K46" s="1449" t="s">
        <v>361</v>
      </c>
      <c r="L46" s="1450"/>
      <c r="M46" s="1330">
        <v>39.4</v>
      </c>
      <c r="N46" s="1330"/>
    </row>
    <row r="47" spans="1:14" s="168" customFormat="1" ht="15" customHeight="1">
      <c r="A47" s="1313" t="s">
        <v>1908</v>
      </c>
      <c r="B47" s="1511"/>
      <c r="C47" s="1443">
        <v>35246</v>
      </c>
      <c r="D47" s="1444"/>
      <c r="E47" s="1445">
        <v>18418</v>
      </c>
      <c r="F47" s="1445"/>
      <c r="G47" s="1445">
        <v>356</v>
      </c>
      <c r="H47" s="1445"/>
      <c r="I47" s="1451" t="s">
        <v>364</v>
      </c>
      <c r="J47" s="1451"/>
      <c r="K47" s="1449" t="s">
        <v>364</v>
      </c>
      <c r="L47" s="1450"/>
      <c r="M47" s="1330">
        <v>39.9</v>
      </c>
      <c r="N47" s="1330"/>
    </row>
    <row r="48" spans="1:14" ht="15" customHeight="1">
      <c r="A48" s="1807" t="s">
        <v>1907</v>
      </c>
      <c r="B48" s="1855"/>
      <c r="C48" s="1749">
        <v>35152</v>
      </c>
      <c r="D48" s="1780"/>
      <c r="E48" s="1750">
        <v>18538</v>
      </c>
      <c r="F48" s="1750"/>
      <c r="G48" s="1750">
        <v>315</v>
      </c>
      <c r="H48" s="1750"/>
      <c r="I48" s="1614" t="s">
        <v>364</v>
      </c>
      <c r="J48" s="1614"/>
      <c r="K48" s="1613" t="s">
        <v>364</v>
      </c>
      <c r="L48" s="1857"/>
      <c r="M48" s="1324">
        <v>41</v>
      </c>
      <c r="N48" s="1324"/>
    </row>
    <row r="49" spans="1:14" ht="15" customHeight="1">
      <c r="A49" s="1317" t="s">
        <v>2308</v>
      </c>
      <c r="B49" s="1317"/>
      <c r="C49" s="1317"/>
      <c r="D49" s="1317"/>
      <c r="E49" s="1317"/>
      <c r="F49" s="1317"/>
      <c r="G49" s="1317"/>
      <c r="H49" s="1317"/>
      <c r="I49" s="1317"/>
      <c r="J49" s="1317"/>
      <c r="K49" s="1317"/>
      <c r="L49" s="1317"/>
      <c r="M49" s="1317"/>
      <c r="N49" s="1322"/>
    </row>
  </sheetData>
  <mergeCells count="113">
    <mergeCell ref="A49:N49"/>
    <mergeCell ref="A48:B48"/>
    <mergeCell ref="C48:D48"/>
    <mergeCell ref="E48:F48"/>
    <mergeCell ref="G48:H48"/>
    <mergeCell ref="I48:J48"/>
    <mergeCell ref="K48:L48"/>
    <mergeCell ref="G46:H46"/>
    <mergeCell ref="I46:J46"/>
    <mergeCell ref="I47:J47"/>
    <mergeCell ref="M47:N47"/>
    <mergeCell ref="A47:B47"/>
    <mergeCell ref="C47:D47"/>
    <mergeCell ref="K46:L46"/>
    <mergeCell ref="M46:N46"/>
    <mergeCell ref="M48:N48"/>
    <mergeCell ref="E47:F47"/>
    <mergeCell ref="G47:H47"/>
    <mergeCell ref="K47:L47"/>
    <mergeCell ref="C46:D46"/>
    <mergeCell ref="E46:F46"/>
    <mergeCell ref="A46:B46"/>
    <mergeCell ref="E45:F45"/>
    <mergeCell ref="M42:N43"/>
    <mergeCell ref="E43:F43"/>
    <mergeCell ref="G43:H43"/>
    <mergeCell ref="I43:J43"/>
    <mergeCell ref="M44:N44"/>
    <mergeCell ref="K42:L43"/>
    <mergeCell ref="G45:H45"/>
    <mergeCell ref="I45:J45"/>
    <mergeCell ref="K45:L45"/>
    <mergeCell ref="M45:N45"/>
    <mergeCell ref="G44:H44"/>
    <mergeCell ref="I44:J44"/>
    <mergeCell ref="A45:B45"/>
    <mergeCell ref="C45:D45"/>
    <mergeCell ref="A32:B32"/>
    <mergeCell ref="A33:B33"/>
    <mergeCell ref="A34:B34"/>
    <mergeCell ref="C42:D43"/>
    <mergeCell ref="E42:J42"/>
    <mergeCell ref="K44:L44"/>
    <mergeCell ref="A25:N25"/>
    <mergeCell ref="A28:J28"/>
    <mergeCell ref="A30:B31"/>
    <mergeCell ref="C31:F31"/>
    <mergeCell ref="G31:J31"/>
    <mergeCell ref="C30:J30"/>
    <mergeCell ref="A29:J29"/>
    <mergeCell ref="A35:B35"/>
    <mergeCell ref="A40:N40"/>
    <mergeCell ref="A41:N41"/>
    <mergeCell ref="A42:B43"/>
    <mergeCell ref="A36:B36"/>
    <mergeCell ref="A37:J37"/>
    <mergeCell ref="A44:B44"/>
    <mergeCell ref="C44:D44"/>
    <mergeCell ref="E44:F44"/>
    <mergeCell ref="A24:B24"/>
    <mergeCell ref="C24:D24"/>
    <mergeCell ref="E24:F24"/>
    <mergeCell ref="A23:B23"/>
    <mergeCell ref="C23:D23"/>
    <mergeCell ref="E23:F23"/>
    <mergeCell ref="A21:B21"/>
    <mergeCell ref="C21:D21"/>
    <mergeCell ref="E21:F21"/>
    <mergeCell ref="A22:B22"/>
    <mergeCell ref="C22:D22"/>
    <mergeCell ref="E22:F22"/>
    <mergeCell ref="A20:B20"/>
    <mergeCell ref="C20:D20"/>
    <mergeCell ref="E20:F20"/>
    <mergeCell ref="E19:F19"/>
    <mergeCell ref="G19:H19"/>
    <mergeCell ref="A10:B10"/>
    <mergeCell ref="C10:D10"/>
    <mergeCell ref="E10:F10"/>
    <mergeCell ref="A12:B12"/>
    <mergeCell ref="C12:D12"/>
    <mergeCell ref="E12:F12"/>
    <mergeCell ref="A11:B11"/>
    <mergeCell ref="C11:D11"/>
    <mergeCell ref="E11:F11"/>
    <mergeCell ref="A13:N13"/>
    <mergeCell ref="A16:N16"/>
    <mergeCell ref="A17:N17"/>
    <mergeCell ref="A18:B19"/>
    <mergeCell ref="C18:F18"/>
    <mergeCell ref="G18:J18"/>
    <mergeCell ref="K18:N18"/>
    <mergeCell ref="C19:D19"/>
    <mergeCell ref="I19:J19"/>
    <mergeCell ref="K19:L19"/>
    <mergeCell ref="M19:N19"/>
    <mergeCell ref="M7:N7"/>
    <mergeCell ref="A8:B8"/>
    <mergeCell ref="C8:D8"/>
    <mergeCell ref="E8:F8"/>
    <mergeCell ref="A9:B9"/>
    <mergeCell ref="C9:D9"/>
    <mergeCell ref="E9:F9"/>
    <mergeCell ref="A1:N1"/>
    <mergeCell ref="A4:N4"/>
    <mergeCell ref="A5:N5"/>
    <mergeCell ref="A6:B7"/>
    <mergeCell ref="C6:D7"/>
    <mergeCell ref="E6:F7"/>
    <mergeCell ref="G6:N6"/>
    <mergeCell ref="G7:H7"/>
    <mergeCell ref="I7:J7"/>
    <mergeCell ref="K7:L7"/>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FB9EF-B4D6-46EE-BC27-0E90C5F55436}">
  <sheetPr>
    <pageSetUpPr fitToPage="1"/>
  </sheetPr>
  <dimension ref="A1:R46"/>
  <sheetViews>
    <sheetView view="pageBreakPreview" topLeftCell="A19" zoomScaleNormal="100" zoomScaleSheetLayoutView="100" workbookViewId="0">
      <selection activeCell="M56" sqref="M56"/>
    </sheetView>
  </sheetViews>
  <sheetFormatPr defaultRowHeight="18.75"/>
  <cols>
    <col min="1" max="20" width="5.625" style="1026" customWidth="1"/>
    <col min="21" max="16384" width="9" style="1026"/>
  </cols>
  <sheetData>
    <row r="1" spans="1:18" ht="15" customHeight="1">
      <c r="A1" s="1885" t="s">
        <v>2357</v>
      </c>
      <c r="B1" s="1885"/>
      <c r="C1" s="1885"/>
      <c r="D1" s="1885"/>
      <c r="E1" s="1885"/>
      <c r="F1" s="1885"/>
      <c r="G1" s="1885"/>
      <c r="H1" s="1885"/>
      <c r="I1" s="1885"/>
      <c r="J1" s="1885"/>
      <c r="K1" s="1885"/>
      <c r="L1" s="1885"/>
      <c r="M1" s="1885"/>
    </row>
    <row r="2" spans="1:18" ht="15" customHeight="1">
      <c r="A2" s="1040"/>
      <c r="B2" s="1040"/>
      <c r="C2" s="1040"/>
      <c r="D2" s="1040"/>
      <c r="E2" s="1040"/>
      <c r="F2" s="1040"/>
      <c r="G2" s="1040"/>
      <c r="H2" s="1040"/>
      <c r="I2" s="1040"/>
      <c r="J2" s="1040"/>
      <c r="K2" s="1040"/>
      <c r="L2" s="1040"/>
      <c r="M2" s="1040"/>
    </row>
    <row r="3" spans="1:18" s="1027" customFormat="1" ht="15" customHeight="1">
      <c r="A3" s="1039"/>
      <c r="B3" s="1039"/>
      <c r="C3" s="1039"/>
      <c r="D3" s="1039"/>
      <c r="E3" s="1039"/>
      <c r="F3" s="1039"/>
      <c r="G3" s="1039"/>
      <c r="H3" s="1039"/>
      <c r="I3" s="1039"/>
      <c r="J3" s="1039"/>
      <c r="K3" s="1039"/>
      <c r="L3" s="1039"/>
      <c r="M3" s="1039"/>
    </row>
    <row r="4" spans="1:18" s="1036" customFormat="1" ht="24.95" customHeight="1">
      <c r="A4" s="1886" t="s">
        <v>2356</v>
      </c>
      <c r="B4" s="1886"/>
      <c r="C4" s="1886"/>
      <c r="D4" s="1886"/>
      <c r="E4" s="1886"/>
      <c r="F4" s="1886"/>
      <c r="G4" s="1886"/>
      <c r="H4" s="1886"/>
      <c r="I4" s="1886"/>
      <c r="J4" s="1886"/>
      <c r="K4" s="1886"/>
      <c r="L4" s="1886"/>
      <c r="M4" s="1038"/>
      <c r="N4" s="1037"/>
    </row>
    <row r="5" spans="1:18" s="1027" customFormat="1" ht="15" customHeight="1" thickBot="1">
      <c r="A5" s="1887" t="s">
        <v>2355</v>
      </c>
      <c r="B5" s="1887"/>
      <c r="C5" s="1887"/>
      <c r="D5" s="1887"/>
      <c r="E5" s="1887"/>
      <c r="F5" s="1887"/>
      <c r="G5" s="1887"/>
      <c r="H5" s="1887"/>
      <c r="I5" s="1887"/>
      <c r="J5" s="1887"/>
      <c r="K5" s="1887"/>
      <c r="L5" s="1887"/>
      <c r="M5" s="1887"/>
      <c r="N5" s="1887"/>
    </row>
    <row r="6" spans="1:18" s="1031" customFormat="1" ht="15" customHeight="1" thickTop="1">
      <c r="A6" s="1888" t="s">
        <v>409</v>
      </c>
      <c r="B6" s="1889"/>
      <c r="C6" s="1609" t="s">
        <v>1958</v>
      </c>
      <c r="D6" s="1610"/>
      <c r="E6" s="1620"/>
      <c r="F6" s="1609" t="s">
        <v>2354</v>
      </c>
      <c r="G6" s="1610"/>
      <c r="H6" s="1620"/>
      <c r="I6" s="1609" t="s">
        <v>2353</v>
      </c>
      <c r="J6" s="1610"/>
      <c r="K6" s="1620"/>
      <c r="L6" s="1609" t="s">
        <v>2352</v>
      </c>
      <c r="M6" s="1610"/>
      <c r="N6" s="1610"/>
      <c r="R6" s="1028"/>
    </row>
    <row r="7" spans="1:18" s="1027" customFormat="1" ht="15" customHeight="1">
      <c r="A7" s="1890"/>
      <c r="B7" s="1891"/>
      <c r="C7" s="813" t="s">
        <v>2347</v>
      </c>
      <c r="D7" s="1884" t="s">
        <v>2346</v>
      </c>
      <c r="E7" s="1621"/>
      <c r="F7" s="813" t="s">
        <v>2347</v>
      </c>
      <c r="G7" s="1884" t="s">
        <v>2346</v>
      </c>
      <c r="H7" s="1621"/>
      <c r="I7" s="813" t="s">
        <v>2347</v>
      </c>
      <c r="J7" s="1884" t="s">
        <v>2346</v>
      </c>
      <c r="K7" s="1621"/>
      <c r="L7" s="813" t="s">
        <v>2347</v>
      </c>
      <c r="M7" s="1884" t="s">
        <v>2346</v>
      </c>
      <c r="N7" s="1792"/>
      <c r="R7" s="1035"/>
    </row>
    <row r="8" spans="1:18" s="1027" customFormat="1" ht="15" customHeight="1">
      <c r="A8" s="1858" t="s">
        <v>1911</v>
      </c>
      <c r="B8" s="1859"/>
      <c r="C8" s="906">
        <v>43514</v>
      </c>
      <c r="D8" s="1645">
        <v>29300014</v>
      </c>
      <c r="E8" s="1716"/>
      <c r="F8" s="727">
        <v>418</v>
      </c>
      <c r="G8" s="1645">
        <v>214435</v>
      </c>
      <c r="H8" s="1716"/>
      <c r="I8" s="727">
        <v>460</v>
      </c>
      <c r="J8" s="1645">
        <v>111827</v>
      </c>
      <c r="K8" s="1716"/>
      <c r="L8" s="727">
        <v>41427</v>
      </c>
      <c r="M8" s="1645">
        <v>27964434</v>
      </c>
      <c r="N8" s="1645"/>
      <c r="R8" s="152"/>
    </row>
    <row r="9" spans="1:18" s="1027" customFormat="1" ht="15" customHeight="1">
      <c r="A9" s="1858" t="s">
        <v>1910</v>
      </c>
      <c r="B9" s="1859"/>
      <c r="C9" s="906">
        <v>44384</v>
      </c>
      <c r="D9" s="1645">
        <v>29979674</v>
      </c>
      <c r="E9" s="1716">
        <v>0</v>
      </c>
      <c r="F9" s="727">
        <v>353</v>
      </c>
      <c r="G9" s="1645">
        <v>182301</v>
      </c>
      <c r="H9" s="1716"/>
      <c r="I9" s="727">
        <v>407</v>
      </c>
      <c r="J9" s="1645">
        <v>99989</v>
      </c>
      <c r="K9" s="1716"/>
      <c r="L9" s="727">
        <v>42373</v>
      </c>
      <c r="M9" s="1645">
        <v>28655365</v>
      </c>
      <c r="N9" s="1645"/>
      <c r="R9" s="152"/>
    </row>
    <row r="10" spans="1:18" s="1028" customFormat="1" ht="15" customHeight="1">
      <c r="A10" s="1858" t="s">
        <v>1909</v>
      </c>
      <c r="B10" s="1859"/>
      <c r="C10" s="906">
        <v>45203</v>
      </c>
      <c r="D10" s="1645">
        <v>30659971</v>
      </c>
      <c r="E10" s="1716"/>
      <c r="F10" s="727">
        <v>323</v>
      </c>
      <c r="G10" s="1645">
        <v>166855</v>
      </c>
      <c r="H10" s="1716"/>
      <c r="I10" s="727">
        <v>343</v>
      </c>
      <c r="J10" s="1645">
        <v>86505</v>
      </c>
      <c r="K10" s="1716"/>
      <c r="L10" s="727">
        <v>43261</v>
      </c>
      <c r="M10" s="1645">
        <v>29342807</v>
      </c>
      <c r="N10" s="1645"/>
      <c r="R10" s="152"/>
    </row>
    <row r="11" spans="1:18" s="1028" customFormat="1" ht="15" customHeight="1">
      <c r="A11" s="1858" t="s">
        <v>1908</v>
      </c>
      <c r="B11" s="1859"/>
      <c r="C11" s="906">
        <v>45851</v>
      </c>
      <c r="D11" s="1645">
        <v>31251148</v>
      </c>
      <c r="E11" s="1716"/>
      <c r="F11" s="727">
        <v>276</v>
      </c>
      <c r="G11" s="1645">
        <v>142049</v>
      </c>
      <c r="H11" s="1716"/>
      <c r="I11" s="727">
        <v>285</v>
      </c>
      <c r="J11" s="1645">
        <v>71596</v>
      </c>
      <c r="K11" s="1716"/>
      <c r="L11" s="727">
        <v>43972</v>
      </c>
      <c r="M11" s="1645">
        <v>29940728</v>
      </c>
      <c r="N11" s="1645"/>
      <c r="R11" s="152"/>
    </row>
    <row r="12" spans="1:18" s="1027" customFormat="1" ht="15" customHeight="1">
      <c r="A12" s="1879" t="s">
        <v>1907</v>
      </c>
      <c r="B12" s="1880"/>
      <c r="C12" s="903">
        <v>46217</v>
      </c>
      <c r="D12" s="1719">
        <v>31566061</v>
      </c>
      <c r="E12" s="1720"/>
      <c r="F12" s="904">
        <v>220</v>
      </c>
      <c r="G12" s="1719">
        <v>112296</v>
      </c>
      <c r="H12" s="1720"/>
      <c r="I12" s="904">
        <v>217</v>
      </c>
      <c r="J12" s="1719">
        <v>53486</v>
      </c>
      <c r="K12" s="1720"/>
      <c r="L12" s="904">
        <v>44397</v>
      </c>
      <c r="M12" s="1719">
        <v>30246519</v>
      </c>
      <c r="N12" s="1719"/>
      <c r="R12" s="190"/>
    </row>
    <row r="13" spans="1:18" s="1027" customFormat="1" ht="15" customHeight="1" thickBot="1"/>
    <row r="14" spans="1:18" s="1027" customFormat="1" ht="15" customHeight="1" thickTop="1">
      <c r="A14" s="1881" t="s">
        <v>409</v>
      </c>
      <c r="B14" s="1874"/>
      <c r="C14" s="1625" t="s">
        <v>2351</v>
      </c>
      <c r="D14" s="1625"/>
      <c r="E14" s="1625"/>
      <c r="F14" s="1625" t="s">
        <v>2350</v>
      </c>
      <c r="G14" s="1625"/>
      <c r="H14" s="1625"/>
      <c r="I14" s="1625" t="s">
        <v>2349</v>
      </c>
      <c r="J14" s="1625"/>
      <c r="K14" s="1625"/>
      <c r="L14" s="1625" t="s">
        <v>2348</v>
      </c>
      <c r="M14" s="1625"/>
      <c r="N14" s="1609"/>
      <c r="O14" s="1028"/>
    </row>
    <row r="15" spans="1:18" s="1027" customFormat="1" ht="15" customHeight="1">
      <c r="A15" s="1882"/>
      <c r="B15" s="1883"/>
      <c r="C15" s="813" t="s">
        <v>2347</v>
      </c>
      <c r="D15" s="1626" t="s">
        <v>2346</v>
      </c>
      <c r="E15" s="1626"/>
      <c r="F15" s="813" t="s">
        <v>2347</v>
      </c>
      <c r="G15" s="1626" t="s">
        <v>2346</v>
      </c>
      <c r="H15" s="1626"/>
      <c r="I15" s="813" t="s">
        <v>2347</v>
      </c>
      <c r="J15" s="1626" t="s">
        <v>2346</v>
      </c>
      <c r="K15" s="1626"/>
      <c r="L15" s="813" t="s">
        <v>2347</v>
      </c>
      <c r="M15" s="1626" t="s">
        <v>2346</v>
      </c>
      <c r="N15" s="1884"/>
      <c r="O15" s="1028"/>
    </row>
    <row r="16" spans="1:18" s="1027" customFormat="1" ht="15" customHeight="1">
      <c r="A16" s="1858" t="s">
        <v>1911</v>
      </c>
      <c r="B16" s="1859"/>
      <c r="C16" s="727">
        <v>18</v>
      </c>
      <c r="D16" s="1645">
        <v>15976</v>
      </c>
      <c r="E16" s="1716"/>
      <c r="F16" s="727">
        <v>912</v>
      </c>
      <c r="G16" s="1645">
        <v>775132</v>
      </c>
      <c r="H16" s="1716"/>
      <c r="I16" s="727">
        <v>268</v>
      </c>
      <c r="J16" s="1645">
        <v>213615</v>
      </c>
      <c r="K16" s="1716"/>
      <c r="L16" s="727">
        <v>11</v>
      </c>
      <c r="M16" s="1645">
        <v>4595</v>
      </c>
      <c r="N16" s="1645"/>
    </row>
    <row r="17" spans="1:16" s="1027" customFormat="1" ht="15" customHeight="1">
      <c r="A17" s="1858" t="s">
        <v>1910</v>
      </c>
      <c r="B17" s="1859"/>
      <c r="C17" s="727">
        <v>15</v>
      </c>
      <c r="D17" s="1645">
        <v>13443</v>
      </c>
      <c r="E17" s="1716"/>
      <c r="F17" s="727">
        <v>947</v>
      </c>
      <c r="G17" s="1645">
        <v>803003</v>
      </c>
      <c r="H17" s="1716"/>
      <c r="I17" s="727">
        <v>277</v>
      </c>
      <c r="J17" s="1645">
        <v>220479</v>
      </c>
      <c r="K17" s="1716"/>
      <c r="L17" s="727">
        <v>12</v>
      </c>
      <c r="M17" s="1645">
        <v>5094</v>
      </c>
      <c r="N17" s="1645"/>
    </row>
    <row r="18" spans="1:16" s="1028" customFormat="1" ht="15" customHeight="1">
      <c r="A18" s="1858" t="s">
        <v>1909</v>
      </c>
      <c r="B18" s="1859"/>
      <c r="C18" s="727">
        <v>12</v>
      </c>
      <c r="D18" s="1645">
        <v>10531</v>
      </c>
      <c r="E18" s="1716"/>
      <c r="F18" s="727">
        <v>991</v>
      </c>
      <c r="G18" s="1645">
        <v>839165</v>
      </c>
      <c r="H18" s="1716"/>
      <c r="I18" s="727">
        <v>262</v>
      </c>
      <c r="J18" s="1645">
        <v>209423</v>
      </c>
      <c r="K18" s="1716"/>
      <c r="L18" s="727">
        <v>11</v>
      </c>
      <c r="M18" s="1645">
        <v>4685</v>
      </c>
      <c r="N18" s="1645"/>
    </row>
    <row r="19" spans="1:16" s="1028" customFormat="1" ht="15" customHeight="1">
      <c r="A19" s="1858" t="s">
        <v>1908</v>
      </c>
      <c r="B19" s="1859"/>
      <c r="C19" s="727">
        <v>12</v>
      </c>
      <c r="D19" s="1645">
        <v>10553</v>
      </c>
      <c r="E19" s="1716"/>
      <c r="F19" s="727">
        <v>1024</v>
      </c>
      <c r="G19" s="1645">
        <v>866014</v>
      </c>
      <c r="H19" s="1716"/>
      <c r="I19" s="727">
        <v>272</v>
      </c>
      <c r="J19" s="1645">
        <v>215744</v>
      </c>
      <c r="K19" s="1716"/>
      <c r="L19" s="727">
        <v>10</v>
      </c>
      <c r="M19" s="1645">
        <v>4464</v>
      </c>
      <c r="N19" s="1645"/>
    </row>
    <row r="20" spans="1:16" s="1027" customFormat="1" ht="15" customHeight="1">
      <c r="A20" s="1879" t="s">
        <v>1907</v>
      </c>
      <c r="B20" s="1880"/>
      <c r="C20" s="904">
        <v>11</v>
      </c>
      <c r="D20" s="1719">
        <v>9567</v>
      </c>
      <c r="E20" s="1720"/>
      <c r="F20" s="904">
        <v>1085</v>
      </c>
      <c r="G20" s="1719">
        <v>918659</v>
      </c>
      <c r="H20" s="1720"/>
      <c r="I20" s="904">
        <v>276</v>
      </c>
      <c r="J20" s="1719">
        <v>221423</v>
      </c>
      <c r="K20" s="1720"/>
      <c r="L20" s="904">
        <v>11</v>
      </c>
      <c r="M20" s="1719">
        <v>4111</v>
      </c>
      <c r="N20" s="1719"/>
    </row>
    <row r="21" spans="1:16" s="1027" customFormat="1" ht="15" customHeight="1">
      <c r="A21" s="1034"/>
      <c r="B21" s="1034"/>
      <c r="C21" s="1034"/>
      <c r="D21" s="1034"/>
      <c r="E21" s="1034"/>
      <c r="F21" s="1034"/>
      <c r="G21" s="1034"/>
      <c r="H21" s="1034"/>
      <c r="I21" s="1034"/>
      <c r="J21" s="1034"/>
      <c r="K21" s="1034"/>
      <c r="L21" s="1034"/>
      <c r="N21" s="1033" t="s">
        <v>2345</v>
      </c>
    </row>
    <row r="22" spans="1:16" s="1027" customFormat="1" ht="15" customHeight="1">
      <c r="A22" s="1029"/>
      <c r="B22" s="1029"/>
      <c r="C22" s="1029"/>
      <c r="D22" s="1029"/>
      <c r="E22" s="1033"/>
      <c r="F22" s="1029"/>
      <c r="G22" s="1029"/>
      <c r="H22" s="1029"/>
      <c r="I22" s="1029"/>
      <c r="J22" s="1033"/>
      <c r="L22" s="1029"/>
      <c r="N22" s="1033"/>
    </row>
    <row r="23" spans="1:16" s="1027" customFormat="1" ht="15" customHeight="1">
      <c r="A23" s="1029"/>
      <c r="B23" s="1029"/>
      <c r="C23" s="1029"/>
      <c r="D23" s="1029"/>
      <c r="E23" s="1029"/>
      <c r="F23" s="1029"/>
      <c r="G23" s="1029"/>
      <c r="H23" s="1029"/>
      <c r="I23" s="1029"/>
      <c r="J23" s="1029"/>
      <c r="K23" s="1029"/>
      <c r="L23" s="1029"/>
      <c r="N23" s="1033"/>
    </row>
    <row r="24" spans="1:16" s="1027" customFormat="1" ht="15" customHeight="1"/>
    <row r="25" spans="1:16" s="1032" customFormat="1" ht="24.95" customHeight="1">
      <c r="A25" s="1872" t="s">
        <v>2344</v>
      </c>
      <c r="B25" s="1872"/>
      <c r="C25" s="1872"/>
      <c r="D25" s="1872"/>
      <c r="E25" s="1872"/>
      <c r="F25" s="1872"/>
      <c r="G25" s="1872"/>
      <c r="H25" s="1872"/>
      <c r="I25" s="1872"/>
      <c r="J25" s="1872"/>
      <c r="K25" s="1872"/>
      <c r="L25" s="1873"/>
    </row>
    <row r="26" spans="1:16" s="1027" customFormat="1" ht="15" customHeight="1" thickBot="1">
      <c r="A26" s="1887" t="s">
        <v>2343</v>
      </c>
      <c r="B26" s="1887"/>
      <c r="C26" s="1887"/>
      <c r="D26" s="1887"/>
      <c r="E26" s="1887"/>
      <c r="F26" s="1887"/>
      <c r="G26" s="1887"/>
      <c r="H26" s="1887"/>
      <c r="I26" s="1887"/>
      <c r="J26" s="1887"/>
      <c r="K26" s="1887"/>
      <c r="L26" s="1892"/>
    </row>
    <row r="27" spans="1:16" s="1027" customFormat="1" ht="15" customHeight="1" thickTop="1">
      <c r="A27" s="1893" t="s">
        <v>409</v>
      </c>
      <c r="B27" s="1881"/>
      <c r="C27" s="1874" t="s">
        <v>2342</v>
      </c>
      <c r="D27" s="1874"/>
      <c r="E27" s="1894" t="s">
        <v>2341</v>
      </c>
      <c r="F27" s="1895"/>
      <c r="G27" s="1874" t="s">
        <v>2340</v>
      </c>
      <c r="H27" s="1874"/>
      <c r="I27" s="1874" t="s">
        <v>2339</v>
      </c>
      <c r="J27" s="1874"/>
      <c r="K27" s="1874" t="s">
        <v>2338</v>
      </c>
      <c r="L27" s="1875"/>
      <c r="M27" s="1031"/>
    </row>
    <row r="28" spans="1:16" s="1027" customFormat="1" ht="15" customHeight="1">
      <c r="A28" s="1867" t="s">
        <v>1911</v>
      </c>
      <c r="B28" s="1868"/>
      <c r="C28" s="1876">
        <v>26008020</v>
      </c>
      <c r="D28" s="1877"/>
      <c r="E28" s="1878">
        <v>11754207</v>
      </c>
      <c r="F28" s="1878"/>
      <c r="G28" s="1878">
        <v>9766768</v>
      </c>
      <c r="H28" s="1878"/>
      <c r="I28" s="1878">
        <v>3884578</v>
      </c>
      <c r="J28" s="1878"/>
      <c r="K28" s="1878">
        <v>602467</v>
      </c>
      <c r="L28" s="1878"/>
    </row>
    <row r="29" spans="1:16" s="1027" customFormat="1" ht="15" customHeight="1">
      <c r="A29" s="1867" t="s">
        <v>1910</v>
      </c>
      <c r="B29" s="1868"/>
      <c r="C29" s="1869">
        <v>24360924</v>
      </c>
      <c r="D29" s="1870"/>
      <c r="E29" s="1871">
        <v>11582306</v>
      </c>
      <c r="F29" s="1871"/>
      <c r="G29" s="1871">
        <v>8247081</v>
      </c>
      <c r="H29" s="1871"/>
      <c r="I29" s="1871">
        <v>3981092</v>
      </c>
      <c r="J29" s="1871"/>
      <c r="K29" s="1871">
        <v>550445</v>
      </c>
      <c r="L29" s="1871"/>
    </row>
    <row r="30" spans="1:16" s="1028" customFormat="1" ht="15" customHeight="1">
      <c r="A30" s="1867" t="s">
        <v>1909</v>
      </c>
      <c r="B30" s="1868"/>
      <c r="C30" s="1869">
        <v>23759816</v>
      </c>
      <c r="D30" s="1870"/>
      <c r="E30" s="1871">
        <v>10805187</v>
      </c>
      <c r="F30" s="1871"/>
      <c r="G30" s="1871">
        <v>8502264</v>
      </c>
      <c r="H30" s="1871"/>
      <c r="I30" s="1871">
        <v>3861674</v>
      </c>
      <c r="J30" s="1871"/>
      <c r="K30" s="1871">
        <v>590691</v>
      </c>
      <c r="L30" s="1871"/>
    </row>
    <row r="31" spans="1:16" s="1028" customFormat="1" ht="15" customHeight="1">
      <c r="A31" s="1867" t="s">
        <v>1908</v>
      </c>
      <c r="B31" s="1868"/>
      <c r="C31" s="1869">
        <v>21349709</v>
      </c>
      <c r="D31" s="1870"/>
      <c r="E31" s="1871">
        <v>9997992</v>
      </c>
      <c r="F31" s="1871"/>
      <c r="G31" s="1871">
        <v>6813496</v>
      </c>
      <c r="H31" s="1871"/>
      <c r="I31" s="1871">
        <v>3739386</v>
      </c>
      <c r="J31" s="1871"/>
      <c r="K31" s="1871">
        <v>798835</v>
      </c>
      <c r="L31" s="1871"/>
      <c r="P31" s="1030"/>
    </row>
    <row r="32" spans="1:16" s="1027" customFormat="1" ht="15" customHeight="1">
      <c r="A32" s="1862" t="s">
        <v>1907</v>
      </c>
      <c r="B32" s="1863"/>
      <c r="C32" s="1864">
        <v>20509534</v>
      </c>
      <c r="D32" s="1865"/>
      <c r="E32" s="1866">
        <v>9706357</v>
      </c>
      <c r="F32" s="1866"/>
      <c r="G32" s="1866">
        <v>6321071</v>
      </c>
      <c r="H32" s="1866"/>
      <c r="I32" s="1866">
        <v>3661321</v>
      </c>
      <c r="J32" s="1866"/>
      <c r="K32" s="1866">
        <v>820785</v>
      </c>
      <c r="L32" s="1866"/>
    </row>
    <row r="33" spans="1:14" s="1027" customFormat="1" ht="15" customHeight="1">
      <c r="A33" s="1860" t="s">
        <v>2337</v>
      </c>
      <c r="B33" s="1860"/>
      <c r="C33" s="1860"/>
      <c r="D33" s="1860"/>
      <c r="E33" s="1860"/>
      <c r="F33" s="1860"/>
      <c r="G33" s="1860"/>
      <c r="H33" s="1860"/>
      <c r="I33" s="1860"/>
      <c r="J33" s="1860"/>
      <c r="K33" s="1860"/>
      <c r="L33" s="1861"/>
    </row>
    <row r="34" spans="1:14" s="1027" customFormat="1" ht="15" customHeight="1">
      <c r="A34" s="1029"/>
      <c r="B34" s="1029"/>
      <c r="C34" s="1029"/>
      <c r="D34" s="1029"/>
      <c r="E34" s="1029"/>
      <c r="F34" s="1029"/>
      <c r="G34" s="1029"/>
      <c r="H34" s="1029"/>
      <c r="I34" s="1029"/>
      <c r="J34" s="1029"/>
      <c r="K34" s="1029"/>
      <c r="L34" s="1028"/>
    </row>
    <row r="35" spans="1:14" s="1027" customFormat="1" ht="15" customHeight="1">
      <c r="A35" s="1029"/>
      <c r="B35" s="1029"/>
      <c r="C35" s="1029"/>
      <c r="D35" s="1029"/>
      <c r="E35" s="1029"/>
      <c r="F35" s="1029"/>
      <c r="G35" s="1029"/>
      <c r="H35" s="1029"/>
      <c r="I35" s="1029"/>
      <c r="J35" s="1029"/>
      <c r="K35" s="1029"/>
      <c r="L35" s="1029"/>
      <c r="M35" s="1029"/>
      <c r="N35" s="1028"/>
    </row>
    <row r="36" spans="1:14" ht="15" customHeight="1"/>
    <row r="37" spans="1:14" ht="15" customHeight="1"/>
    <row r="38" spans="1:14" ht="15" customHeight="1"/>
    <row r="39" spans="1:14" ht="15" customHeight="1"/>
    <row r="40" spans="1:14" ht="15" customHeight="1"/>
    <row r="41" spans="1:14" ht="15" customHeight="1"/>
    <row r="42" spans="1:14" ht="15" customHeight="1"/>
    <row r="43" spans="1:14" ht="15" customHeight="1"/>
    <row r="44" spans="1:14" ht="15" customHeight="1"/>
    <row r="45" spans="1:14" ht="15" customHeight="1"/>
    <row r="46" spans="1:14" ht="15" customHeight="1"/>
  </sheetData>
  <mergeCells count="110">
    <mergeCell ref="M8:N8"/>
    <mergeCell ref="A9:B9"/>
    <mergeCell ref="D9:E9"/>
    <mergeCell ref="G9:H9"/>
    <mergeCell ref="J9:K9"/>
    <mergeCell ref="M9:N9"/>
    <mergeCell ref="A10:B10"/>
    <mergeCell ref="D10:E10"/>
    <mergeCell ref="G10:H10"/>
    <mergeCell ref="J10:K10"/>
    <mergeCell ref="M10:N10"/>
    <mergeCell ref="K31:L31"/>
    <mergeCell ref="A26:L26"/>
    <mergeCell ref="A27:B27"/>
    <mergeCell ref="C27:D27"/>
    <mergeCell ref="E27:F27"/>
    <mergeCell ref="A8:B8"/>
    <mergeCell ref="D8:E8"/>
    <mergeCell ref="G8:H8"/>
    <mergeCell ref="J8:K8"/>
    <mergeCell ref="A12:B12"/>
    <mergeCell ref="D12:E12"/>
    <mergeCell ref="G12:H12"/>
    <mergeCell ref="J12:K12"/>
    <mergeCell ref="A16:B16"/>
    <mergeCell ref="D16:E16"/>
    <mergeCell ref="G16:H16"/>
    <mergeCell ref="J16:K16"/>
    <mergeCell ref="K30:L30"/>
    <mergeCell ref="A1:M1"/>
    <mergeCell ref="A4:L4"/>
    <mergeCell ref="A5:N5"/>
    <mergeCell ref="A6:B7"/>
    <mergeCell ref="C6:E6"/>
    <mergeCell ref="F6:H6"/>
    <mergeCell ref="I6:K6"/>
    <mergeCell ref="L6:N6"/>
    <mergeCell ref="D7:E7"/>
    <mergeCell ref="G7:H7"/>
    <mergeCell ref="J7:K7"/>
    <mergeCell ref="M7:N7"/>
    <mergeCell ref="M12:N12"/>
    <mergeCell ref="A14:B15"/>
    <mergeCell ref="C14:E14"/>
    <mergeCell ref="F14:H14"/>
    <mergeCell ref="I14:K14"/>
    <mergeCell ref="L14:N14"/>
    <mergeCell ref="D15:E15"/>
    <mergeCell ref="G15:H15"/>
    <mergeCell ref="J15:K15"/>
    <mergeCell ref="M15:N15"/>
    <mergeCell ref="M16:N16"/>
    <mergeCell ref="A31:B31"/>
    <mergeCell ref="C31:D31"/>
    <mergeCell ref="E31:F31"/>
    <mergeCell ref="G31:H31"/>
    <mergeCell ref="I31:J31"/>
    <mergeCell ref="A17:B17"/>
    <mergeCell ref="D17:E17"/>
    <mergeCell ref="G17:H17"/>
    <mergeCell ref="J17:K17"/>
    <mergeCell ref="M17:N17"/>
    <mergeCell ref="A18:B18"/>
    <mergeCell ref="D18:E18"/>
    <mergeCell ref="G18:H18"/>
    <mergeCell ref="J18:K18"/>
    <mergeCell ref="M18:N18"/>
    <mergeCell ref="A20:B20"/>
    <mergeCell ref="D20:E20"/>
    <mergeCell ref="G20:H20"/>
    <mergeCell ref="J20:K20"/>
    <mergeCell ref="C30:D30"/>
    <mergeCell ref="E30:F30"/>
    <mergeCell ref="G30:H30"/>
    <mergeCell ref="I30:J30"/>
    <mergeCell ref="M20:N20"/>
    <mergeCell ref="A25:L25"/>
    <mergeCell ref="G27:H27"/>
    <mergeCell ref="I27:J27"/>
    <mergeCell ref="K27:L27"/>
    <mergeCell ref="A28:B28"/>
    <mergeCell ref="C28:D28"/>
    <mergeCell ref="E28:F28"/>
    <mergeCell ref="G28:H28"/>
    <mergeCell ref="I28:J28"/>
    <mergeCell ref="K28:L28"/>
    <mergeCell ref="M11:N11"/>
    <mergeCell ref="A19:B19"/>
    <mergeCell ref="D19:E19"/>
    <mergeCell ref="G19:H19"/>
    <mergeCell ref="J19:K19"/>
    <mergeCell ref="M19:N19"/>
    <mergeCell ref="A33:L33"/>
    <mergeCell ref="A32:B32"/>
    <mergeCell ref="C32:D32"/>
    <mergeCell ref="E32:F32"/>
    <mergeCell ref="G32:H32"/>
    <mergeCell ref="I32:J32"/>
    <mergeCell ref="K32:L32"/>
    <mergeCell ref="A11:B11"/>
    <mergeCell ref="D11:E11"/>
    <mergeCell ref="G11:H11"/>
    <mergeCell ref="J11:K11"/>
    <mergeCell ref="A29:B29"/>
    <mergeCell ref="C29:D29"/>
    <mergeCell ref="E29:F29"/>
    <mergeCell ref="G29:H29"/>
    <mergeCell ref="I29:J29"/>
    <mergeCell ref="K29:L29"/>
    <mergeCell ref="A30:B30"/>
  </mergeCells>
  <phoneticPr fontId="2"/>
  <pageMargins left="1.3779527559055118" right="0.59055118110236227" top="0.98425196850393704" bottom="0.98425196850393704" header="0.31496062992125984" footer="0.31496062992125984"/>
  <pageSetup paperSize="9" scale="93" orientation="portrait" r:id="rId1"/>
  <headerFooter>
    <oddHeader>&amp;C&amp;G</oddHead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3796C6-0CF5-4BE0-8822-E7FB8F2EA63A}">
  <sheetPr>
    <pageSetUpPr fitToPage="1"/>
  </sheetPr>
  <dimension ref="A1:O35"/>
  <sheetViews>
    <sheetView view="pageBreakPreview" zoomScaleNormal="100" zoomScaleSheetLayoutView="100" workbookViewId="0">
      <selection activeCell="M56" sqref="M56"/>
    </sheetView>
  </sheetViews>
  <sheetFormatPr defaultRowHeight="18.75"/>
  <cols>
    <col min="1" max="20" width="5.625" style="1026" customWidth="1"/>
    <col min="21" max="16384" width="9" style="1026"/>
  </cols>
  <sheetData>
    <row r="1" spans="1:15" ht="15" customHeight="1">
      <c r="A1" s="1902" t="s">
        <v>2384</v>
      </c>
      <c r="B1" s="1902"/>
      <c r="C1" s="1902"/>
      <c r="D1" s="1902"/>
      <c r="E1" s="1902"/>
      <c r="F1" s="1902"/>
      <c r="G1" s="1902"/>
      <c r="H1" s="1902"/>
      <c r="I1" s="1902"/>
      <c r="J1" s="1902"/>
      <c r="K1" s="1902"/>
      <c r="L1" s="1902"/>
      <c r="M1" s="1902"/>
      <c r="N1" s="1902"/>
      <c r="O1" s="1902"/>
    </row>
    <row r="2" spans="1:15" ht="15" customHeight="1">
      <c r="A2" s="1040"/>
      <c r="B2" s="1040"/>
      <c r="C2" s="1040"/>
      <c r="D2" s="1040"/>
      <c r="E2" s="1040"/>
      <c r="F2" s="1040"/>
      <c r="G2" s="1040"/>
      <c r="H2" s="1040"/>
      <c r="I2" s="1040"/>
      <c r="J2" s="1040"/>
      <c r="K2" s="1040"/>
      <c r="L2" s="1040"/>
      <c r="M2" s="1040"/>
    </row>
    <row r="3" spans="1:15" s="1027" customFormat="1" ht="15" customHeight="1">
      <c r="A3" s="1039"/>
      <c r="B3" s="1039"/>
      <c r="C3" s="1039"/>
      <c r="D3" s="1039"/>
      <c r="E3" s="1039"/>
      <c r="F3" s="1039"/>
      <c r="G3" s="1039"/>
      <c r="H3" s="1039"/>
      <c r="I3" s="1039"/>
      <c r="J3" s="1039"/>
      <c r="K3" s="1039"/>
      <c r="L3" s="1039"/>
      <c r="M3" s="1039"/>
    </row>
    <row r="4" spans="1:15" s="1032" customFormat="1" ht="24.95" customHeight="1">
      <c r="A4" s="1886" t="s">
        <v>2383</v>
      </c>
      <c r="B4" s="1886"/>
      <c r="C4" s="1886"/>
      <c r="D4" s="1886"/>
      <c r="E4" s="1886"/>
      <c r="F4" s="1886"/>
      <c r="G4" s="1886"/>
      <c r="H4" s="1886"/>
      <c r="I4" s="1886"/>
      <c r="J4" s="1886"/>
      <c r="K4" s="1886"/>
      <c r="L4" s="1886"/>
      <c r="M4" s="1901"/>
    </row>
    <row r="5" spans="1:15" s="1027" customFormat="1" ht="15" customHeight="1" thickBot="1">
      <c r="A5" s="1887" t="s">
        <v>2373</v>
      </c>
      <c r="B5" s="1887"/>
      <c r="C5" s="1887"/>
      <c r="D5" s="1887"/>
      <c r="E5" s="1887"/>
      <c r="F5" s="1887"/>
      <c r="G5" s="1887"/>
      <c r="H5" s="1887"/>
      <c r="I5" s="1887"/>
      <c r="J5" s="1887"/>
      <c r="K5" s="1887"/>
      <c r="L5" s="1887"/>
      <c r="M5" s="1892"/>
    </row>
    <row r="6" spans="1:15" s="1027" customFormat="1" ht="15" customHeight="1" thickTop="1">
      <c r="A6" s="1888" t="s">
        <v>409</v>
      </c>
      <c r="B6" s="1889"/>
      <c r="C6" s="1897" t="s">
        <v>2382</v>
      </c>
      <c r="D6" s="1898"/>
      <c r="E6" s="1899"/>
      <c r="F6" s="1049" t="s">
        <v>2371</v>
      </c>
      <c r="G6" s="1897" t="s">
        <v>2370</v>
      </c>
      <c r="H6" s="1898"/>
      <c r="I6" s="1898"/>
      <c r="J6" s="1898"/>
      <c r="K6" s="1898"/>
      <c r="L6" s="1898"/>
      <c r="M6" s="1898"/>
    </row>
    <row r="7" spans="1:15" s="1027" customFormat="1" ht="15" customHeight="1">
      <c r="A7" s="1890"/>
      <c r="B7" s="1891"/>
      <c r="C7" s="1047" t="s">
        <v>639</v>
      </c>
      <c r="D7" s="1047" t="s">
        <v>2369</v>
      </c>
      <c r="E7" s="1046" t="s">
        <v>2368</v>
      </c>
      <c r="F7" s="1048" t="s">
        <v>2367</v>
      </c>
      <c r="G7" s="1047" t="s">
        <v>639</v>
      </c>
      <c r="H7" s="1047" t="s">
        <v>2381</v>
      </c>
      <c r="I7" s="1047" t="s">
        <v>2380</v>
      </c>
      <c r="J7" s="1047" t="s">
        <v>2379</v>
      </c>
      <c r="K7" s="1047" t="s">
        <v>2378</v>
      </c>
      <c r="L7" s="1047" t="s">
        <v>2377</v>
      </c>
      <c r="M7" s="1046" t="s">
        <v>2376</v>
      </c>
    </row>
    <row r="8" spans="1:15" s="1027" customFormat="1" ht="15" customHeight="1">
      <c r="A8" s="1867" t="s">
        <v>1953</v>
      </c>
      <c r="B8" s="1867"/>
      <c r="C8" s="153">
        <v>48</v>
      </c>
      <c r="D8" s="152">
        <v>5</v>
      </c>
      <c r="E8" s="660">
        <v>43</v>
      </c>
      <c r="F8" s="153">
        <v>5084</v>
      </c>
      <c r="G8" s="153">
        <v>4668</v>
      </c>
      <c r="H8" s="152">
        <v>346</v>
      </c>
      <c r="I8" s="152">
        <v>820</v>
      </c>
      <c r="J8" s="152">
        <v>952</v>
      </c>
      <c r="K8" s="152">
        <v>943</v>
      </c>
      <c r="L8" s="152">
        <v>846</v>
      </c>
      <c r="M8" s="152">
        <v>761</v>
      </c>
    </row>
    <row r="9" spans="1:15" s="1027" customFormat="1" ht="15" customHeight="1">
      <c r="A9" s="1867" t="s">
        <v>2359</v>
      </c>
      <c r="B9" s="1867"/>
      <c r="C9" s="153">
        <v>48</v>
      </c>
      <c r="D9" s="152">
        <v>5</v>
      </c>
      <c r="E9" s="660">
        <v>43</v>
      </c>
      <c r="F9" s="153">
        <v>5238</v>
      </c>
      <c r="G9" s="153">
        <v>4931</v>
      </c>
      <c r="H9" s="152">
        <v>363</v>
      </c>
      <c r="I9" s="152">
        <v>841</v>
      </c>
      <c r="J9" s="152">
        <v>927</v>
      </c>
      <c r="K9" s="152">
        <v>1046</v>
      </c>
      <c r="L9" s="152">
        <v>927</v>
      </c>
      <c r="M9" s="152">
        <v>827</v>
      </c>
    </row>
    <row r="10" spans="1:15" s="1028" customFormat="1" ht="15" customHeight="1">
      <c r="A10" s="1867" t="s">
        <v>365</v>
      </c>
      <c r="B10" s="1867"/>
      <c r="C10" s="156">
        <v>62</v>
      </c>
      <c r="D10" s="155">
        <v>5</v>
      </c>
      <c r="E10" s="319">
        <v>57</v>
      </c>
      <c r="F10" s="156">
        <v>5965</v>
      </c>
      <c r="G10" s="156">
        <v>5527</v>
      </c>
      <c r="H10" s="155">
        <v>383</v>
      </c>
      <c r="I10" s="155">
        <v>934</v>
      </c>
      <c r="J10" s="155">
        <v>1039</v>
      </c>
      <c r="K10" s="155">
        <v>1114</v>
      </c>
      <c r="L10" s="155">
        <v>1087</v>
      </c>
      <c r="M10" s="155">
        <v>970</v>
      </c>
    </row>
    <row r="11" spans="1:15" s="1028" customFormat="1" ht="15" customHeight="1">
      <c r="A11" s="1867" t="s">
        <v>363</v>
      </c>
      <c r="B11" s="1868"/>
      <c r="C11" s="156">
        <v>68</v>
      </c>
      <c r="D11" s="179">
        <v>5</v>
      </c>
      <c r="E11" s="319">
        <v>63</v>
      </c>
      <c r="F11" s="156">
        <v>6950</v>
      </c>
      <c r="G11" s="156">
        <v>6057</v>
      </c>
      <c r="H11" s="179">
        <v>380</v>
      </c>
      <c r="I11" s="179">
        <v>1069</v>
      </c>
      <c r="J11" s="179">
        <v>1124</v>
      </c>
      <c r="K11" s="179">
        <v>1223</v>
      </c>
      <c r="L11" s="179">
        <v>1150</v>
      </c>
      <c r="M11" s="179">
        <v>1111</v>
      </c>
    </row>
    <row r="12" spans="1:15" s="1027" customFormat="1" ht="15" customHeight="1">
      <c r="A12" s="1862" t="s">
        <v>362</v>
      </c>
      <c r="B12" s="1863"/>
      <c r="C12" s="306">
        <v>76</v>
      </c>
      <c r="D12" s="304">
        <v>5</v>
      </c>
      <c r="E12" s="318">
        <v>71</v>
      </c>
      <c r="F12" s="306">
        <v>7680</v>
      </c>
      <c r="G12" s="306">
        <v>6512</v>
      </c>
      <c r="H12" s="304">
        <v>351</v>
      </c>
      <c r="I12" s="304">
        <v>1120</v>
      </c>
      <c r="J12" s="304">
        <v>1289</v>
      </c>
      <c r="K12" s="304">
        <v>1336</v>
      </c>
      <c r="L12" s="304">
        <v>1239</v>
      </c>
      <c r="M12" s="304">
        <v>1177</v>
      </c>
    </row>
    <row r="13" spans="1:15" s="1027" customFormat="1" ht="15" customHeight="1">
      <c r="A13" s="1860" t="s">
        <v>2358</v>
      </c>
      <c r="B13" s="1860"/>
      <c r="C13" s="1860"/>
      <c r="D13" s="1860"/>
      <c r="E13" s="1860"/>
      <c r="F13" s="1860"/>
      <c r="G13" s="1860"/>
      <c r="H13" s="1860"/>
      <c r="I13" s="1860"/>
      <c r="J13" s="1860"/>
      <c r="K13" s="1860"/>
      <c r="L13" s="1860"/>
      <c r="M13" s="1860"/>
      <c r="N13" s="1028"/>
    </row>
    <row r="14" spans="1:15" s="1027" customFormat="1" ht="15" customHeight="1">
      <c r="A14" s="1029"/>
      <c r="B14" s="1029"/>
      <c r="C14" s="1029"/>
      <c r="D14" s="1029"/>
      <c r="E14" s="1029"/>
      <c r="F14" s="1029"/>
      <c r="G14" s="1029"/>
      <c r="H14" s="1029"/>
      <c r="I14" s="1029"/>
      <c r="J14" s="1029"/>
      <c r="K14" s="1029"/>
      <c r="L14" s="1029"/>
      <c r="M14" s="1029"/>
      <c r="N14" s="1028"/>
    </row>
    <row r="15" spans="1:15" s="1032" customFormat="1" ht="24.95" customHeight="1">
      <c r="A15" s="1886" t="s">
        <v>2375</v>
      </c>
      <c r="B15" s="1886"/>
      <c r="C15" s="1886"/>
      <c r="D15" s="1886"/>
      <c r="E15" s="1886"/>
      <c r="F15" s="1886"/>
      <c r="G15" s="1886"/>
      <c r="H15" s="1886"/>
      <c r="I15" s="1886"/>
      <c r="J15" s="1886"/>
      <c r="K15" s="1886"/>
      <c r="L15" s="1886"/>
      <c r="M15" s="1901"/>
    </row>
    <row r="16" spans="1:15" s="1027" customFormat="1" ht="15" customHeight="1" thickBot="1">
      <c r="A16" s="1887" t="s">
        <v>2373</v>
      </c>
      <c r="B16" s="1887"/>
      <c r="C16" s="1887"/>
      <c r="D16" s="1887"/>
      <c r="E16" s="1887"/>
      <c r="F16" s="1887"/>
      <c r="G16" s="1887"/>
      <c r="H16" s="1887"/>
      <c r="I16" s="1887"/>
      <c r="J16" s="1887"/>
      <c r="K16" s="1887"/>
      <c r="L16" s="1887"/>
      <c r="M16" s="1892"/>
    </row>
    <row r="17" spans="1:13" ht="15" customHeight="1" thickTop="1">
      <c r="A17" s="1888" t="s">
        <v>409</v>
      </c>
      <c r="B17" s="1889"/>
      <c r="C17" s="1897" t="s">
        <v>2372</v>
      </c>
      <c r="D17" s="1898"/>
      <c r="E17" s="1899"/>
      <c r="F17" s="1049" t="s">
        <v>2371</v>
      </c>
      <c r="G17" s="1897" t="s">
        <v>2370</v>
      </c>
      <c r="H17" s="1898"/>
      <c r="I17" s="1898"/>
      <c r="J17" s="1898"/>
      <c r="K17" s="1898"/>
      <c r="L17" s="1898"/>
      <c r="M17" s="1898"/>
    </row>
    <row r="18" spans="1:13" ht="15" customHeight="1">
      <c r="A18" s="1890"/>
      <c r="B18" s="1891"/>
      <c r="C18" s="1047" t="s">
        <v>639</v>
      </c>
      <c r="D18" s="1047" t="s">
        <v>2369</v>
      </c>
      <c r="E18" s="1046" t="s">
        <v>2368</v>
      </c>
      <c r="F18" s="1048" t="s">
        <v>2367</v>
      </c>
      <c r="G18" s="1047" t="s">
        <v>639</v>
      </c>
      <c r="H18" s="1047" t="s">
        <v>2366</v>
      </c>
      <c r="I18" s="1047" t="s">
        <v>2365</v>
      </c>
      <c r="J18" s="1047" t="s">
        <v>2364</v>
      </c>
      <c r="K18" s="1047" t="s">
        <v>2363</v>
      </c>
      <c r="L18" s="1047" t="s">
        <v>2362</v>
      </c>
      <c r="M18" s="1046" t="s">
        <v>2361</v>
      </c>
    </row>
    <row r="19" spans="1:13" s="1032" customFormat="1" ht="15" customHeight="1">
      <c r="A19" s="1867" t="s">
        <v>1953</v>
      </c>
      <c r="B19" s="1867"/>
      <c r="C19" s="153">
        <v>15</v>
      </c>
      <c r="D19" s="152">
        <v>0</v>
      </c>
      <c r="E19" s="660">
        <v>15</v>
      </c>
      <c r="F19" s="153">
        <v>281</v>
      </c>
      <c r="G19" s="153">
        <v>214</v>
      </c>
      <c r="H19" s="152">
        <v>22</v>
      </c>
      <c r="I19" s="152">
        <v>107</v>
      </c>
      <c r="J19" s="152">
        <v>85</v>
      </c>
      <c r="K19" s="151" t="s">
        <v>364</v>
      </c>
      <c r="L19" s="151" t="s">
        <v>364</v>
      </c>
      <c r="M19" s="151" t="s">
        <v>364</v>
      </c>
    </row>
    <row r="20" spans="1:13" ht="15" customHeight="1">
      <c r="A20" s="1867" t="s">
        <v>2359</v>
      </c>
      <c r="B20" s="1868"/>
      <c r="C20" s="156">
        <v>17</v>
      </c>
      <c r="D20" s="155">
        <v>0</v>
      </c>
      <c r="E20" s="319">
        <v>17</v>
      </c>
      <c r="F20" s="156">
        <v>319</v>
      </c>
      <c r="G20" s="156">
        <v>294</v>
      </c>
      <c r="H20" s="155">
        <v>35</v>
      </c>
      <c r="I20" s="155">
        <v>132</v>
      </c>
      <c r="J20" s="155">
        <v>127</v>
      </c>
      <c r="K20" s="151" t="s">
        <v>364</v>
      </c>
      <c r="L20" s="151" t="s">
        <v>364</v>
      </c>
      <c r="M20" s="151" t="s">
        <v>364</v>
      </c>
    </row>
    <row r="21" spans="1:13" ht="15" customHeight="1">
      <c r="A21" s="1867" t="s">
        <v>365</v>
      </c>
      <c r="B21" s="1868"/>
      <c r="C21" s="1059">
        <v>18</v>
      </c>
      <c r="D21" s="1056">
        <v>0</v>
      </c>
      <c r="E21" s="1059">
        <v>18</v>
      </c>
      <c r="F21" s="1058">
        <v>337</v>
      </c>
      <c r="G21" s="1058">
        <v>307</v>
      </c>
      <c r="H21" s="1056">
        <v>30</v>
      </c>
      <c r="I21" s="1057">
        <v>135</v>
      </c>
      <c r="J21" s="1056">
        <v>142</v>
      </c>
      <c r="K21" s="151" t="s">
        <v>364</v>
      </c>
      <c r="L21" s="151" t="s">
        <v>364</v>
      </c>
      <c r="M21" s="151" t="s">
        <v>364</v>
      </c>
    </row>
    <row r="22" spans="1:13" s="1053" customFormat="1" ht="15" customHeight="1">
      <c r="A22" s="1867" t="s">
        <v>363</v>
      </c>
      <c r="B22" s="1867"/>
      <c r="C22" s="156">
        <v>20</v>
      </c>
      <c r="D22" s="1055">
        <v>0</v>
      </c>
      <c r="E22" s="319">
        <v>20</v>
      </c>
      <c r="F22" s="156">
        <v>375</v>
      </c>
      <c r="G22" s="156">
        <v>294</v>
      </c>
      <c r="H22" s="1055">
        <v>27</v>
      </c>
      <c r="I22" s="1054">
        <v>124</v>
      </c>
      <c r="J22" s="1054">
        <v>143</v>
      </c>
      <c r="K22" s="151" t="s">
        <v>364</v>
      </c>
      <c r="L22" s="151" t="s">
        <v>364</v>
      </c>
      <c r="M22" s="151" t="s">
        <v>364</v>
      </c>
    </row>
    <row r="23" spans="1:13" ht="15" customHeight="1">
      <c r="A23" s="1862" t="s">
        <v>362</v>
      </c>
      <c r="B23" s="1862"/>
      <c r="C23" s="306">
        <v>21</v>
      </c>
      <c r="D23" s="1052">
        <v>0</v>
      </c>
      <c r="E23" s="318">
        <v>21</v>
      </c>
      <c r="F23" s="306">
        <v>393</v>
      </c>
      <c r="G23" s="306">
        <v>284</v>
      </c>
      <c r="H23" s="1052">
        <v>18</v>
      </c>
      <c r="I23" s="1051">
        <v>121</v>
      </c>
      <c r="J23" s="1051">
        <v>145</v>
      </c>
      <c r="K23" s="1050" t="s">
        <v>364</v>
      </c>
      <c r="L23" s="1050" t="s">
        <v>364</v>
      </c>
      <c r="M23" s="1050" t="s">
        <v>364</v>
      </c>
    </row>
    <row r="24" spans="1:13" ht="15" customHeight="1">
      <c r="A24" s="1860" t="s">
        <v>2358</v>
      </c>
      <c r="B24" s="1860"/>
      <c r="C24" s="1860"/>
      <c r="D24" s="1860"/>
      <c r="E24" s="1860"/>
      <c r="F24" s="1860"/>
      <c r="G24" s="1860"/>
      <c r="H24" s="1860"/>
      <c r="I24" s="1860"/>
      <c r="J24" s="1860"/>
      <c r="K24" s="1860"/>
      <c r="L24" s="1860"/>
      <c r="M24" s="1860"/>
    </row>
    <row r="25" spans="1:13" ht="15" customHeight="1"/>
    <row r="26" spans="1:13" ht="24.95" customHeight="1">
      <c r="A26" s="1886" t="s">
        <v>2374</v>
      </c>
      <c r="B26" s="1886"/>
      <c r="C26" s="1886"/>
      <c r="D26" s="1886"/>
      <c r="E26" s="1886"/>
      <c r="F26" s="1886"/>
      <c r="G26" s="1886"/>
      <c r="H26" s="1886"/>
      <c r="I26" s="1886"/>
      <c r="J26" s="1886"/>
      <c r="K26" s="1886"/>
      <c r="L26" s="1886"/>
      <c r="M26" s="1901"/>
    </row>
    <row r="27" spans="1:13" s="1027" customFormat="1" ht="15" customHeight="1" thickBot="1">
      <c r="A27" s="1887" t="s">
        <v>2373</v>
      </c>
      <c r="B27" s="1887"/>
      <c r="C27" s="1887"/>
      <c r="D27" s="1887"/>
      <c r="E27" s="1887"/>
      <c r="F27" s="1887"/>
      <c r="G27" s="1887"/>
      <c r="H27" s="1887"/>
      <c r="I27" s="1887"/>
      <c r="J27" s="1887"/>
      <c r="K27" s="1887"/>
      <c r="L27" s="1887"/>
      <c r="M27" s="1892"/>
    </row>
    <row r="28" spans="1:13" ht="15" customHeight="1" thickTop="1">
      <c r="A28" s="1888" t="s">
        <v>409</v>
      </c>
      <c r="B28" s="1889"/>
      <c r="C28" s="1897" t="s">
        <v>2372</v>
      </c>
      <c r="D28" s="1898"/>
      <c r="E28" s="1899"/>
      <c r="F28" s="1049" t="s">
        <v>2371</v>
      </c>
      <c r="G28" s="1897" t="s">
        <v>2370</v>
      </c>
      <c r="H28" s="1898"/>
      <c r="I28" s="1898"/>
      <c r="J28" s="1898"/>
      <c r="K28" s="1898"/>
      <c r="L28" s="1898"/>
      <c r="M28" s="1898"/>
    </row>
    <row r="29" spans="1:13">
      <c r="A29" s="1890"/>
      <c r="B29" s="1891"/>
      <c r="C29" s="1047" t="s">
        <v>639</v>
      </c>
      <c r="D29" s="1047" t="s">
        <v>2369</v>
      </c>
      <c r="E29" s="1046" t="s">
        <v>2368</v>
      </c>
      <c r="F29" s="1048" t="s">
        <v>2367</v>
      </c>
      <c r="G29" s="1047" t="s">
        <v>639</v>
      </c>
      <c r="H29" s="1047" t="s">
        <v>2366</v>
      </c>
      <c r="I29" s="1047" t="s">
        <v>2365</v>
      </c>
      <c r="J29" s="1047" t="s">
        <v>2364</v>
      </c>
      <c r="K29" s="1047" t="s">
        <v>2363</v>
      </c>
      <c r="L29" s="1047" t="s">
        <v>2362</v>
      </c>
      <c r="M29" s="1046" t="s">
        <v>2361</v>
      </c>
    </row>
    <row r="30" spans="1:13">
      <c r="A30" s="1860" t="s">
        <v>2360</v>
      </c>
      <c r="B30" s="1900"/>
      <c r="C30" s="1045">
        <v>1</v>
      </c>
      <c r="D30" s="1041">
        <v>0</v>
      </c>
      <c r="E30" s="1044">
        <v>1</v>
      </c>
      <c r="F30" s="1042">
        <v>224</v>
      </c>
      <c r="G30" s="1042">
        <v>228</v>
      </c>
      <c r="H30" s="1041">
        <v>28</v>
      </c>
      <c r="I30" s="1041">
        <v>36</v>
      </c>
      <c r="J30" s="1041">
        <v>37</v>
      </c>
      <c r="K30" s="1041">
        <v>38</v>
      </c>
      <c r="L30" s="1041">
        <v>44</v>
      </c>
      <c r="M30" s="1041">
        <v>45</v>
      </c>
    </row>
    <row r="31" spans="1:13">
      <c r="A31" s="1867" t="s">
        <v>2359</v>
      </c>
      <c r="B31" s="1868"/>
      <c r="C31" s="1042">
        <v>3</v>
      </c>
      <c r="D31" s="1041">
        <v>0</v>
      </c>
      <c r="E31" s="1043">
        <v>3</v>
      </c>
      <c r="F31" s="1042">
        <v>459</v>
      </c>
      <c r="G31" s="1042">
        <v>435</v>
      </c>
      <c r="H31" s="1041">
        <v>39</v>
      </c>
      <c r="I31" s="1041">
        <v>77</v>
      </c>
      <c r="J31" s="1041">
        <v>80</v>
      </c>
      <c r="K31" s="1041">
        <v>79</v>
      </c>
      <c r="L31" s="1041">
        <v>76</v>
      </c>
      <c r="M31" s="1041">
        <v>84</v>
      </c>
    </row>
    <row r="32" spans="1:13">
      <c r="A32" s="1867" t="s">
        <v>365</v>
      </c>
      <c r="B32" s="1868"/>
      <c r="C32" s="1042">
        <v>3</v>
      </c>
      <c r="D32" s="1041">
        <v>0</v>
      </c>
      <c r="E32" s="1043">
        <v>3</v>
      </c>
      <c r="F32" s="1042">
        <v>459</v>
      </c>
      <c r="G32" s="1042">
        <v>426</v>
      </c>
      <c r="H32" s="1041">
        <v>39</v>
      </c>
      <c r="I32" s="1041">
        <v>64</v>
      </c>
      <c r="J32" s="1041">
        <v>78</v>
      </c>
      <c r="K32" s="1041">
        <v>82</v>
      </c>
      <c r="L32" s="1041">
        <v>84</v>
      </c>
      <c r="M32" s="1041">
        <v>79</v>
      </c>
    </row>
    <row r="33" spans="1:13">
      <c r="A33" s="1867" t="s">
        <v>363</v>
      </c>
      <c r="B33" s="1867"/>
      <c r="C33" s="153">
        <v>3</v>
      </c>
      <c r="D33" s="152">
        <v>0</v>
      </c>
      <c r="E33" s="660">
        <v>3</v>
      </c>
      <c r="F33" s="153">
        <v>456</v>
      </c>
      <c r="G33" s="153">
        <v>442</v>
      </c>
      <c r="H33" s="152">
        <v>38</v>
      </c>
      <c r="I33" s="152">
        <v>72</v>
      </c>
      <c r="J33" s="152">
        <v>77</v>
      </c>
      <c r="K33" s="152">
        <v>85</v>
      </c>
      <c r="L33" s="152">
        <v>83</v>
      </c>
      <c r="M33" s="152">
        <v>87</v>
      </c>
    </row>
    <row r="34" spans="1:13">
      <c r="A34" s="1896" t="s">
        <v>362</v>
      </c>
      <c r="B34" s="1896"/>
      <c r="C34" s="149">
        <v>3</v>
      </c>
      <c r="D34" s="190">
        <v>0</v>
      </c>
      <c r="E34" s="760">
        <v>3</v>
      </c>
      <c r="F34" s="149">
        <v>456</v>
      </c>
      <c r="G34" s="809">
        <v>426</v>
      </c>
      <c r="H34" s="190">
        <v>42</v>
      </c>
      <c r="I34" s="190">
        <v>62</v>
      </c>
      <c r="J34" s="190">
        <v>73</v>
      </c>
      <c r="K34" s="190">
        <v>78</v>
      </c>
      <c r="L34" s="190">
        <v>86</v>
      </c>
      <c r="M34" s="190">
        <v>85</v>
      </c>
    </row>
    <row r="35" spans="1:13">
      <c r="A35" s="1860" t="s">
        <v>2358</v>
      </c>
      <c r="B35" s="1860"/>
      <c r="C35" s="1860"/>
      <c r="D35" s="1860"/>
      <c r="E35" s="1860"/>
      <c r="F35" s="1860"/>
      <c r="G35" s="1860"/>
      <c r="H35" s="1860"/>
      <c r="I35" s="1860"/>
      <c r="J35" s="1860"/>
      <c r="K35" s="1860"/>
      <c r="L35" s="1860"/>
      <c r="M35" s="1860"/>
    </row>
  </sheetData>
  <mergeCells count="34">
    <mergeCell ref="A11:B11"/>
    <mergeCell ref="A1:O1"/>
    <mergeCell ref="A4:M4"/>
    <mergeCell ref="A5:M5"/>
    <mergeCell ref="A6:B7"/>
    <mergeCell ref="C6:E6"/>
    <mergeCell ref="G6:M6"/>
    <mergeCell ref="A8:B8"/>
    <mergeCell ref="A9:B9"/>
    <mergeCell ref="A10:B10"/>
    <mergeCell ref="A12:B12"/>
    <mergeCell ref="A13:M13"/>
    <mergeCell ref="A19:B19"/>
    <mergeCell ref="A20:B20"/>
    <mergeCell ref="A21:B21"/>
    <mergeCell ref="A15:M15"/>
    <mergeCell ref="A16:M16"/>
    <mergeCell ref="A17:B18"/>
    <mergeCell ref="C17:E17"/>
    <mergeCell ref="G17:M17"/>
    <mergeCell ref="A23:B23"/>
    <mergeCell ref="A24:M24"/>
    <mergeCell ref="A26:M26"/>
    <mergeCell ref="A22:B22"/>
    <mergeCell ref="A32:B32"/>
    <mergeCell ref="A34:B34"/>
    <mergeCell ref="A35:M35"/>
    <mergeCell ref="A27:M27"/>
    <mergeCell ref="A28:B29"/>
    <mergeCell ref="C28:E28"/>
    <mergeCell ref="G28:M28"/>
    <mergeCell ref="A30:B30"/>
    <mergeCell ref="A31:B31"/>
    <mergeCell ref="A33:B33"/>
  </mergeCells>
  <phoneticPr fontId="2"/>
  <pageMargins left="1.3779527559055118" right="0.59055118110236227" top="0.98425196850393704" bottom="0.98425196850393704" header="0.31496062992125984" footer="0.31496062992125984"/>
  <pageSetup paperSize="9" scale="67" orientation="portrait" r:id="rId1"/>
  <headerFooter>
    <oddHeader>&amp;C&amp;G</oddHead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54ABB1-983E-471A-ABED-8D67465B6DAB}">
  <sheetPr>
    <pageSetUpPr fitToPage="1"/>
  </sheetPr>
  <dimension ref="B1:R142"/>
  <sheetViews>
    <sheetView view="pageBreakPreview" zoomScaleNormal="100" zoomScaleSheetLayoutView="100" workbookViewId="0">
      <selection activeCell="M56" sqref="M56"/>
    </sheetView>
  </sheetViews>
  <sheetFormatPr defaultRowHeight="13.5"/>
  <cols>
    <col min="1" max="18" width="4.625" style="96" customWidth="1"/>
    <col min="19" max="16384" width="9" style="96"/>
  </cols>
  <sheetData>
    <row r="1" spans="2:18" ht="15.75" customHeight="1">
      <c r="B1" s="1282" t="s">
        <v>2390</v>
      </c>
      <c r="C1" s="1282"/>
      <c r="D1" s="1282"/>
      <c r="E1" s="1282"/>
      <c r="F1" s="1282"/>
      <c r="G1" s="1282"/>
      <c r="H1" s="1282"/>
      <c r="I1" s="1282"/>
      <c r="J1" s="1282"/>
      <c r="K1" s="1282"/>
      <c r="L1" s="1282"/>
      <c r="M1" s="1282"/>
      <c r="N1" s="1282"/>
      <c r="O1" s="1282"/>
      <c r="P1" s="1282"/>
      <c r="Q1" s="1282"/>
      <c r="R1" s="1304"/>
    </row>
    <row r="2" spans="2:18" ht="50.1" customHeight="1" thickBot="1">
      <c r="B2" s="508"/>
      <c r="C2" s="508"/>
      <c r="D2" s="508"/>
      <c r="E2" s="508"/>
      <c r="F2" s="508"/>
      <c r="G2" s="508"/>
      <c r="H2" s="508"/>
      <c r="I2" s="508"/>
      <c r="J2" s="508"/>
      <c r="K2" s="508"/>
      <c r="L2" s="508"/>
      <c r="M2" s="508"/>
      <c r="N2" s="508"/>
      <c r="O2" s="508"/>
      <c r="P2" s="508"/>
      <c r="Q2" s="508"/>
    </row>
    <row r="3" spans="2:18" ht="15" customHeight="1" thickTop="1">
      <c r="B3" s="1345" t="s">
        <v>2389</v>
      </c>
      <c r="C3" s="1345"/>
      <c r="D3" s="1345"/>
      <c r="E3" s="1345"/>
      <c r="F3" s="1345"/>
      <c r="G3" s="1345"/>
      <c r="H3" s="1345"/>
      <c r="I3" s="1345"/>
      <c r="J3" s="1345"/>
      <c r="K3" s="1345"/>
      <c r="L3" s="1345"/>
      <c r="M3" s="1345"/>
      <c r="N3" s="1345"/>
      <c r="O3" s="1345"/>
      <c r="P3" s="1345"/>
      <c r="Q3" s="1303"/>
    </row>
    <row r="4" spans="2:18" ht="15" customHeight="1">
      <c r="B4" s="1345"/>
      <c r="C4" s="1345"/>
      <c r="D4" s="1345"/>
      <c r="E4" s="1345"/>
      <c r="F4" s="1345"/>
      <c r="G4" s="1345"/>
      <c r="H4" s="1345"/>
      <c r="I4" s="1345"/>
      <c r="J4" s="1345"/>
      <c r="K4" s="1345"/>
      <c r="L4" s="1345"/>
      <c r="M4" s="1345"/>
      <c r="N4" s="1345"/>
      <c r="O4" s="1345"/>
      <c r="P4" s="1345"/>
      <c r="Q4" s="1303"/>
    </row>
    <row r="5" spans="2:18" ht="15" customHeight="1">
      <c r="B5" s="1345"/>
      <c r="C5" s="1345"/>
      <c r="D5" s="1345"/>
      <c r="E5" s="1345"/>
      <c r="F5" s="1345"/>
      <c r="G5" s="1345"/>
      <c r="H5" s="1345"/>
      <c r="I5" s="1345"/>
      <c r="J5" s="1345"/>
      <c r="K5" s="1345"/>
      <c r="L5" s="1345"/>
      <c r="M5" s="1345"/>
      <c r="N5" s="1345"/>
      <c r="O5" s="1345"/>
      <c r="P5" s="1345"/>
      <c r="Q5" s="1303"/>
    </row>
    <row r="6" spans="2:18" ht="15" customHeight="1" thickBot="1">
      <c r="B6" s="1347"/>
      <c r="C6" s="1347"/>
      <c r="D6" s="1347"/>
      <c r="E6" s="1347"/>
      <c r="F6" s="1347"/>
      <c r="G6" s="1347"/>
      <c r="H6" s="1347"/>
      <c r="I6" s="1347"/>
      <c r="J6" s="1347"/>
      <c r="K6" s="1347"/>
      <c r="L6" s="1347"/>
      <c r="M6" s="1347"/>
      <c r="N6" s="1347"/>
      <c r="O6" s="1347"/>
      <c r="P6" s="1347"/>
      <c r="Q6" s="1661"/>
    </row>
    <row r="7" spans="2:18" ht="20.100000000000001" customHeight="1" thickTop="1"/>
    <row r="8" spans="2:18" ht="20.100000000000001" customHeight="1"/>
    <row r="9" spans="2:18" ht="20.100000000000001" customHeight="1"/>
    <row r="10" spans="2:18" ht="20.100000000000001" customHeight="1"/>
    <row r="11" spans="2:18" ht="20.100000000000001" customHeight="1">
      <c r="C11" s="1290" t="s">
        <v>2388</v>
      </c>
      <c r="D11" s="1290"/>
      <c r="E11" s="1290"/>
      <c r="F11" s="1290"/>
      <c r="G11" s="1290"/>
      <c r="H11" s="1290"/>
      <c r="I11" s="1290"/>
      <c r="J11" s="1903">
        <v>17.899999999999999</v>
      </c>
      <c r="K11" s="1903"/>
      <c r="L11" s="101" t="s">
        <v>570</v>
      </c>
      <c r="M11" s="103" t="s">
        <v>2385</v>
      </c>
      <c r="N11" s="101"/>
      <c r="O11" s="101"/>
      <c r="P11" s="101"/>
    </row>
    <row r="12" spans="2:18" ht="20.100000000000001" customHeight="1">
      <c r="C12" s="1290" t="s">
        <v>2387</v>
      </c>
      <c r="D12" s="1290"/>
      <c r="E12" s="1290"/>
      <c r="F12" s="1290"/>
      <c r="G12" s="1290"/>
      <c r="H12" s="1290"/>
      <c r="I12" s="1290"/>
      <c r="J12" s="1297">
        <v>20.361408882082699</v>
      </c>
      <c r="K12" s="1297"/>
      <c r="L12" s="101" t="s">
        <v>570</v>
      </c>
      <c r="M12" s="103" t="s">
        <v>2385</v>
      </c>
      <c r="N12" s="101"/>
      <c r="O12" s="101"/>
      <c r="P12" s="101"/>
    </row>
    <row r="13" spans="2:18" ht="20.100000000000001" customHeight="1">
      <c r="C13" s="1290" t="s">
        <v>2386</v>
      </c>
      <c r="D13" s="1290"/>
      <c r="E13" s="1290"/>
      <c r="F13" s="1290"/>
      <c r="G13" s="1290"/>
      <c r="H13" s="1290"/>
      <c r="I13" s="1290"/>
      <c r="J13" s="1297">
        <v>15.404388714733543</v>
      </c>
      <c r="K13" s="1297"/>
      <c r="L13" s="101" t="s">
        <v>570</v>
      </c>
      <c r="M13" s="103" t="s">
        <v>2385</v>
      </c>
      <c r="N13" s="101"/>
      <c r="O13" s="101"/>
      <c r="P13" s="101"/>
    </row>
    <row r="14" spans="2:18" ht="20.100000000000001" customHeight="1">
      <c r="C14" s="1290"/>
      <c r="D14" s="1290"/>
      <c r="E14" s="1290"/>
      <c r="F14" s="1290"/>
      <c r="G14" s="1290"/>
      <c r="H14" s="1290"/>
      <c r="I14" s="1290"/>
      <c r="J14" s="1297"/>
      <c r="K14" s="1297"/>
      <c r="L14" s="101"/>
      <c r="M14" s="103"/>
      <c r="N14" s="101"/>
      <c r="O14" s="101"/>
      <c r="P14" s="101"/>
    </row>
    <row r="15" spans="2:18" ht="20.100000000000001" customHeight="1"/>
    <row r="16" spans="2:18"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sheetData>
  <mergeCells count="10">
    <mergeCell ref="C13:I13"/>
    <mergeCell ref="J13:K13"/>
    <mergeCell ref="C14:I14"/>
    <mergeCell ref="J14:K14"/>
    <mergeCell ref="B1:R1"/>
    <mergeCell ref="B3:Q6"/>
    <mergeCell ref="C11:I11"/>
    <mergeCell ref="J11:K11"/>
    <mergeCell ref="C12:I12"/>
    <mergeCell ref="J12:K12"/>
  </mergeCells>
  <phoneticPr fontId="2"/>
  <pageMargins left="1.3779527559055118" right="0.59055118110236227" top="0.98425196850393704" bottom="0.98425196850393704" header="0.31496062992125984" footer="0.31496062992125984"/>
  <pageSetup paperSize="9" scale="86" orientation="portrait" r:id="rId1"/>
  <headerFooter>
    <oddHeader>&amp;C&amp;G</oddHeader>
  </headerFooter>
  <drawing r:id="rId2"/>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9893-5B72-4120-A766-DD781A9B43EA}">
  <sheetPr>
    <pageSetUpPr fitToPage="1"/>
  </sheetPr>
  <dimension ref="A1:V156"/>
  <sheetViews>
    <sheetView view="pageBreakPreview" topLeftCell="A28" zoomScaleNormal="100" zoomScaleSheetLayoutView="100" workbookViewId="0">
      <selection activeCell="M56" sqref="M56"/>
    </sheetView>
  </sheetViews>
  <sheetFormatPr defaultRowHeight="13.5"/>
  <cols>
    <col min="1" max="1" width="4.125" style="96" customWidth="1"/>
    <col min="2" max="2" width="4.25" style="96" customWidth="1"/>
    <col min="3" max="9" width="4.125" style="96" customWidth="1"/>
    <col min="10" max="22" width="4.625" style="96" customWidth="1"/>
    <col min="23" max="16384" width="9" style="96"/>
  </cols>
  <sheetData>
    <row r="1" spans="1:21" ht="15" customHeight="1">
      <c r="A1" s="96" t="s">
        <v>2430</v>
      </c>
    </row>
    <row r="2" spans="1:21" ht="15" customHeight="1"/>
    <row r="3" spans="1:21" ht="15" customHeight="1"/>
    <row r="4" spans="1:21" ht="24.95" customHeight="1">
      <c r="A4" s="1301" t="s">
        <v>2429</v>
      </c>
      <c r="B4" s="1301"/>
      <c r="C4" s="1301"/>
      <c r="D4" s="1301"/>
      <c r="E4" s="1301"/>
      <c r="F4" s="1301"/>
      <c r="G4" s="1301"/>
      <c r="H4" s="1301"/>
      <c r="I4" s="1301"/>
      <c r="J4" s="1301"/>
      <c r="K4" s="1301"/>
      <c r="L4" s="1301"/>
      <c r="M4" s="1301"/>
      <c r="N4" s="1301"/>
      <c r="O4" s="1301"/>
      <c r="P4" s="1301"/>
      <c r="Q4" s="1301"/>
      <c r="R4" s="1301"/>
      <c r="S4" s="1301"/>
      <c r="T4" s="1301"/>
      <c r="U4" s="1301"/>
    </row>
    <row r="5" spans="1:21" ht="15" customHeight="1" thickBot="1">
      <c r="A5" s="1313" t="s">
        <v>2428</v>
      </c>
      <c r="B5" s="1313"/>
      <c r="C5" s="1313"/>
      <c r="D5" s="1313"/>
      <c r="E5" s="1313"/>
      <c r="F5" s="1313"/>
      <c r="G5" s="1313"/>
      <c r="H5" s="1313"/>
      <c r="I5" s="1313"/>
      <c r="J5" s="1313"/>
      <c r="K5" s="1313"/>
      <c r="L5" s="1313"/>
      <c r="M5" s="1313"/>
      <c r="N5" s="1313"/>
      <c r="O5" s="1313"/>
      <c r="P5" s="1313"/>
      <c r="Q5" s="1313"/>
      <c r="R5" s="1313"/>
      <c r="S5" s="1313"/>
      <c r="T5" s="1313"/>
      <c r="U5" s="1313"/>
    </row>
    <row r="6" spans="1:21" ht="15" customHeight="1" thickTop="1">
      <c r="A6" s="1465" t="s">
        <v>2427</v>
      </c>
      <c r="B6" s="1465"/>
      <c r="C6" s="1364"/>
      <c r="D6" s="1338" t="s">
        <v>2426</v>
      </c>
      <c r="E6" s="1338"/>
      <c r="F6" s="1423" t="s">
        <v>2425</v>
      </c>
      <c r="G6" s="1364"/>
      <c r="H6" s="1561" t="s">
        <v>2424</v>
      </c>
      <c r="I6" s="1503"/>
      <c r="J6" s="1533"/>
      <c r="K6" s="1533"/>
      <c r="L6" s="1533"/>
      <c r="M6" s="1577"/>
      <c r="N6" s="1918" t="s">
        <v>2423</v>
      </c>
      <c r="O6" s="1919"/>
      <c r="P6" s="1522" t="s">
        <v>2397</v>
      </c>
      <c r="Q6" s="1522" t="s">
        <v>2422</v>
      </c>
      <c r="R6" s="1708" t="s">
        <v>2421</v>
      </c>
      <c r="S6" s="1738"/>
      <c r="T6" s="1423" t="s">
        <v>2420</v>
      </c>
      <c r="U6" s="1708"/>
    </row>
    <row r="7" spans="1:21" ht="15" customHeight="1">
      <c r="A7" s="1379"/>
      <c r="B7" s="1379"/>
      <c r="C7" s="1365"/>
      <c r="D7" s="1333"/>
      <c r="E7" s="1333"/>
      <c r="F7" s="1381"/>
      <c r="G7" s="1365"/>
      <c r="H7" s="1381" t="s">
        <v>1592</v>
      </c>
      <c r="I7" s="1365"/>
      <c r="J7" s="1383" t="s">
        <v>638</v>
      </c>
      <c r="K7" s="1499"/>
      <c r="L7" s="1383" t="s">
        <v>637</v>
      </c>
      <c r="M7" s="1370"/>
      <c r="N7" s="1920"/>
      <c r="O7" s="1921"/>
      <c r="P7" s="1360"/>
      <c r="Q7" s="1360"/>
      <c r="R7" s="1739"/>
      <c r="S7" s="1740"/>
      <c r="T7" s="1362"/>
      <c r="U7" s="1739"/>
    </row>
    <row r="8" spans="1:21" ht="15" customHeight="1">
      <c r="A8" s="1380"/>
      <c r="B8" s="1380"/>
      <c r="C8" s="1366"/>
      <c r="D8" s="1334"/>
      <c r="E8" s="1334"/>
      <c r="F8" s="1382"/>
      <c r="G8" s="1366"/>
      <c r="H8" s="1382"/>
      <c r="I8" s="1366"/>
      <c r="J8" s="1382"/>
      <c r="K8" s="1380"/>
      <c r="L8" s="1382"/>
      <c r="M8" s="1366"/>
      <c r="N8" s="1922"/>
      <c r="O8" s="1923"/>
      <c r="P8" s="1401"/>
      <c r="Q8" s="1401"/>
      <c r="R8" s="1709"/>
      <c r="S8" s="1741"/>
      <c r="T8" s="1363"/>
      <c r="U8" s="1709"/>
    </row>
    <row r="9" spans="1:21" ht="15" customHeight="1">
      <c r="A9" s="1796" t="s">
        <v>2419</v>
      </c>
      <c r="B9" s="1796"/>
      <c r="C9" s="1570"/>
      <c r="D9" s="1453">
        <v>1</v>
      </c>
      <c r="E9" s="1454"/>
      <c r="F9" s="1453">
        <v>2</v>
      </c>
      <c r="G9" s="1454"/>
      <c r="H9" s="1453">
        <v>28</v>
      </c>
      <c r="I9" s="1454"/>
      <c r="J9" s="1453">
        <v>18</v>
      </c>
      <c r="K9" s="1454"/>
      <c r="L9" s="1455">
        <v>10</v>
      </c>
      <c r="M9" s="1454"/>
      <c r="N9" s="1453">
        <v>24</v>
      </c>
      <c r="O9" s="1454"/>
      <c r="P9" s="153">
        <v>4</v>
      </c>
      <c r="Q9" s="153">
        <v>3</v>
      </c>
      <c r="R9" s="594"/>
      <c r="S9" s="593">
        <v>14</v>
      </c>
      <c r="T9" s="155"/>
      <c r="U9" s="155">
        <v>7</v>
      </c>
    </row>
    <row r="10" spans="1:21" ht="15" customHeight="1">
      <c r="A10" s="1797" t="s">
        <v>2418</v>
      </c>
      <c r="B10" s="1797"/>
      <c r="C10" s="1571"/>
      <c r="D10" s="1443">
        <v>9</v>
      </c>
      <c r="E10" s="1444"/>
      <c r="F10" s="1443">
        <v>84</v>
      </c>
      <c r="G10" s="1444"/>
      <c r="H10" s="1443">
        <v>2335</v>
      </c>
      <c r="I10" s="1444"/>
      <c r="J10" s="1443">
        <v>1210</v>
      </c>
      <c r="K10" s="1444"/>
      <c r="L10" s="1445">
        <v>1125</v>
      </c>
      <c r="M10" s="1444"/>
      <c r="N10" s="1443">
        <v>933</v>
      </c>
      <c r="O10" s="1444"/>
      <c r="P10" s="153">
        <v>128</v>
      </c>
      <c r="Q10" s="153">
        <v>32</v>
      </c>
      <c r="R10" s="591"/>
      <c r="S10" s="319">
        <v>28</v>
      </c>
      <c r="T10" s="155"/>
      <c r="U10" s="155">
        <v>18</v>
      </c>
    </row>
    <row r="11" spans="1:21" ht="15" customHeight="1">
      <c r="A11" s="1797" t="s">
        <v>2417</v>
      </c>
      <c r="B11" s="1797"/>
      <c r="C11" s="1571"/>
      <c r="D11" s="1443">
        <v>18</v>
      </c>
      <c r="E11" s="1444"/>
      <c r="F11" s="1443">
        <v>479</v>
      </c>
      <c r="G11" s="1444"/>
      <c r="H11" s="1443">
        <v>13296</v>
      </c>
      <c r="I11" s="1444"/>
      <c r="J11" s="1443">
        <v>6774</v>
      </c>
      <c r="K11" s="1444"/>
      <c r="L11" s="1445">
        <v>6522</v>
      </c>
      <c r="M11" s="1444"/>
      <c r="N11" s="1443">
        <f>12972+53</f>
        <v>13025</v>
      </c>
      <c r="O11" s="1444"/>
      <c r="P11" s="153">
        <v>653</v>
      </c>
      <c r="Q11" s="153">
        <v>60</v>
      </c>
      <c r="R11" s="591"/>
      <c r="S11" s="319">
        <v>27.757828810020875</v>
      </c>
      <c r="T11" s="155"/>
      <c r="U11" s="155">
        <v>20.361408882082699</v>
      </c>
    </row>
    <row r="12" spans="1:21" ht="15" customHeight="1">
      <c r="A12" s="1797" t="s">
        <v>2416</v>
      </c>
      <c r="B12" s="1797"/>
      <c r="C12" s="1571"/>
      <c r="D12" s="1443">
        <v>10</v>
      </c>
      <c r="E12" s="1444"/>
      <c r="F12" s="1443">
        <v>173</v>
      </c>
      <c r="G12" s="1444"/>
      <c r="H12" s="1443">
        <v>4914</v>
      </c>
      <c r="I12" s="1444"/>
      <c r="J12" s="1443">
        <v>2510</v>
      </c>
      <c r="K12" s="1444"/>
      <c r="L12" s="1445">
        <v>2404</v>
      </c>
      <c r="M12" s="1444"/>
      <c r="N12" s="1443">
        <v>1538</v>
      </c>
      <c r="O12" s="1444"/>
      <c r="P12" s="153">
        <v>319</v>
      </c>
      <c r="Q12" s="153">
        <v>13</v>
      </c>
      <c r="R12" s="591"/>
      <c r="S12" s="319">
        <v>28.404624277456648</v>
      </c>
      <c r="T12" s="155"/>
      <c r="U12" s="155">
        <v>15.404388714733543</v>
      </c>
    </row>
    <row r="13" spans="1:21" ht="15" customHeight="1">
      <c r="A13" s="1797" t="s">
        <v>2415</v>
      </c>
      <c r="B13" s="1797"/>
      <c r="C13" s="1571"/>
      <c r="D13" s="1443">
        <v>4</v>
      </c>
      <c r="E13" s="1444"/>
      <c r="F13" s="1443">
        <v>84</v>
      </c>
      <c r="G13" s="1444"/>
      <c r="H13" s="1443">
        <v>3065</v>
      </c>
      <c r="I13" s="1444"/>
      <c r="J13" s="1435">
        <v>1500</v>
      </c>
      <c r="K13" s="1436"/>
      <c r="L13" s="1445">
        <v>1565</v>
      </c>
      <c r="M13" s="1444"/>
      <c r="N13" s="1435">
        <v>1034</v>
      </c>
      <c r="O13" s="1436"/>
      <c r="P13" s="574">
        <v>219</v>
      </c>
      <c r="Q13" s="574">
        <v>31</v>
      </c>
      <c r="R13" s="471"/>
      <c r="S13" s="319">
        <v>36.488095238095241</v>
      </c>
      <c r="T13" s="155"/>
      <c r="U13" s="155">
        <v>13.995433789954339</v>
      </c>
    </row>
    <row r="14" spans="1:21" s="97" customFormat="1" ht="15" customHeight="1">
      <c r="A14" s="302"/>
      <c r="B14" s="302"/>
      <c r="C14" s="302"/>
      <c r="D14" s="302"/>
      <c r="E14" s="302"/>
      <c r="F14" s="302"/>
      <c r="G14" s="302"/>
      <c r="H14" s="302"/>
      <c r="I14" s="302"/>
      <c r="J14" s="302"/>
      <c r="K14" s="302"/>
      <c r="L14" s="302"/>
      <c r="M14" s="169"/>
      <c r="N14" s="169"/>
      <c r="O14" s="169"/>
      <c r="P14" s="169"/>
      <c r="Q14" s="169"/>
      <c r="R14" s="169"/>
      <c r="S14" s="169"/>
      <c r="T14" s="169"/>
      <c r="U14" s="302" t="s">
        <v>2414</v>
      </c>
    </row>
    <row r="15" spans="1:21" s="97" customFormat="1" ht="15" customHeight="1">
      <c r="A15" s="166"/>
      <c r="B15" s="166"/>
      <c r="C15" s="166"/>
      <c r="D15" s="166"/>
      <c r="E15" s="166"/>
      <c r="F15" s="166"/>
      <c r="G15" s="166"/>
      <c r="H15" s="166"/>
      <c r="I15" s="166"/>
      <c r="J15" s="166"/>
      <c r="K15" s="166"/>
      <c r="L15" s="166"/>
      <c r="M15" s="166"/>
      <c r="N15" s="166"/>
      <c r="O15" s="166"/>
      <c r="P15" s="166"/>
      <c r="Q15" s="166"/>
      <c r="R15" s="166"/>
      <c r="S15" s="166"/>
      <c r="T15" s="166"/>
      <c r="U15" s="166"/>
    </row>
    <row r="16" spans="1:21" ht="15" customHeight="1">
      <c r="A16" s="510"/>
      <c r="B16" s="510"/>
      <c r="C16" s="510"/>
      <c r="D16" s="510"/>
      <c r="E16" s="510"/>
      <c r="F16" s="510"/>
      <c r="G16" s="510"/>
      <c r="H16" s="510"/>
      <c r="I16" s="510"/>
      <c r="J16" s="510"/>
      <c r="K16" s="510"/>
      <c r="L16" s="510"/>
      <c r="M16" s="510"/>
      <c r="N16" s="1917"/>
      <c r="O16" s="1917"/>
      <c r="P16" s="1917"/>
      <c r="Q16" s="1917"/>
      <c r="R16" s="1917"/>
      <c r="S16" s="1917"/>
      <c r="T16" s="1917"/>
      <c r="U16" s="1917"/>
    </row>
    <row r="17" spans="1:22" ht="24.95" customHeight="1">
      <c r="A17" s="1301" t="s">
        <v>2413</v>
      </c>
      <c r="B17" s="1301"/>
      <c r="C17" s="1301"/>
      <c r="D17" s="1301"/>
      <c r="E17" s="1301"/>
      <c r="F17" s="1301"/>
      <c r="G17" s="1301"/>
      <c r="H17" s="1301"/>
      <c r="I17" s="1301"/>
      <c r="J17" s="1301"/>
      <c r="K17" s="1301"/>
      <c r="L17" s="1301"/>
      <c r="M17" s="1301"/>
      <c r="N17" s="1301"/>
      <c r="O17" s="1301"/>
      <c r="P17" s="1301"/>
      <c r="Q17" s="1301"/>
      <c r="R17" s="1301"/>
      <c r="S17" s="1301"/>
      <c r="T17" s="1301"/>
      <c r="U17" s="1301"/>
    </row>
    <row r="18" spans="1:22" s="97" customFormat="1" ht="15" customHeight="1" thickBot="1">
      <c r="A18" s="1309" t="s">
        <v>2412</v>
      </c>
      <c r="B18" s="1309"/>
      <c r="C18" s="1309"/>
      <c r="D18" s="1309"/>
      <c r="E18" s="1309"/>
      <c r="F18" s="1309"/>
      <c r="G18" s="1309"/>
      <c r="H18" s="1309"/>
      <c r="I18" s="1309"/>
      <c r="J18" s="1309"/>
      <c r="K18" s="1309"/>
      <c r="L18" s="1309"/>
      <c r="M18" s="1309"/>
      <c r="N18" s="1309"/>
      <c r="O18" s="1309"/>
      <c r="P18" s="1529"/>
      <c r="Q18" s="1529"/>
      <c r="R18" s="1529"/>
      <c r="S18" s="1529"/>
      <c r="T18" s="1529"/>
      <c r="U18" s="1529"/>
    </row>
    <row r="19" spans="1:22" s="110" customFormat="1" ht="15" customHeight="1" thickTop="1">
      <c r="A19" s="1308" t="s">
        <v>1959</v>
      </c>
      <c r="B19" s="1338"/>
      <c r="C19" s="1423" t="s">
        <v>2411</v>
      </c>
      <c r="D19" s="1364"/>
      <c r="E19" s="1561" t="s">
        <v>2397</v>
      </c>
      <c r="F19" s="1465"/>
      <c r="G19" s="1364"/>
      <c r="H19" s="1561" t="s">
        <v>2410</v>
      </c>
      <c r="I19" s="1465"/>
      <c r="J19" s="1465"/>
      <c r="K19" s="1465"/>
      <c r="L19" s="1465"/>
      <c r="M19" s="1465"/>
      <c r="N19" s="1465"/>
      <c r="O19" s="1465"/>
      <c r="P19" s="1465"/>
      <c r="Q19" s="1465"/>
      <c r="R19" s="1465"/>
      <c r="S19" s="1465"/>
      <c r="T19" s="1465"/>
      <c r="U19" s="1465"/>
    </row>
    <row r="20" spans="1:22" s="110" customFormat="1" ht="15" customHeight="1">
      <c r="A20" s="1399"/>
      <c r="B20" s="1334"/>
      <c r="C20" s="1381"/>
      <c r="D20" s="1365"/>
      <c r="E20" s="1381" t="s">
        <v>878</v>
      </c>
      <c r="F20" s="1371" t="s">
        <v>1035</v>
      </c>
      <c r="G20" s="1371" t="s">
        <v>637</v>
      </c>
      <c r="H20" s="1333" t="s">
        <v>878</v>
      </c>
      <c r="I20" s="1333"/>
      <c r="J20" s="1398" t="s">
        <v>2409</v>
      </c>
      <c r="K20" s="1468"/>
      <c r="L20" s="1468"/>
      <c r="M20" s="1399"/>
      <c r="N20" s="1398" t="s">
        <v>2408</v>
      </c>
      <c r="O20" s="1468"/>
      <c r="P20" s="1468"/>
      <c r="Q20" s="1399"/>
      <c r="R20" s="1398" t="s">
        <v>2407</v>
      </c>
      <c r="S20" s="1468"/>
      <c r="T20" s="1468"/>
      <c r="U20" s="1468"/>
    </row>
    <row r="21" spans="1:22" s="110" customFormat="1" ht="15" customHeight="1">
      <c r="A21" s="1399"/>
      <c r="B21" s="1334"/>
      <c r="C21" s="1382"/>
      <c r="D21" s="1366"/>
      <c r="E21" s="1382"/>
      <c r="F21" s="1333"/>
      <c r="G21" s="1333"/>
      <c r="H21" s="1334"/>
      <c r="I21" s="1334"/>
      <c r="J21" s="1398" t="s">
        <v>1035</v>
      </c>
      <c r="K21" s="1399"/>
      <c r="L21" s="1398" t="s">
        <v>637</v>
      </c>
      <c r="M21" s="1399"/>
      <c r="N21" s="1398" t="s">
        <v>1035</v>
      </c>
      <c r="O21" s="1399"/>
      <c r="P21" s="1398" t="s">
        <v>637</v>
      </c>
      <c r="Q21" s="1399"/>
      <c r="R21" s="1398" t="s">
        <v>1035</v>
      </c>
      <c r="S21" s="1399"/>
      <c r="T21" s="1398" t="s">
        <v>637</v>
      </c>
      <c r="U21" s="1468"/>
    </row>
    <row r="22" spans="1:22" ht="15" customHeight="1">
      <c r="A22" s="1905" t="s">
        <v>496</v>
      </c>
      <c r="B22" s="1906"/>
      <c r="C22" s="1443">
        <v>11</v>
      </c>
      <c r="D22" s="1444"/>
      <c r="E22" s="153">
        <v>127</v>
      </c>
      <c r="F22" s="152">
        <v>4</v>
      </c>
      <c r="G22" s="660">
        <v>123</v>
      </c>
      <c r="H22" s="1443">
        <v>2722</v>
      </c>
      <c r="I22" s="1444"/>
      <c r="J22" s="1445">
        <v>471</v>
      </c>
      <c r="K22" s="1445"/>
      <c r="L22" s="1445">
        <v>423</v>
      </c>
      <c r="M22" s="1444"/>
      <c r="N22" s="1445">
        <v>450</v>
      </c>
      <c r="O22" s="1445"/>
      <c r="P22" s="1445">
        <v>452</v>
      </c>
      <c r="Q22" s="1444"/>
      <c r="R22" s="1445">
        <v>474</v>
      </c>
      <c r="S22" s="1445"/>
      <c r="T22" s="1445">
        <v>452</v>
      </c>
      <c r="U22" s="1445"/>
      <c r="V22" s="168"/>
    </row>
    <row r="23" spans="1:22" ht="15" customHeight="1">
      <c r="A23" s="1905" t="s">
        <v>2392</v>
      </c>
      <c r="B23" s="1906"/>
      <c r="C23" s="1443">
        <v>10</v>
      </c>
      <c r="D23" s="1444"/>
      <c r="E23" s="153">
        <v>120</v>
      </c>
      <c r="F23" s="152">
        <v>4</v>
      </c>
      <c r="G23" s="660">
        <v>116</v>
      </c>
      <c r="H23" s="1443">
        <v>2650</v>
      </c>
      <c r="I23" s="1444"/>
      <c r="J23" s="1445">
        <v>458</v>
      </c>
      <c r="K23" s="1445"/>
      <c r="L23" s="1445">
        <v>382</v>
      </c>
      <c r="M23" s="1444"/>
      <c r="N23" s="1445">
        <v>486</v>
      </c>
      <c r="O23" s="1445"/>
      <c r="P23" s="1445">
        <v>446</v>
      </c>
      <c r="Q23" s="1444"/>
      <c r="R23" s="1445">
        <v>442</v>
      </c>
      <c r="S23" s="1445"/>
      <c r="T23" s="1445">
        <v>436</v>
      </c>
      <c r="U23" s="1445"/>
      <c r="V23" s="168"/>
    </row>
    <row r="24" spans="1:22" s="168" customFormat="1" ht="15" customHeight="1">
      <c r="A24" s="1905" t="s">
        <v>615</v>
      </c>
      <c r="B24" s="1906"/>
      <c r="C24" s="1443">
        <v>10</v>
      </c>
      <c r="D24" s="1444"/>
      <c r="E24" s="153">
        <v>126</v>
      </c>
      <c r="F24" s="152">
        <v>4</v>
      </c>
      <c r="G24" s="660">
        <v>122</v>
      </c>
      <c r="H24" s="1443">
        <v>2662</v>
      </c>
      <c r="I24" s="1444"/>
      <c r="J24" s="1445">
        <v>410</v>
      </c>
      <c r="K24" s="1445"/>
      <c r="L24" s="1445">
        <v>380</v>
      </c>
      <c r="M24" s="1444"/>
      <c r="N24" s="1445">
        <v>503</v>
      </c>
      <c r="O24" s="1445"/>
      <c r="P24" s="1445">
        <v>420</v>
      </c>
      <c r="Q24" s="1444"/>
      <c r="R24" s="1445">
        <v>501</v>
      </c>
      <c r="S24" s="1445"/>
      <c r="T24" s="1445">
        <v>448</v>
      </c>
      <c r="U24" s="1445"/>
    </row>
    <row r="25" spans="1:22" s="168" customFormat="1" ht="15" customHeight="1">
      <c r="A25" s="1905" t="s">
        <v>363</v>
      </c>
      <c r="B25" s="1906"/>
      <c r="C25" s="1443">
        <v>10</v>
      </c>
      <c r="D25" s="1444"/>
      <c r="E25" s="153">
        <v>127</v>
      </c>
      <c r="F25" s="152">
        <v>5</v>
      </c>
      <c r="G25" s="660">
        <v>122</v>
      </c>
      <c r="H25" s="1443">
        <v>2542</v>
      </c>
      <c r="I25" s="1444"/>
      <c r="J25" s="1445">
        <v>383</v>
      </c>
      <c r="K25" s="1445"/>
      <c r="L25" s="1445">
        <v>350</v>
      </c>
      <c r="M25" s="1444"/>
      <c r="N25" s="1445">
        <v>441</v>
      </c>
      <c r="O25" s="1445"/>
      <c r="P25" s="1445">
        <v>413</v>
      </c>
      <c r="Q25" s="1444"/>
      <c r="R25" s="1445">
        <v>518</v>
      </c>
      <c r="S25" s="1445"/>
      <c r="T25" s="1445">
        <v>437</v>
      </c>
      <c r="U25" s="1445"/>
    </row>
    <row r="26" spans="1:22" ht="15" customHeight="1">
      <c r="A26" s="1907" t="s">
        <v>362</v>
      </c>
      <c r="B26" s="1908"/>
      <c r="C26" s="1749">
        <v>10</v>
      </c>
      <c r="D26" s="1780"/>
      <c r="E26" s="149">
        <v>132</v>
      </c>
      <c r="F26" s="148">
        <v>5</v>
      </c>
      <c r="G26" s="760">
        <v>127</v>
      </c>
      <c r="H26" s="1749">
        <v>2363</v>
      </c>
      <c r="I26" s="1780"/>
      <c r="J26" s="1750">
        <v>361</v>
      </c>
      <c r="K26" s="1750"/>
      <c r="L26" s="1750">
        <v>345</v>
      </c>
      <c r="M26" s="1780"/>
      <c r="N26" s="1750">
        <v>413</v>
      </c>
      <c r="O26" s="1750"/>
      <c r="P26" s="1750">
        <v>370</v>
      </c>
      <c r="Q26" s="1780"/>
      <c r="R26" s="1750">
        <v>454</v>
      </c>
      <c r="S26" s="1750"/>
      <c r="T26" s="1750">
        <v>420</v>
      </c>
      <c r="U26" s="1750"/>
      <c r="V26" s="168"/>
    </row>
    <row r="27" spans="1:22" ht="15" customHeight="1">
      <c r="A27" s="166"/>
      <c r="B27" s="166"/>
      <c r="C27" s="166"/>
      <c r="D27" s="166"/>
      <c r="E27" s="166"/>
      <c r="F27" s="166"/>
      <c r="G27" s="166"/>
      <c r="H27" s="166"/>
      <c r="I27" s="166"/>
      <c r="J27" s="166"/>
      <c r="K27" s="166"/>
      <c r="L27" s="166"/>
      <c r="M27" s="166"/>
      <c r="N27" s="1317" t="s">
        <v>2406</v>
      </c>
      <c r="O27" s="1317"/>
      <c r="P27" s="1317"/>
      <c r="Q27" s="1317"/>
      <c r="R27" s="1317"/>
      <c r="S27" s="1317"/>
      <c r="T27" s="1317"/>
      <c r="U27" s="1317"/>
    </row>
    <row r="28" spans="1:22" ht="15" customHeight="1">
      <c r="A28" s="166"/>
      <c r="B28" s="166"/>
      <c r="C28" s="166"/>
      <c r="D28" s="166"/>
      <c r="E28" s="166"/>
      <c r="F28" s="166"/>
      <c r="G28" s="166"/>
      <c r="H28" s="166"/>
      <c r="I28" s="166"/>
      <c r="J28" s="166"/>
      <c r="K28" s="166"/>
      <c r="L28" s="166"/>
      <c r="M28" s="166"/>
      <c r="N28" s="166"/>
      <c r="O28" s="166"/>
      <c r="P28" s="166"/>
      <c r="Q28" s="166"/>
      <c r="R28" s="166"/>
      <c r="S28" s="166"/>
      <c r="T28" s="166"/>
      <c r="U28" s="166"/>
    </row>
    <row r="29" spans="1:22" ht="15" customHeight="1">
      <c r="A29" s="510"/>
      <c r="B29" s="510"/>
      <c r="C29" s="510"/>
      <c r="D29" s="510"/>
      <c r="E29" s="510"/>
      <c r="F29" s="510"/>
      <c r="G29" s="510"/>
      <c r="H29" s="510"/>
      <c r="I29" s="510"/>
      <c r="J29" s="510"/>
      <c r="K29" s="510"/>
      <c r="L29" s="510"/>
      <c r="M29" s="510"/>
      <c r="N29" s="717"/>
      <c r="O29" s="717"/>
      <c r="P29" s="717"/>
      <c r="Q29" s="717"/>
      <c r="R29" s="717"/>
      <c r="S29" s="717"/>
      <c r="T29" s="717"/>
      <c r="U29" s="717"/>
    </row>
    <row r="30" spans="1:22" ht="24.95" customHeight="1">
      <c r="A30" s="1355" t="s">
        <v>2405</v>
      </c>
      <c r="B30" s="1355"/>
      <c r="C30" s="1355"/>
      <c r="D30" s="1355"/>
      <c r="E30" s="1355"/>
      <c r="F30" s="1355"/>
      <c r="G30" s="1355"/>
      <c r="H30" s="1355"/>
      <c r="I30" s="1355"/>
      <c r="J30" s="1355"/>
      <c r="K30" s="1355"/>
      <c r="L30" s="1355"/>
      <c r="M30" s="1355"/>
      <c r="N30" s="1355"/>
      <c r="O30" s="1355"/>
      <c r="P30" s="1355"/>
      <c r="Q30" s="1355"/>
      <c r="R30" s="1355"/>
      <c r="S30" s="1355"/>
      <c r="T30" s="1355"/>
      <c r="U30" s="1915"/>
    </row>
    <row r="31" spans="1:22" ht="15" customHeight="1" thickBot="1">
      <c r="A31" s="1309" t="s">
        <v>2404</v>
      </c>
      <c r="B31" s="1309"/>
      <c r="C31" s="1309"/>
      <c r="D31" s="1309"/>
      <c r="E31" s="1309"/>
      <c r="F31" s="1309"/>
      <c r="G31" s="1309"/>
      <c r="H31" s="1309"/>
      <c r="I31" s="1309"/>
      <c r="J31" s="1309"/>
      <c r="K31" s="1309"/>
      <c r="L31" s="1309"/>
      <c r="M31" s="1309"/>
      <c r="N31" s="1309"/>
      <c r="O31" s="1309"/>
      <c r="P31" s="1309"/>
      <c r="Q31" s="1309"/>
      <c r="R31" s="1309"/>
      <c r="S31" s="1309"/>
      <c r="T31" s="1309"/>
      <c r="U31" s="1309"/>
    </row>
    <row r="32" spans="1:22" s="110" customFormat="1" ht="15" customHeight="1" thickTop="1">
      <c r="A32" s="1308" t="s">
        <v>1959</v>
      </c>
      <c r="B32" s="1338"/>
      <c r="C32" s="1561" t="s">
        <v>2398</v>
      </c>
      <c r="D32" s="1910"/>
      <c r="E32" s="1561" t="s">
        <v>2397</v>
      </c>
      <c r="F32" s="1307"/>
      <c r="G32" s="1308"/>
      <c r="H32" s="1367" t="s">
        <v>2370</v>
      </c>
      <c r="I32" s="1367"/>
      <c r="J32" s="1338"/>
      <c r="K32" s="1338"/>
      <c r="L32" s="1338"/>
      <c r="M32" s="1338"/>
      <c r="N32" s="1338"/>
      <c r="O32" s="1338"/>
      <c r="P32" s="1338"/>
      <c r="Q32" s="1338"/>
      <c r="R32" s="1338"/>
      <c r="S32" s="1338"/>
      <c r="T32" s="1338"/>
      <c r="U32" s="1306"/>
    </row>
    <row r="33" spans="1:22" s="110" customFormat="1" ht="15" customHeight="1">
      <c r="A33" s="1399"/>
      <c r="B33" s="1334"/>
      <c r="C33" s="1911"/>
      <c r="D33" s="1912"/>
      <c r="E33" s="1368" t="s">
        <v>878</v>
      </c>
      <c r="F33" s="1371" t="s">
        <v>1035</v>
      </c>
      <c r="G33" s="1371" t="s">
        <v>637</v>
      </c>
      <c r="H33" s="1381" t="s">
        <v>878</v>
      </c>
      <c r="I33" s="1365"/>
      <c r="J33" s="1398" t="s">
        <v>2395</v>
      </c>
      <c r="K33" s="1399"/>
      <c r="L33" s="1398" t="s">
        <v>2394</v>
      </c>
      <c r="M33" s="1399"/>
      <c r="N33" s="1398" t="s">
        <v>2393</v>
      </c>
      <c r="O33" s="1399"/>
      <c r="P33" s="1398" t="s">
        <v>2403</v>
      </c>
      <c r="Q33" s="1399"/>
      <c r="R33" s="1398" t="s">
        <v>2402</v>
      </c>
      <c r="S33" s="1399"/>
      <c r="T33" s="1398" t="s">
        <v>2401</v>
      </c>
      <c r="U33" s="1468"/>
    </row>
    <row r="34" spans="1:22" s="110" customFormat="1" ht="15" customHeight="1">
      <c r="A34" s="1399"/>
      <c r="B34" s="1334"/>
      <c r="C34" s="1913"/>
      <c r="D34" s="1914"/>
      <c r="E34" s="1916"/>
      <c r="F34" s="1333"/>
      <c r="G34" s="1333"/>
      <c r="H34" s="1382"/>
      <c r="I34" s="1366"/>
      <c r="J34" s="333" t="s">
        <v>1035</v>
      </c>
      <c r="K34" s="333" t="s">
        <v>637</v>
      </c>
      <c r="L34" s="333" t="s">
        <v>1035</v>
      </c>
      <c r="M34" s="333" t="s">
        <v>637</v>
      </c>
      <c r="N34" s="333" t="s">
        <v>1035</v>
      </c>
      <c r="O34" s="333" t="s">
        <v>637</v>
      </c>
      <c r="P34" s="333" t="s">
        <v>1035</v>
      </c>
      <c r="Q34" s="333" t="s">
        <v>637</v>
      </c>
      <c r="R34" s="333" t="s">
        <v>1035</v>
      </c>
      <c r="S34" s="333" t="s">
        <v>637</v>
      </c>
      <c r="T34" s="333" t="s">
        <v>1035</v>
      </c>
      <c r="U34" s="595" t="s">
        <v>637</v>
      </c>
    </row>
    <row r="35" spans="1:22" ht="15" customHeight="1">
      <c r="A35" s="1905" t="s">
        <v>496</v>
      </c>
      <c r="B35" s="1906"/>
      <c r="C35" s="1443">
        <v>17</v>
      </c>
      <c r="D35" s="1444"/>
      <c r="E35" s="153">
        <v>524</v>
      </c>
      <c r="F35" s="152">
        <v>188</v>
      </c>
      <c r="G35" s="660">
        <v>336</v>
      </c>
      <c r="H35" s="1443">
        <v>11065</v>
      </c>
      <c r="I35" s="1444"/>
      <c r="J35" s="152">
        <v>1020</v>
      </c>
      <c r="K35" s="660">
        <v>1016</v>
      </c>
      <c r="L35" s="152">
        <v>995</v>
      </c>
      <c r="M35" s="660">
        <v>955</v>
      </c>
      <c r="N35" s="152">
        <v>980</v>
      </c>
      <c r="O35" s="660">
        <v>916</v>
      </c>
      <c r="P35" s="152">
        <v>886</v>
      </c>
      <c r="Q35" s="660">
        <v>905</v>
      </c>
      <c r="R35" s="152">
        <v>902</v>
      </c>
      <c r="S35" s="660">
        <v>825</v>
      </c>
      <c r="T35" s="152">
        <v>876</v>
      </c>
      <c r="U35" s="152">
        <v>789</v>
      </c>
      <c r="V35" s="168"/>
    </row>
    <row r="36" spans="1:22" ht="15" customHeight="1">
      <c r="A36" s="1905" t="s">
        <v>2392</v>
      </c>
      <c r="B36" s="1906"/>
      <c r="C36" s="1443">
        <v>17</v>
      </c>
      <c r="D36" s="1444"/>
      <c r="E36" s="153">
        <v>551</v>
      </c>
      <c r="F36" s="155">
        <v>190</v>
      </c>
      <c r="G36" s="319">
        <v>361</v>
      </c>
      <c r="H36" s="1443">
        <v>11564</v>
      </c>
      <c r="I36" s="1444"/>
      <c r="J36" s="155">
        <v>1043</v>
      </c>
      <c r="K36" s="319">
        <v>1033</v>
      </c>
      <c r="L36" s="155">
        <v>1022</v>
      </c>
      <c r="M36" s="319">
        <v>1021</v>
      </c>
      <c r="N36" s="155">
        <v>1001</v>
      </c>
      <c r="O36" s="319">
        <v>982</v>
      </c>
      <c r="P36" s="155">
        <v>982</v>
      </c>
      <c r="Q36" s="319">
        <v>926</v>
      </c>
      <c r="R36" s="155">
        <v>893</v>
      </c>
      <c r="S36" s="319">
        <v>918</v>
      </c>
      <c r="T36" s="155">
        <v>912</v>
      </c>
      <c r="U36" s="155">
        <v>831</v>
      </c>
      <c r="V36" s="168"/>
    </row>
    <row r="37" spans="1:22" ht="15" customHeight="1">
      <c r="A37" s="1905" t="s">
        <v>615</v>
      </c>
      <c r="B37" s="1906"/>
      <c r="C37" s="1443">
        <v>17</v>
      </c>
      <c r="D37" s="1444"/>
      <c r="E37" s="153">
        <v>576</v>
      </c>
      <c r="F37" s="155">
        <v>205</v>
      </c>
      <c r="G37" s="319">
        <v>371</v>
      </c>
      <c r="H37" s="1443">
        <v>12068</v>
      </c>
      <c r="I37" s="1444"/>
      <c r="J37" s="155">
        <v>1074</v>
      </c>
      <c r="K37" s="319">
        <v>1045</v>
      </c>
      <c r="L37" s="155">
        <v>1061</v>
      </c>
      <c r="M37" s="319">
        <v>1051</v>
      </c>
      <c r="N37" s="155">
        <v>1036</v>
      </c>
      <c r="O37" s="319">
        <v>1036</v>
      </c>
      <c r="P37" s="155">
        <v>1014</v>
      </c>
      <c r="Q37" s="319">
        <v>994</v>
      </c>
      <c r="R37" s="155">
        <v>992</v>
      </c>
      <c r="S37" s="319">
        <v>934</v>
      </c>
      <c r="T37" s="155">
        <v>902</v>
      </c>
      <c r="U37" s="155">
        <v>929</v>
      </c>
      <c r="V37" s="168"/>
    </row>
    <row r="38" spans="1:22" s="168" customFormat="1" ht="15" customHeight="1">
      <c r="A38" s="1905" t="s">
        <v>363</v>
      </c>
      <c r="B38" s="1906"/>
      <c r="C38" s="1924">
        <v>18</v>
      </c>
      <c r="D38" s="1716"/>
      <c r="E38" s="826">
        <v>621</v>
      </c>
      <c r="F38" s="777">
        <v>226</v>
      </c>
      <c r="G38" s="938">
        <v>395</v>
      </c>
      <c r="H38" s="1924">
        <v>12682</v>
      </c>
      <c r="I38" s="1716"/>
      <c r="J38" s="777">
        <v>1230</v>
      </c>
      <c r="K38" s="938">
        <v>1156</v>
      </c>
      <c r="L38" s="777">
        <v>1083</v>
      </c>
      <c r="M38" s="938">
        <v>1058</v>
      </c>
      <c r="N38" s="777">
        <v>1072</v>
      </c>
      <c r="O38" s="938">
        <v>1062</v>
      </c>
      <c r="P38" s="777">
        <v>1034</v>
      </c>
      <c r="Q38" s="938">
        <v>1048</v>
      </c>
      <c r="R38" s="777">
        <v>1015</v>
      </c>
      <c r="S38" s="938">
        <v>987</v>
      </c>
      <c r="T38" s="777">
        <v>997</v>
      </c>
      <c r="U38" s="777">
        <v>940</v>
      </c>
    </row>
    <row r="39" spans="1:22" ht="15" customHeight="1">
      <c r="A39" s="1907" t="s">
        <v>362</v>
      </c>
      <c r="B39" s="1908"/>
      <c r="C39" s="1909">
        <v>18</v>
      </c>
      <c r="D39" s="1720"/>
      <c r="E39" s="1061">
        <v>653</v>
      </c>
      <c r="F39" s="1003">
        <v>236</v>
      </c>
      <c r="G39" s="1002">
        <v>417</v>
      </c>
      <c r="H39" s="1909">
        <v>13296</v>
      </c>
      <c r="I39" s="1720"/>
      <c r="J39" s="1003">
        <v>1318</v>
      </c>
      <c r="K39" s="1002">
        <v>1184</v>
      </c>
      <c r="L39" s="1003">
        <v>1241</v>
      </c>
      <c r="M39" s="1002">
        <v>1166</v>
      </c>
      <c r="N39" s="1003">
        <v>1087</v>
      </c>
      <c r="O39" s="1002">
        <v>1057</v>
      </c>
      <c r="P39" s="1003">
        <v>1075</v>
      </c>
      <c r="Q39" s="1002">
        <v>1055</v>
      </c>
      <c r="R39" s="1003">
        <v>1032</v>
      </c>
      <c r="S39" s="1002">
        <v>1054</v>
      </c>
      <c r="T39" s="1003">
        <v>1021</v>
      </c>
      <c r="U39" s="1003">
        <v>1006</v>
      </c>
      <c r="V39" s="168"/>
    </row>
    <row r="40" spans="1:22" s="97" customFormat="1" ht="15" customHeight="1">
      <c r="A40" s="1317" t="s">
        <v>2391</v>
      </c>
      <c r="B40" s="1317"/>
      <c r="C40" s="1317"/>
      <c r="D40" s="1317"/>
      <c r="E40" s="1317"/>
      <c r="F40" s="1317"/>
      <c r="G40" s="1317"/>
      <c r="H40" s="1317"/>
      <c r="I40" s="1317"/>
      <c r="J40" s="1317"/>
      <c r="K40" s="1317"/>
      <c r="L40" s="1317"/>
      <c r="M40" s="1317"/>
      <c r="N40" s="1317"/>
      <c r="O40" s="1317"/>
      <c r="P40" s="1317"/>
      <c r="Q40" s="1317"/>
      <c r="R40" s="1317"/>
      <c r="S40" s="1317"/>
      <c r="T40" s="1317"/>
      <c r="U40" s="1317"/>
    </row>
    <row r="41" spans="1:22" s="97" customFormat="1" ht="15" customHeight="1">
      <c r="A41" s="166"/>
      <c r="B41" s="166"/>
      <c r="C41" s="166"/>
      <c r="D41" s="166"/>
      <c r="E41" s="166"/>
      <c r="F41" s="166"/>
      <c r="G41" s="166"/>
      <c r="H41" s="166"/>
      <c r="I41" s="166"/>
      <c r="J41" s="1060"/>
      <c r="K41" s="166"/>
      <c r="L41" s="166"/>
      <c r="M41" s="166"/>
      <c r="N41" s="166"/>
      <c r="O41" s="166"/>
      <c r="P41" s="166"/>
      <c r="Q41" s="166"/>
      <c r="R41" s="166"/>
      <c r="S41" s="166"/>
      <c r="T41" s="166"/>
      <c r="U41" s="166"/>
    </row>
    <row r="42" spans="1:22" ht="15" customHeight="1"/>
    <row r="43" spans="1:22" ht="24.95" customHeight="1">
      <c r="A43" s="1301" t="s">
        <v>2400</v>
      </c>
      <c r="B43" s="1301"/>
      <c r="C43" s="1301"/>
      <c r="D43" s="1301"/>
      <c r="E43" s="1301"/>
      <c r="F43" s="1301"/>
      <c r="G43" s="1301"/>
      <c r="H43" s="1301"/>
      <c r="I43" s="1301"/>
      <c r="J43" s="1301"/>
      <c r="K43" s="1301"/>
      <c r="L43" s="1301"/>
      <c r="M43" s="1502"/>
      <c r="N43" s="1502"/>
      <c r="O43" s="1502"/>
      <c r="P43" s="1502"/>
    </row>
    <row r="44" spans="1:22" ht="15" customHeight="1" thickBot="1">
      <c r="A44" s="1309" t="s">
        <v>2399</v>
      </c>
      <c r="B44" s="1309"/>
      <c r="C44" s="1309"/>
      <c r="D44" s="1309"/>
      <c r="E44" s="1309"/>
      <c r="F44" s="1309"/>
      <c r="G44" s="1309"/>
      <c r="H44" s="1309"/>
      <c r="I44" s="1309"/>
      <c r="J44" s="1309"/>
      <c r="K44" s="1309"/>
      <c r="L44" s="1309"/>
      <c r="M44" s="1529"/>
      <c r="N44" s="1529"/>
      <c r="O44" s="1529"/>
      <c r="P44" s="1529"/>
    </row>
    <row r="45" spans="1:22" ht="15" customHeight="1" thickTop="1">
      <c r="A45" s="1465" t="s">
        <v>1462</v>
      </c>
      <c r="B45" s="1910"/>
      <c r="C45" s="1561" t="s">
        <v>2398</v>
      </c>
      <c r="D45" s="1910"/>
      <c r="E45" s="1561" t="s">
        <v>2397</v>
      </c>
      <c r="F45" s="1465"/>
      <c r="G45" s="1465"/>
      <c r="H45" s="1364"/>
      <c r="I45" s="1561" t="s">
        <v>2396</v>
      </c>
      <c r="J45" s="1465"/>
      <c r="K45" s="1465"/>
      <c r="L45" s="1465"/>
      <c r="M45" s="1465"/>
      <c r="N45" s="1465"/>
      <c r="O45" s="1465"/>
      <c r="P45" s="1465"/>
    </row>
    <row r="46" spans="1:22" ht="15" customHeight="1">
      <c r="A46" s="1379"/>
      <c r="B46" s="1912"/>
      <c r="C46" s="1911"/>
      <c r="D46" s="1912"/>
      <c r="E46" s="1381" t="s">
        <v>878</v>
      </c>
      <c r="F46" s="1365"/>
      <c r="G46" s="1334" t="s">
        <v>638</v>
      </c>
      <c r="H46" s="1334" t="s">
        <v>876</v>
      </c>
      <c r="I46" s="1381" t="s">
        <v>878</v>
      </c>
      <c r="J46" s="1365"/>
      <c r="K46" s="1334" t="s">
        <v>2395</v>
      </c>
      <c r="L46" s="1334"/>
      <c r="M46" s="1334" t="s">
        <v>2394</v>
      </c>
      <c r="N46" s="1334"/>
      <c r="O46" s="1334" t="s">
        <v>2393</v>
      </c>
      <c r="P46" s="1398"/>
    </row>
    <row r="47" spans="1:22" ht="15" customHeight="1">
      <c r="A47" s="1380"/>
      <c r="B47" s="1914"/>
      <c r="C47" s="1913"/>
      <c r="D47" s="1914"/>
      <c r="E47" s="1382"/>
      <c r="F47" s="1366"/>
      <c r="G47" s="1334"/>
      <c r="H47" s="1334"/>
      <c r="I47" s="1382"/>
      <c r="J47" s="1366"/>
      <c r="K47" s="333" t="s">
        <v>638</v>
      </c>
      <c r="L47" s="333" t="s">
        <v>876</v>
      </c>
      <c r="M47" s="333" t="s">
        <v>638</v>
      </c>
      <c r="N47" s="333" t="s">
        <v>876</v>
      </c>
      <c r="O47" s="333" t="s">
        <v>638</v>
      </c>
      <c r="P47" s="595" t="s">
        <v>876</v>
      </c>
    </row>
    <row r="48" spans="1:22" ht="15" customHeight="1">
      <c r="A48" s="1905" t="s">
        <v>496</v>
      </c>
      <c r="B48" s="1906"/>
      <c r="C48" s="1443">
        <v>9</v>
      </c>
      <c r="D48" s="1444"/>
      <c r="E48" s="1443">
        <v>263</v>
      </c>
      <c r="F48" s="1444"/>
      <c r="G48" s="152">
        <v>143</v>
      </c>
      <c r="H48" s="660">
        <v>120</v>
      </c>
      <c r="I48" s="1443">
        <v>4344</v>
      </c>
      <c r="J48" s="1444"/>
      <c r="K48" s="152">
        <v>757</v>
      </c>
      <c r="L48" s="660">
        <v>704</v>
      </c>
      <c r="M48" s="152">
        <v>724</v>
      </c>
      <c r="N48" s="660">
        <v>700</v>
      </c>
      <c r="O48" s="152">
        <v>718</v>
      </c>
      <c r="P48" s="152">
        <v>741</v>
      </c>
      <c r="Q48" s="168"/>
    </row>
    <row r="49" spans="1:19" ht="15" customHeight="1">
      <c r="A49" s="1905" t="s">
        <v>2392</v>
      </c>
      <c r="B49" s="1906"/>
      <c r="C49" s="1443">
        <v>9</v>
      </c>
      <c r="D49" s="1444"/>
      <c r="E49" s="1443">
        <v>270</v>
      </c>
      <c r="F49" s="1444"/>
      <c r="G49" s="155">
        <v>156</v>
      </c>
      <c r="H49" s="319">
        <v>114</v>
      </c>
      <c r="I49" s="1443">
        <v>4435</v>
      </c>
      <c r="J49" s="1444"/>
      <c r="K49" s="155">
        <v>805</v>
      </c>
      <c r="L49" s="319">
        <v>720</v>
      </c>
      <c r="M49" s="155">
        <v>756</v>
      </c>
      <c r="N49" s="319">
        <v>710</v>
      </c>
      <c r="O49" s="155">
        <v>734</v>
      </c>
      <c r="P49" s="155">
        <v>710</v>
      </c>
    </row>
    <row r="50" spans="1:19" ht="15" customHeight="1">
      <c r="A50" s="1905" t="s">
        <v>615</v>
      </c>
      <c r="B50" s="1906"/>
      <c r="C50" s="1443">
        <v>9</v>
      </c>
      <c r="D50" s="1444"/>
      <c r="E50" s="1443">
        <v>282</v>
      </c>
      <c r="F50" s="1444"/>
      <c r="G50" s="152">
        <v>159</v>
      </c>
      <c r="H50" s="660">
        <v>123</v>
      </c>
      <c r="I50" s="1443">
        <v>4605</v>
      </c>
      <c r="J50" s="1444"/>
      <c r="K50" s="152">
        <v>829</v>
      </c>
      <c r="L50" s="660">
        <v>768</v>
      </c>
      <c r="M50" s="152">
        <v>809</v>
      </c>
      <c r="N50" s="660">
        <v>728</v>
      </c>
      <c r="O50" s="152">
        <v>757</v>
      </c>
      <c r="P50" s="152">
        <v>714</v>
      </c>
    </row>
    <row r="51" spans="1:19" ht="15" customHeight="1">
      <c r="A51" s="1905" t="s">
        <v>363</v>
      </c>
      <c r="B51" s="1906"/>
      <c r="C51" s="1443">
        <v>9</v>
      </c>
      <c r="D51" s="1444"/>
      <c r="E51" s="1443">
        <v>294</v>
      </c>
      <c r="F51" s="1444"/>
      <c r="G51" s="155">
        <v>166</v>
      </c>
      <c r="H51" s="319">
        <v>128</v>
      </c>
      <c r="I51" s="1443">
        <v>4749</v>
      </c>
      <c r="J51" s="1444"/>
      <c r="K51" s="155">
        <v>795</v>
      </c>
      <c r="L51" s="319">
        <v>822</v>
      </c>
      <c r="M51" s="155">
        <v>833</v>
      </c>
      <c r="N51" s="319">
        <v>763</v>
      </c>
      <c r="O51" s="155">
        <v>806</v>
      </c>
      <c r="P51" s="155">
        <v>730</v>
      </c>
      <c r="S51" s="511"/>
    </row>
    <row r="52" spans="1:19" ht="15" customHeight="1">
      <c r="A52" s="1907" t="s">
        <v>362</v>
      </c>
      <c r="B52" s="1908"/>
      <c r="C52" s="1749">
        <v>10</v>
      </c>
      <c r="D52" s="1780"/>
      <c r="E52" s="1749">
        <v>319</v>
      </c>
      <c r="F52" s="1780"/>
      <c r="G52" s="479">
        <v>176</v>
      </c>
      <c r="H52" s="318">
        <v>143</v>
      </c>
      <c r="I52" s="1749">
        <v>4914</v>
      </c>
      <c r="J52" s="1780"/>
      <c r="K52" s="479">
        <v>883</v>
      </c>
      <c r="L52" s="318">
        <v>818</v>
      </c>
      <c r="M52" s="479">
        <v>794</v>
      </c>
      <c r="N52" s="318">
        <v>827</v>
      </c>
      <c r="O52" s="479">
        <v>833</v>
      </c>
      <c r="P52" s="479">
        <v>759</v>
      </c>
      <c r="S52" s="511"/>
    </row>
    <row r="53" spans="1:19" s="373" customFormat="1" ht="15" customHeight="1">
      <c r="A53" s="1317" t="s">
        <v>2391</v>
      </c>
      <c r="B53" s="1317"/>
      <c r="C53" s="1317"/>
      <c r="D53" s="1317"/>
      <c r="E53" s="1317"/>
      <c r="F53" s="1317"/>
      <c r="G53" s="1317"/>
      <c r="H53" s="1317"/>
      <c r="I53" s="1317"/>
      <c r="J53" s="1317"/>
      <c r="K53" s="1317"/>
      <c r="L53" s="1317"/>
      <c r="M53" s="1322"/>
      <c r="N53" s="1322"/>
      <c r="O53" s="1322"/>
      <c r="P53" s="1904"/>
    </row>
    <row r="54" spans="1:19" ht="15"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sheetData>
  <mergeCells count="181">
    <mergeCell ref="P25:Q25"/>
    <mergeCell ref="R25:S25"/>
    <mergeCell ref="T25:U25"/>
    <mergeCell ref="J25:K25"/>
    <mergeCell ref="L25:M25"/>
    <mergeCell ref="N25:O25"/>
    <mergeCell ref="J26:K26"/>
    <mergeCell ref="L26:M26"/>
    <mergeCell ref="N26:O26"/>
    <mergeCell ref="A38:B38"/>
    <mergeCell ref="C38:D38"/>
    <mergeCell ref="H38:I38"/>
    <mergeCell ref="A25:B25"/>
    <mergeCell ref="C25:D25"/>
    <mergeCell ref="H25:I25"/>
    <mergeCell ref="G33:G34"/>
    <mergeCell ref="H33:I34"/>
    <mergeCell ref="F33:F34"/>
    <mergeCell ref="A35:B35"/>
    <mergeCell ref="C35:D35"/>
    <mergeCell ref="H35:I35"/>
    <mergeCell ref="A36:B36"/>
    <mergeCell ref="C36:D36"/>
    <mergeCell ref="H36:I36"/>
    <mergeCell ref="A37:B37"/>
    <mergeCell ref="C37:D37"/>
    <mergeCell ref="H37:I37"/>
    <mergeCell ref="T6:U8"/>
    <mergeCell ref="H7:I8"/>
    <mergeCell ref="J7:K8"/>
    <mergeCell ref="L7:M8"/>
    <mergeCell ref="A4:U4"/>
    <mergeCell ref="A5:U5"/>
    <mergeCell ref="A6:C8"/>
    <mergeCell ref="D6:E8"/>
    <mergeCell ref="F6:G8"/>
    <mergeCell ref="H6:M6"/>
    <mergeCell ref="N6:O8"/>
    <mergeCell ref="P6:P8"/>
    <mergeCell ref="Q6:Q8"/>
    <mergeCell ref="R6:S8"/>
    <mergeCell ref="N11:O11"/>
    <mergeCell ref="N9:O9"/>
    <mergeCell ref="A10:C10"/>
    <mergeCell ref="D10:E10"/>
    <mergeCell ref="F10:G10"/>
    <mergeCell ref="H10:I10"/>
    <mergeCell ref="J10:K10"/>
    <mergeCell ref="A11:C11"/>
    <mergeCell ref="D11:E11"/>
    <mergeCell ref="F11:G11"/>
    <mergeCell ref="H11:I11"/>
    <mergeCell ref="J11:K11"/>
    <mergeCell ref="L11:M11"/>
    <mergeCell ref="A9:C9"/>
    <mergeCell ref="D9:E9"/>
    <mergeCell ref="F9:G9"/>
    <mergeCell ref="H9:I9"/>
    <mergeCell ref="J9:K9"/>
    <mergeCell ref="L9:M9"/>
    <mergeCell ref="L10:M10"/>
    <mergeCell ref="N10:O10"/>
    <mergeCell ref="L21:M21"/>
    <mergeCell ref="N21:O21"/>
    <mergeCell ref="P21:Q21"/>
    <mergeCell ref="R21:S21"/>
    <mergeCell ref="T21:U21"/>
    <mergeCell ref="J13:K13"/>
    <mergeCell ref="L13:M13"/>
    <mergeCell ref="A12:C12"/>
    <mergeCell ref="D12:E12"/>
    <mergeCell ref="F12:G12"/>
    <mergeCell ref="H12:I12"/>
    <mergeCell ref="J12:K12"/>
    <mergeCell ref="L12:M12"/>
    <mergeCell ref="N12:O12"/>
    <mergeCell ref="N13:O13"/>
    <mergeCell ref="A24:B24"/>
    <mergeCell ref="C24:D24"/>
    <mergeCell ref="H24:I24"/>
    <mergeCell ref="J24:K24"/>
    <mergeCell ref="L24:M24"/>
    <mergeCell ref="N16:U16"/>
    <mergeCell ref="A17:U17"/>
    <mergeCell ref="A13:C13"/>
    <mergeCell ref="D13:E13"/>
    <mergeCell ref="F13:G13"/>
    <mergeCell ref="H13:I13"/>
    <mergeCell ref="A18:U18"/>
    <mergeCell ref="A19:B21"/>
    <mergeCell ref="C19:D21"/>
    <mergeCell ref="E19:G19"/>
    <mergeCell ref="H19:U19"/>
    <mergeCell ref="E20:E21"/>
    <mergeCell ref="F20:F21"/>
    <mergeCell ref="G20:G21"/>
    <mergeCell ref="H20:I21"/>
    <mergeCell ref="J20:M20"/>
    <mergeCell ref="N20:Q20"/>
    <mergeCell ref="R20:U20"/>
    <mergeCell ref="J21:K21"/>
    <mergeCell ref="A22:B22"/>
    <mergeCell ref="C22:D22"/>
    <mergeCell ref="H22:I22"/>
    <mergeCell ref="J22:K22"/>
    <mergeCell ref="L22:M22"/>
    <mergeCell ref="N22:O22"/>
    <mergeCell ref="R22:S22"/>
    <mergeCell ref="T22:U22"/>
    <mergeCell ref="A23:B23"/>
    <mergeCell ref="C23:D23"/>
    <mergeCell ref="H23:I23"/>
    <mergeCell ref="J23:K23"/>
    <mergeCell ref="L23:M23"/>
    <mergeCell ref="N23:O23"/>
    <mergeCell ref="P23:Q23"/>
    <mergeCell ref="R23:S23"/>
    <mergeCell ref="P22:Q22"/>
    <mergeCell ref="T23:U23"/>
    <mergeCell ref="N24:O24"/>
    <mergeCell ref="T24:U24"/>
    <mergeCell ref="P24:Q24"/>
    <mergeCell ref="R33:S33"/>
    <mergeCell ref="P26:Q26"/>
    <mergeCell ref="R26:S26"/>
    <mergeCell ref="T26:U26"/>
    <mergeCell ref="N27:U27"/>
    <mergeCell ref="A30:U30"/>
    <mergeCell ref="A31:U31"/>
    <mergeCell ref="A26:B26"/>
    <mergeCell ref="C26:D26"/>
    <mergeCell ref="H26:I26"/>
    <mergeCell ref="J33:K33"/>
    <mergeCell ref="L33:M33"/>
    <mergeCell ref="N33:O33"/>
    <mergeCell ref="P33:Q33"/>
    <mergeCell ref="T33:U33"/>
    <mergeCell ref="A32:B34"/>
    <mergeCell ref="C32:D34"/>
    <mergeCell ref="E32:G32"/>
    <mergeCell ref="H32:U32"/>
    <mergeCell ref="E33:E34"/>
    <mergeCell ref="R24:S24"/>
    <mergeCell ref="A39:B39"/>
    <mergeCell ref="C39:D39"/>
    <mergeCell ref="H39:I39"/>
    <mergeCell ref="A40:U40"/>
    <mergeCell ref="A43:P43"/>
    <mergeCell ref="A44:P44"/>
    <mergeCell ref="C45:D47"/>
    <mergeCell ref="E45:H45"/>
    <mergeCell ref="I45:P45"/>
    <mergeCell ref="E46:F47"/>
    <mergeCell ref="G46:G47"/>
    <mergeCell ref="H46:H47"/>
    <mergeCell ref="I46:J47"/>
    <mergeCell ref="K46:L46"/>
    <mergeCell ref="M46:N46"/>
    <mergeCell ref="O46:P46"/>
    <mergeCell ref="A45:B47"/>
    <mergeCell ref="A48:B48"/>
    <mergeCell ref="C48:D48"/>
    <mergeCell ref="E48:F48"/>
    <mergeCell ref="I48:J48"/>
    <mergeCell ref="A49:B49"/>
    <mergeCell ref="C49:D49"/>
    <mergeCell ref="E49:F49"/>
    <mergeCell ref="I49:J49"/>
    <mergeCell ref="C51:D51"/>
    <mergeCell ref="A51:B51"/>
    <mergeCell ref="E51:F51"/>
    <mergeCell ref="I51:J51"/>
    <mergeCell ref="A53:P53"/>
    <mergeCell ref="A50:B50"/>
    <mergeCell ref="C50:D50"/>
    <mergeCell ref="E50:F50"/>
    <mergeCell ref="I50:J50"/>
    <mergeCell ref="A52:B52"/>
    <mergeCell ref="C52:D52"/>
    <mergeCell ref="E52:F52"/>
    <mergeCell ref="I52:J52"/>
  </mergeCells>
  <phoneticPr fontId="2"/>
  <pageMargins left="1.3779527559055118" right="0.59055118110236227" top="0.98425196850393704" bottom="0.98425196850393704" header="0.31496062992125984" footer="0.31496062992125984"/>
  <pageSetup paperSize="9" scale="79" orientation="portrait" r:id="rId1"/>
  <headerFooter>
    <oddHeader>&amp;C&amp;G</oddHead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4D8F-25CB-47B8-B9CB-2DA3CDABC4AA}">
  <sheetPr>
    <pageSetUpPr fitToPage="1"/>
  </sheetPr>
  <dimension ref="A1:Q50"/>
  <sheetViews>
    <sheetView view="pageBreakPreview" zoomScaleNormal="100" zoomScaleSheetLayoutView="100" workbookViewId="0">
      <selection activeCell="M56" sqref="M56"/>
    </sheetView>
  </sheetViews>
  <sheetFormatPr defaultRowHeight="13.5"/>
  <cols>
    <col min="1" max="1" width="10.625" style="96" customWidth="1"/>
    <col min="2" max="12" width="6.5" style="96" customWidth="1"/>
    <col min="13" max="13" width="6.25" style="96" customWidth="1"/>
    <col min="14" max="16384" width="9" style="96"/>
  </cols>
  <sheetData>
    <row r="1" spans="1:17" s="114" customFormat="1" ht="15" customHeight="1">
      <c r="A1" s="1927" t="s">
        <v>2467</v>
      </c>
      <c r="B1" s="1927"/>
      <c r="C1" s="1927"/>
      <c r="D1" s="1927"/>
      <c r="E1" s="1927"/>
      <c r="F1" s="1927"/>
      <c r="G1" s="1927"/>
      <c r="H1" s="1927"/>
      <c r="I1" s="1927"/>
      <c r="J1" s="1927"/>
      <c r="K1" s="1927"/>
      <c r="L1" s="1927"/>
      <c r="M1" s="1591"/>
    </row>
    <row r="2" spans="1:17" s="114" customFormat="1" ht="15" customHeight="1">
      <c r="A2" s="159"/>
      <c r="B2" s="159"/>
      <c r="C2" s="159"/>
      <c r="D2" s="159"/>
      <c r="E2" s="159"/>
      <c r="F2" s="159"/>
      <c r="G2" s="159"/>
      <c r="H2" s="159"/>
      <c r="I2" s="159"/>
      <c r="J2" s="159"/>
      <c r="K2" s="159"/>
      <c r="L2" s="159"/>
    </row>
    <row r="3" spans="1:17" ht="24.95" customHeight="1">
      <c r="A3" s="1301" t="s">
        <v>2466</v>
      </c>
      <c r="B3" s="1301"/>
      <c r="C3" s="1301"/>
      <c r="D3" s="1301"/>
      <c r="E3" s="1301"/>
      <c r="F3" s="1301"/>
      <c r="G3" s="1301"/>
      <c r="H3" s="1301"/>
      <c r="I3" s="1301"/>
      <c r="J3" s="1301"/>
      <c r="K3" s="1301"/>
      <c r="L3" s="1301"/>
      <c r="M3" s="868"/>
      <c r="N3" s="868"/>
      <c r="O3" s="868"/>
      <c r="P3" s="868"/>
    </row>
    <row r="4" spans="1:17" s="373" customFormat="1" ht="15" customHeight="1" thickBot="1">
      <c r="A4" s="1309" t="s">
        <v>2465</v>
      </c>
      <c r="B4" s="1309"/>
      <c r="C4" s="1309"/>
      <c r="D4" s="1309"/>
      <c r="E4" s="1309"/>
      <c r="F4" s="1309"/>
      <c r="G4" s="1309"/>
      <c r="H4" s="1309"/>
      <c r="I4" s="1309"/>
      <c r="J4" s="1309"/>
      <c r="K4" s="1309"/>
      <c r="L4" s="1309"/>
      <c r="M4" s="337"/>
      <c r="N4" s="337"/>
      <c r="O4" s="337"/>
      <c r="P4" s="337"/>
      <c r="Q4" s="380"/>
    </row>
    <row r="5" spans="1:17" ht="15" customHeight="1" thickTop="1">
      <c r="A5" s="1364" t="s">
        <v>1462</v>
      </c>
      <c r="B5" s="1367" t="s">
        <v>2398</v>
      </c>
      <c r="C5" s="1561" t="s">
        <v>2397</v>
      </c>
      <c r="D5" s="1076"/>
      <c r="E5" s="1077"/>
      <c r="F5" s="1561" t="s">
        <v>2464</v>
      </c>
      <c r="G5" s="1076"/>
      <c r="H5" s="1076"/>
      <c r="I5" s="1076"/>
      <c r="J5" s="1076"/>
      <c r="K5" s="1076"/>
      <c r="L5" s="1076"/>
      <c r="M5" s="168"/>
      <c r="N5" s="168"/>
      <c r="O5" s="168"/>
      <c r="P5" s="168"/>
      <c r="Q5" s="168"/>
    </row>
    <row r="6" spans="1:17" ht="15" customHeight="1">
      <c r="A6" s="1365"/>
      <c r="B6" s="1368"/>
      <c r="C6" s="1381"/>
      <c r="D6" s="1371" t="s">
        <v>638</v>
      </c>
      <c r="E6" s="1371" t="s">
        <v>876</v>
      </c>
      <c r="F6" s="1381"/>
      <c r="G6" s="1398" t="s">
        <v>2463</v>
      </c>
      <c r="H6" s="1399"/>
      <c r="I6" s="1398" t="s">
        <v>2462</v>
      </c>
      <c r="J6" s="1399"/>
      <c r="K6" s="1398" t="s">
        <v>2461</v>
      </c>
      <c r="L6" s="1468"/>
      <c r="M6" s="168"/>
      <c r="N6" s="168"/>
      <c r="O6" s="168"/>
      <c r="P6" s="168"/>
      <c r="Q6" s="168"/>
    </row>
    <row r="7" spans="1:17" ht="15" customHeight="1">
      <c r="A7" s="1366"/>
      <c r="B7" s="1333"/>
      <c r="C7" s="1382"/>
      <c r="D7" s="1333"/>
      <c r="E7" s="1333"/>
      <c r="F7" s="1382"/>
      <c r="G7" s="333" t="s">
        <v>638</v>
      </c>
      <c r="H7" s="333" t="s">
        <v>876</v>
      </c>
      <c r="I7" s="333" t="s">
        <v>638</v>
      </c>
      <c r="J7" s="333" t="s">
        <v>876</v>
      </c>
      <c r="K7" s="333" t="s">
        <v>638</v>
      </c>
      <c r="L7" s="595" t="s">
        <v>876</v>
      </c>
      <c r="M7" s="168"/>
      <c r="N7" s="168"/>
      <c r="O7" s="168"/>
      <c r="P7" s="168"/>
      <c r="Q7" s="168"/>
    </row>
    <row r="8" spans="1:17" ht="15" customHeight="1">
      <c r="A8" s="257" t="s">
        <v>1953</v>
      </c>
      <c r="B8" s="156">
        <v>4</v>
      </c>
      <c r="C8" s="156">
        <v>214</v>
      </c>
      <c r="D8" s="152">
        <v>154</v>
      </c>
      <c r="E8" s="660">
        <v>60</v>
      </c>
      <c r="F8" s="156">
        <v>3313</v>
      </c>
      <c r="G8" s="152">
        <v>528</v>
      </c>
      <c r="H8" s="660">
        <v>609</v>
      </c>
      <c r="I8" s="152">
        <v>537</v>
      </c>
      <c r="J8" s="660">
        <v>575</v>
      </c>
      <c r="K8" s="152">
        <v>510</v>
      </c>
      <c r="L8" s="152">
        <v>554</v>
      </c>
      <c r="M8" s="168"/>
      <c r="N8" s="168"/>
      <c r="O8" s="168"/>
      <c r="P8" s="168"/>
      <c r="Q8" s="168"/>
    </row>
    <row r="9" spans="1:17" ht="15" customHeight="1">
      <c r="A9" s="257" t="s">
        <v>2392</v>
      </c>
      <c r="B9" s="156">
        <v>4</v>
      </c>
      <c r="C9" s="156">
        <v>216</v>
      </c>
      <c r="D9" s="152">
        <v>150</v>
      </c>
      <c r="E9" s="660">
        <v>66</v>
      </c>
      <c r="F9" s="156">
        <v>3310</v>
      </c>
      <c r="G9" s="152">
        <v>543</v>
      </c>
      <c r="H9" s="660">
        <v>578</v>
      </c>
      <c r="I9" s="152">
        <v>513</v>
      </c>
      <c r="J9" s="660">
        <v>595</v>
      </c>
      <c r="K9" s="152">
        <v>524</v>
      </c>
      <c r="L9" s="152">
        <v>557</v>
      </c>
      <c r="M9" s="168"/>
      <c r="N9" s="168"/>
      <c r="O9" s="168"/>
      <c r="P9" s="168"/>
      <c r="Q9" s="168"/>
    </row>
    <row r="10" spans="1:17" ht="15" customHeight="1">
      <c r="A10" s="257" t="s">
        <v>615</v>
      </c>
      <c r="B10" s="156">
        <v>4</v>
      </c>
      <c r="C10" s="156">
        <v>216</v>
      </c>
      <c r="D10" s="152">
        <v>154</v>
      </c>
      <c r="E10" s="660">
        <v>62</v>
      </c>
      <c r="F10" s="156">
        <v>3294</v>
      </c>
      <c r="G10" s="152">
        <v>533</v>
      </c>
      <c r="H10" s="660">
        <v>589</v>
      </c>
      <c r="I10" s="152">
        <v>530</v>
      </c>
      <c r="J10" s="660">
        <v>559</v>
      </c>
      <c r="K10" s="152">
        <v>499</v>
      </c>
      <c r="L10" s="152">
        <v>584</v>
      </c>
      <c r="M10" s="168"/>
      <c r="N10" s="168"/>
      <c r="O10" s="168"/>
      <c r="P10" s="168"/>
      <c r="Q10" s="168"/>
    </row>
    <row r="11" spans="1:17" s="168" customFormat="1" ht="15" customHeight="1">
      <c r="A11" s="257" t="s">
        <v>363</v>
      </c>
      <c r="B11" s="156">
        <v>4</v>
      </c>
      <c r="C11" s="156">
        <v>219</v>
      </c>
      <c r="D11" s="152">
        <v>155</v>
      </c>
      <c r="E11" s="152">
        <v>64</v>
      </c>
      <c r="F11" s="156">
        <v>3162</v>
      </c>
      <c r="G11" s="152">
        <v>495</v>
      </c>
      <c r="H11" s="660">
        <v>537</v>
      </c>
      <c r="I11" s="152">
        <v>513</v>
      </c>
      <c r="J11" s="660">
        <v>568</v>
      </c>
      <c r="K11" s="152">
        <v>517</v>
      </c>
      <c r="L11" s="152">
        <v>532</v>
      </c>
      <c r="N11" s="1017"/>
    </row>
    <row r="12" spans="1:17" ht="15" customHeight="1">
      <c r="A12" s="231" t="s">
        <v>362</v>
      </c>
      <c r="B12" s="306">
        <v>4</v>
      </c>
      <c r="C12" s="306">
        <v>219</v>
      </c>
      <c r="D12" s="190">
        <v>152</v>
      </c>
      <c r="E12" s="190">
        <v>67</v>
      </c>
      <c r="F12" s="306">
        <v>3065</v>
      </c>
      <c r="G12" s="190">
        <v>521</v>
      </c>
      <c r="H12" s="760">
        <v>495</v>
      </c>
      <c r="I12" s="190">
        <v>485</v>
      </c>
      <c r="J12" s="760">
        <v>520</v>
      </c>
      <c r="K12" s="190">
        <v>494</v>
      </c>
      <c r="L12" s="190">
        <v>550</v>
      </c>
      <c r="M12" s="168"/>
      <c r="N12" s="1017"/>
      <c r="O12" s="168"/>
      <c r="P12" s="168"/>
      <c r="Q12" s="168"/>
    </row>
    <row r="13" spans="1:17" s="97" customFormat="1" ht="15" customHeight="1">
      <c r="A13" s="1317" t="s">
        <v>2406</v>
      </c>
      <c r="B13" s="1317"/>
      <c r="C13" s="1317"/>
      <c r="D13" s="1317"/>
      <c r="E13" s="1317"/>
      <c r="F13" s="1317"/>
      <c r="G13" s="1317"/>
      <c r="H13" s="1317"/>
      <c r="I13" s="1317"/>
      <c r="J13" s="1317"/>
      <c r="K13" s="1317"/>
      <c r="L13" s="1317"/>
      <c r="M13" s="168"/>
      <c r="N13" s="175"/>
      <c r="O13" s="175"/>
      <c r="P13" s="175"/>
      <c r="Q13" s="274"/>
    </row>
    <row r="14" spans="1:17" s="97" customFormat="1" ht="9" customHeight="1">
      <c r="A14" s="166"/>
      <c r="B14" s="166"/>
      <c r="C14" s="166"/>
      <c r="D14" s="166"/>
      <c r="E14" s="166"/>
      <c r="F14" s="166"/>
      <c r="G14" s="166"/>
      <c r="H14" s="166"/>
      <c r="I14" s="166"/>
      <c r="J14" s="166"/>
      <c r="K14" s="166"/>
      <c r="L14" s="166"/>
      <c r="M14" s="175"/>
      <c r="N14" s="175"/>
      <c r="O14" s="175"/>
      <c r="P14" s="175"/>
      <c r="Q14" s="274"/>
    </row>
    <row r="15" spans="1:17" ht="24.95" customHeight="1">
      <c r="A15" s="1301" t="s">
        <v>2460</v>
      </c>
      <c r="B15" s="1301"/>
      <c r="C15" s="1301"/>
      <c r="D15" s="1301"/>
      <c r="E15" s="1301"/>
      <c r="F15" s="1301"/>
      <c r="G15" s="1301"/>
      <c r="H15" s="554"/>
      <c r="I15" s="554"/>
      <c r="J15" s="868"/>
      <c r="K15" s="868"/>
      <c r="L15" s="868"/>
    </row>
    <row r="16" spans="1:17" s="114" customFormat="1" ht="15" customHeight="1" thickBot="1">
      <c r="A16" s="1309" t="s">
        <v>2412</v>
      </c>
      <c r="B16" s="1309"/>
      <c r="C16" s="1309"/>
      <c r="D16" s="1309"/>
      <c r="E16" s="1309"/>
      <c r="F16" s="1309"/>
      <c r="G16" s="1309"/>
      <c r="H16" s="175"/>
      <c r="I16" s="175"/>
      <c r="J16" s="175"/>
      <c r="K16" s="175"/>
      <c r="L16" s="175"/>
      <c r="M16" s="175"/>
      <c r="N16" s="175"/>
    </row>
    <row r="17" spans="1:13" s="114" customFormat="1" ht="15" customHeight="1" thickTop="1">
      <c r="A17" s="1364" t="s">
        <v>1462</v>
      </c>
      <c r="B17" s="1522" t="s">
        <v>2453</v>
      </c>
      <c r="C17" s="1522" t="s">
        <v>2459</v>
      </c>
      <c r="D17" s="1522" t="s">
        <v>2458</v>
      </c>
      <c r="E17" s="1925" t="s">
        <v>2457</v>
      </c>
      <c r="F17" s="1522" t="s">
        <v>374</v>
      </c>
      <c r="G17" s="1522" t="s">
        <v>2456</v>
      </c>
    </row>
    <row r="18" spans="1:13" s="115" customFormat="1" ht="15" customHeight="1">
      <c r="A18" s="1366"/>
      <c r="B18" s="1401"/>
      <c r="C18" s="1401"/>
      <c r="D18" s="1401"/>
      <c r="E18" s="1926"/>
      <c r="F18" s="1401"/>
      <c r="G18" s="1401"/>
    </row>
    <row r="19" spans="1:13" s="114" customFormat="1" ht="15" customHeight="1">
      <c r="A19" s="257" t="s">
        <v>1953</v>
      </c>
      <c r="B19" s="591">
        <v>1368</v>
      </c>
      <c r="C19" s="155">
        <v>1354</v>
      </c>
      <c r="D19" s="152">
        <v>1</v>
      </c>
      <c r="E19" s="151" t="s">
        <v>361</v>
      </c>
      <c r="F19" s="155">
        <v>13</v>
      </c>
      <c r="G19" s="253">
        <v>98.976608187134502</v>
      </c>
    </row>
    <row r="20" spans="1:13" s="114" customFormat="1" ht="15" customHeight="1">
      <c r="A20" s="257" t="s">
        <v>2392</v>
      </c>
      <c r="B20" s="591">
        <v>1463</v>
      </c>
      <c r="C20" s="155">
        <v>1441</v>
      </c>
      <c r="D20" s="155">
        <v>1</v>
      </c>
      <c r="E20" s="151" t="s">
        <v>361</v>
      </c>
      <c r="F20" s="155">
        <v>21</v>
      </c>
      <c r="G20" s="253">
        <v>98.5</v>
      </c>
    </row>
    <row r="21" spans="1:13" s="114" customFormat="1" ht="15" customHeight="1">
      <c r="A21" s="257" t="s">
        <v>615</v>
      </c>
      <c r="B21" s="591">
        <v>1450</v>
      </c>
      <c r="C21" s="155">
        <v>1435</v>
      </c>
      <c r="D21" s="152">
        <v>1</v>
      </c>
      <c r="E21" s="151" t="s">
        <v>361</v>
      </c>
      <c r="F21" s="155">
        <v>14</v>
      </c>
      <c r="G21" s="253">
        <v>99</v>
      </c>
    </row>
    <row r="22" spans="1:13" s="175" customFormat="1" ht="15" customHeight="1">
      <c r="A22" s="257" t="s">
        <v>363</v>
      </c>
      <c r="B22" s="591">
        <v>1472</v>
      </c>
      <c r="C22" s="155">
        <v>1455</v>
      </c>
      <c r="D22" s="152">
        <v>1</v>
      </c>
      <c r="E22" s="151" t="s">
        <v>364</v>
      </c>
      <c r="F22" s="155">
        <v>16</v>
      </c>
      <c r="G22" s="253">
        <v>98.8</v>
      </c>
    </row>
    <row r="23" spans="1:13" s="114" customFormat="1" ht="15" customHeight="1">
      <c r="A23" s="231" t="s">
        <v>362</v>
      </c>
      <c r="B23" s="798">
        <v>1538</v>
      </c>
      <c r="C23" s="304">
        <v>1523</v>
      </c>
      <c r="D23" s="147" t="s">
        <v>364</v>
      </c>
      <c r="E23" s="151" t="s">
        <v>364</v>
      </c>
      <c r="F23" s="304">
        <v>16</v>
      </c>
      <c r="G23" s="227">
        <v>99</v>
      </c>
    </row>
    <row r="24" spans="1:13" s="114" customFormat="1" ht="15" customHeight="1">
      <c r="A24" s="1317" t="s">
        <v>2406</v>
      </c>
      <c r="B24" s="1317"/>
      <c r="C24" s="1317"/>
      <c r="D24" s="1317"/>
      <c r="E24" s="1317"/>
      <c r="F24" s="1317"/>
      <c r="G24" s="1317"/>
      <c r="H24" s="175"/>
      <c r="I24" s="175"/>
      <c r="J24" s="175"/>
      <c r="K24" s="175"/>
      <c r="L24" s="175"/>
      <c r="M24" s="175"/>
    </row>
    <row r="25" spans="1:13" s="114" customFormat="1" ht="15" customHeight="1"/>
    <row r="26" spans="1:13" ht="24.95" customHeight="1">
      <c r="A26" s="1301" t="s">
        <v>2455</v>
      </c>
      <c r="B26" s="1301"/>
      <c r="C26" s="1301"/>
      <c r="D26" s="1301"/>
      <c r="E26" s="1301"/>
      <c r="F26" s="1301"/>
      <c r="G26" s="1301"/>
      <c r="H26" s="1301"/>
      <c r="I26" s="1301"/>
      <c r="J26" s="868"/>
      <c r="M26" s="168"/>
    </row>
    <row r="27" spans="1:13" s="114" customFormat="1" ht="15" customHeight="1" thickBot="1">
      <c r="A27" s="1309" t="s">
        <v>2412</v>
      </c>
      <c r="B27" s="1309"/>
      <c r="C27" s="1309"/>
      <c r="D27" s="1309"/>
      <c r="E27" s="1309"/>
      <c r="F27" s="1309"/>
      <c r="G27" s="1309"/>
      <c r="H27" s="1309"/>
      <c r="I27" s="1309"/>
      <c r="J27" s="1309"/>
      <c r="K27" s="1309"/>
      <c r="L27" s="1309"/>
      <c r="M27" s="1309"/>
    </row>
    <row r="28" spans="1:13" s="114" customFormat="1" ht="15" customHeight="1" thickTop="1">
      <c r="A28" s="1708" t="s">
        <v>2454</v>
      </c>
      <c r="B28" s="1522" t="s">
        <v>2453</v>
      </c>
      <c r="C28" s="1423" t="s">
        <v>2452</v>
      </c>
      <c r="D28" s="1522" t="s">
        <v>2451</v>
      </c>
      <c r="E28" s="1306" t="s">
        <v>2450</v>
      </c>
      <c r="F28" s="1307"/>
      <c r="G28" s="1307"/>
      <c r="H28" s="1307"/>
      <c r="I28" s="1308"/>
      <c r="J28" s="1522" t="s">
        <v>2449</v>
      </c>
      <c r="K28" s="1522" t="s">
        <v>2448</v>
      </c>
      <c r="L28" s="1362" t="s">
        <v>2447</v>
      </c>
      <c r="M28" s="1362" t="s">
        <v>2446</v>
      </c>
    </row>
    <row r="29" spans="1:13" s="114" customFormat="1" ht="15" customHeight="1">
      <c r="A29" s="1739"/>
      <c r="B29" s="1360"/>
      <c r="C29" s="1362"/>
      <c r="D29" s="1360"/>
      <c r="E29" s="1739" t="s">
        <v>2445</v>
      </c>
      <c r="F29" s="1382" t="s">
        <v>1727</v>
      </c>
      <c r="G29" s="1366"/>
      <c r="H29" s="1362" t="s">
        <v>2444</v>
      </c>
      <c r="I29" s="1360" t="s">
        <v>2443</v>
      </c>
      <c r="J29" s="1360"/>
      <c r="K29" s="1360"/>
      <c r="L29" s="1362"/>
      <c r="M29" s="1362"/>
    </row>
    <row r="30" spans="1:13" s="114" customFormat="1" ht="16.5" customHeight="1">
      <c r="A30" s="1739"/>
      <c r="B30" s="1360"/>
      <c r="C30" s="1362"/>
      <c r="D30" s="1360"/>
      <c r="E30" s="1739"/>
      <c r="F30" s="1400" t="s">
        <v>2442</v>
      </c>
      <c r="G30" s="1501" t="s">
        <v>2441</v>
      </c>
      <c r="H30" s="1362"/>
      <c r="I30" s="1360"/>
      <c r="J30" s="1360"/>
      <c r="K30" s="1360"/>
      <c r="L30" s="1362"/>
      <c r="M30" s="1362"/>
    </row>
    <row r="31" spans="1:13" s="114" customFormat="1" ht="16.5" customHeight="1">
      <c r="A31" s="1739"/>
      <c r="B31" s="1360"/>
      <c r="C31" s="1362"/>
      <c r="D31" s="1360"/>
      <c r="E31" s="1739"/>
      <c r="F31" s="1360"/>
      <c r="G31" s="1362"/>
      <c r="H31" s="1362"/>
      <c r="I31" s="1360"/>
      <c r="J31" s="1360"/>
      <c r="K31" s="1360"/>
      <c r="L31" s="1362"/>
      <c r="M31" s="1362"/>
    </row>
    <row r="32" spans="1:13" s="114" customFormat="1" ht="16.5" customHeight="1">
      <c r="A32" s="1709"/>
      <c r="B32" s="1401"/>
      <c r="C32" s="1363"/>
      <c r="D32" s="1401"/>
      <c r="E32" s="1709"/>
      <c r="F32" s="1401"/>
      <c r="G32" s="1363"/>
      <c r="H32" s="1363"/>
      <c r="I32" s="1401"/>
      <c r="J32" s="1401"/>
      <c r="K32" s="1401"/>
      <c r="L32" s="1363"/>
      <c r="M32" s="1363"/>
    </row>
    <row r="33" spans="1:16" s="114" customFormat="1" ht="15" customHeight="1">
      <c r="A33" s="203" t="s">
        <v>1953</v>
      </c>
      <c r="B33" s="1074">
        <v>1063</v>
      </c>
      <c r="C33" s="1073">
        <v>346</v>
      </c>
      <c r="D33" s="1073">
        <v>365</v>
      </c>
      <c r="E33" s="122" t="s">
        <v>368</v>
      </c>
      <c r="F33" s="122" t="s">
        <v>368</v>
      </c>
      <c r="G33" s="122" t="s">
        <v>368</v>
      </c>
      <c r="H33" s="1075" t="s">
        <v>368</v>
      </c>
      <c r="I33" s="1073">
        <v>272</v>
      </c>
      <c r="J33" s="1073">
        <v>80</v>
      </c>
      <c r="K33" s="122" t="s">
        <v>361</v>
      </c>
      <c r="L33" s="205">
        <v>32.549388523048002</v>
      </c>
      <c r="M33" s="205">
        <v>25.587958607714</v>
      </c>
      <c r="N33" s="175"/>
      <c r="O33" s="175"/>
    </row>
    <row r="34" spans="1:16" s="114" customFormat="1" ht="15" customHeight="1">
      <c r="A34" s="203" t="s">
        <v>2392</v>
      </c>
      <c r="B34" s="660">
        <v>1053</v>
      </c>
      <c r="C34" s="1073">
        <v>321</v>
      </c>
      <c r="D34" s="1073">
        <v>382</v>
      </c>
      <c r="E34" s="122" t="s">
        <v>368</v>
      </c>
      <c r="F34" s="122" t="s">
        <v>368</v>
      </c>
      <c r="G34" s="122" t="s">
        <v>368</v>
      </c>
      <c r="H34" s="1075" t="s">
        <v>368</v>
      </c>
      <c r="I34" s="1073">
        <v>268</v>
      </c>
      <c r="J34" s="1073">
        <v>82</v>
      </c>
      <c r="K34" s="122" t="s">
        <v>361</v>
      </c>
      <c r="L34" s="205">
        <v>30.5</v>
      </c>
      <c r="M34" s="205">
        <v>25.5</v>
      </c>
      <c r="N34" s="1072"/>
      <c r="O34" s="1072"/>
    </row>
    <row r="35" spans="1:16" s="114" customFormat="1" ht="15" customHeight="1">
      <c r="A35" s="203" t="s">
        <v>615</v>
      </c>
      <c r="B35" s="1074">
        <v>1073</v>
      </c>
      <c r="C35" s="1073">
        <v>331</v>
      </c>
      <c r="D35" s="1073">
        <v>443</v>
      </c>
      <c r="E35" s="122" t="s">
        <v>368</v>
      </c>
      <c r="F35" s="284">
        <v>252</v>
      </c>
      <c r="G35" s="122" t="s">
        <v>368</v>
      </c>
      <c r="H35" s="975">
        <v>25</v>
      </c>
      <c r="I35" s="1073">
        <v>277</v>
      </c>
      <c r="J35" s="1073">
        <v>22</v>
      </c>
      <c r="K35" s="122" t="s">
        <v>361</v>
      </c>
      <c r="L35" s="205">
        <v>30.8</v>
      </c>
      <c r="M35" s="205">
        <v>23.5</v>
      </c>
      <c r="N35" s="1072"/>
      <c r="O35" s="1072"/>
    </row>
    <row r="36" spans="1:16" s="175" customFormat="1" ht="15" customHeight="1">
      <c r="A36" s="203" t="s">
        <v>363</v>
      </c>
      <c r="B36" s="748">
        <v>1076</v>
      </c>
      <c r="C36" s="284">
        <v>381</v>
      </c>
      <c r="D36" s="284">
        <v>417</v>
      </c>
      <c r="E36" s="284">
        <v>7</v>
      </c>
      <c r="F36" s="284">
        <v>198</v>
      </c>
      <c r="G36" s="284">
        <v>1</v>
      </c>
      <c r="H36" s="975">
        <v>12</v>
      </c>
      <c r="I36" s="284">
        <v>218</v>
      </c>
      <c r="J36" s="284">
        <v>60</v>
      </c>
      <c r="K36" s="122" t="s">
        <v>364</v>
      </c>
      <c r="L36" s="205">
        <v>35.4</v>
      </c>
      <c r="M36" s="205">
        <v>19.100000000000001</v>
      </c>
    </row>
    <row r="37" spans="1:16" s="114" customFormat="1" ht="15" customHeight="1">
      <c r="A37" s="1071" t="s">
        <v>362</v>
      </c>
      <c r="B37" s="747">
        <v>1034</v>
      </c>
      <c r="C37" s="1069">
        <v>404</v>
      </c>
      <c r="D37" s="1069">
        <v>370</v>
      </c>
      <c r="E37" s="1069">
        <v>2</v>
      </c>
      <c r="F37" s="1069">
        <v>209</v>
      </c>
      <c r="G37" s="1068" t="s">
        <v>364</v>
      </c>
      <c r="H37" s="1070">
        <v>28</v>
      </c>
      <c r="I37" s="1069">
        <v>239</v>
      </c>
      <c r="J37" s="1069">
        <v>21</v>
      </c>
      <c r="K37" s="1068" t="s">
        <v>364</v>
      </c>
      <c r="L37" s="921">
        <v>39.1</v>
      </c>
      <c r="M37" s="921">
        <v>20.399999999999999</v>
      </c>
    </row>
    <row r="38" spans="1:16" s="114" customFormat="1" ht="15" customHeight="1">
      <c r="A38" s="169" t="s">
        <v>2440</v>
      </c>
      <c r="B38" s="1067"/>
      <c r="C38" s="1067"/>
      <c r="D38" s="1067"/>
      <c r="E38" s="1067"/>
      <c r="F38" s="1067"/>
      <c r="G38" s="1067"/>
      <c r="H38" s="1067"/>
      <c r="I38" s="1067"/>
      <c r="J38" s="169"/>
      <c r="K38" s="169"/>
      <c r="L38" s="175"/>
      <c r="M38" s="302" t="s">
        <v>2439</v>
      </c>
      <c r="O38" s="175"/>
      <c r="P38" s="175"/>
    </row>
    <row r="39" spans="1:16" s="114" customFormat="1" ht="15" customHeight="1">
      <c r="A39" s="753" t="s">
        <v>2438</v>
      </c>
      <c r="B39" s="753"/>
      <c r="C39" s="753"/>
      <c r="D39" s="753"/>
      <c r="E39" s="753"/>
      <c r="F39" s="753"/>
      <c r="G39" s="753"/>
      <c r="H39" s="753"/>
      <c r="I39" s="175"/>
      <c r="J39" s="175"/>
      <c r="K39" s="175"/>
      <c r="L39" s="175"/>
      <c r="M39" s="166"/>
      <c r="O39" s="175"/>
      <c r="P39" s="175"/>
    </row>
    <row r="40" spans="1:16" s="114" customFormat="1" ht="15" customHeight="1">
      <c r="A40" s="1066"/>
      <c r="B40" s="753"/>
      <c r="C40" s="753"/>
      <c r="D40" s="753"/>
      <c r="E40" s="753"/>
      <c r="F40" s="753"/>
      <c r="G40" s="753"/>
      <c r="H40" s="753"/>
      <c r="I40" s="175"/>
      <c r="J40" s="175"/>
      <c r="K40" s="175"/>
      <c r="L40" s="175"/>
      <c r="M40" s="166"/>
      <c r="O40" s="175"/>
      <c r="P40" s="175"/>
    </row>
    <row r="41" spans="1:16" s="114" customFormat="1" ht="15" customHeight="1">
      <c r="A41" s="1931"/>
      <c r="B41" s="1931"/>
      <c r="C41" s="1931"/>
      <c r="D41" s="1931"/>
      <c r="E41" s="1931"/>
      <c r="F41" s="1931"/>
      <c r="G41" s="1931"/>
      <c r="H41" s="1931"/>
      <c r="I41" s="1931"/>
      <c r="J41" s="1931"/>
      <c r="K41" s="175"/>
      <c r="L41" s="175"/>
    </row>
    <row r="42" spans="1:16" ht="24.95" customHeight="1" thickBot="1">
      <c r="A42" s="1801" t="s">
        <v>2437</v>
      </c>
      <c r="B42" s="1801"/>
      <c r="C42" s="1801"/>
      <c r="D42" s="1801"/>
      <c r="E42" s="1801"/>
      <c r="F42" s="1801"/>
      <c r="G42" s="1801"/>
      <c r="H42" s="1801"/>
      <c r="I42" s="1801"/>
      <c r="J42" s="1932"/>
      <c r="K42" s="1932"/>
      <c r="L42" s="1932"/>
      <c r="M42" s="1932"/>
    </row>
    <row r="43" spans="1:16" s="114" customFormat="1" ht="15" customHeight="1" thickTop="1">
      <c r="A43" s="1308" t="s">
        <v>409</v>
      </c>
      <c r="B43" s="1306" t="s">
        <v>1129</v>
      </c>
      <c r="C43" s="1307"/>
      <c r="D43" s="1308"/>
      <c r="E43" s="1306" t="s">
        <v>2436</v>
      </c>
      <c r="F43" s="1307"/>
      <c r="G43" s="1308"/>
      <c r="H43" s="1306" t="s">
        <v>2435</v>
      </c>
      <c r="I43" s="1307"/>
      <c r="J43" s="1308"/>
      <c r="K43" s="1306" t="s">
        <v>2155</v>
      </c>
      <c r="L43" s="1307"/>
      <c r="M43" s="1307"/>
    </row>
    <row r="44" spans="1:16" s="114" customFormat="1" ht="15" customHeight="1">
      <c r="A44" s="1399"/>
      <c r="B44" s="333" t="s">
        <v>2434</v>
      </c>
      <c r="C44" s="1398" t="s">
        <v>2433</v>
      </c>
      <c r="D44" s="1399"/>
      <c r="E44" s="333" t="s">
        <v>2434</v>
      </c>
      <c r="F44" s="1398" t="s">
        <v>2433</v>
      </c>
      <c r="G44" s="1399"/>
      <c r="H44" s="333" t="s">
        <v>2434</v>
      </c>
      <c r="I44" s="1398" t="s">
        <v>2433</v>
      </c>
      <c r="J44" s="1399"/>
      <c r="K44" s="333" t="s">
        <v>2434</v>
      </c>
      <c r="L44" s="1398" t="s">
        <v>2433</v>
      </c>
      <c r="M44" s="1468"/>
    </row>
    <row r="45" spans="1:16" s="114" customFormat="1" ht="15" customHeight="1">
      <c r="A45" s="316" t="s">
        <v>1911</v>
      </c>
      <c r="B45" s="1065">
        <v>28457</v>
      </c>
      <c r="C45" s="1928">
        <v>467501</v>
      </c>
      <c r="D45" s="1929"/>
      <c r="E45" s="1064">
        <v>2219</v>
      </c>
      <c r="F45" s="1415">
        <v>74163</v>
      </c>
      <c r="G45" s="1930"/>
      <c r="H45" s="1063">
        <v>4252</v>
      </c>
      <c r="I45" s="1415">
        <v>82032</v>
      </c>
      <c r="J45" s="1930"/>
      <c r="K45" s="1063">
        <v>21974</v>
      </c>
      <c r="L45" s="1415">
        <v>309998</v>
      </c>
      <c r="M45" s="1415"/>
      <c r="N45" s="175"/>
    </row>
    <row r="46" spans="1:16" s="114" customFormat="1" ht="15" customHeight="1">
      <c r="A46" s="316" t="s">
        <v>1910</v>
      </c>
      <c r="B46" s="1063">
        <v>29399</v>
      </c>
      <c r="C46" s="1415">
        <v>481735</v>
      </c>
      <c r="D46" s="1930"/>
      <c r="E46" s="1063">
        <v>2632</v>
      </c>
      <c r="F46" s="1415">
        <v>73328</v>
      </c>
      <c r="G46" s="1930"/>
      <c r="H46" s="1063">
        <v>4510</v>
      </c>
      <c r="I46" s="1415">
        <v>89400</v>
      </c>
      <c r="J46" s="1930"/>
      <c r="K46" s="1063">
        <v>22257</v>
      </c>
      <c r="L46" s="1415">
        <v>319007</v>
      </c>
      <c r="M46" s="1415"/>
      <c r="N46" s="175"/>
    </row>
    <row r="47" spans="1:16" s="114" customFormat="1" ht="15" customHeight="1">
      <c r="A47" s="316" t="s">
        <v>2136</v>
      </c>
      <c r="B47" s="1063">
        <v>27611</v>
      </c>
      <c r="C47" s="1415">
        <v>449283</v>
      </c>
      <c r="D47" s="1930"/>
      <c r="E47" s="1063">
        <v>2983</v>
      </c>
      <c r="F47" s="1415">
        <v>87717</v>
      </c>
      <c r="G47" s="1930"/>
      <c r="H47" s="1063">
        <v>4310</v>
      </c>
      <c r="I47" s="1415">
        <v>77316</v>
      </c>
      <c r="J47" s="1930"/>
      <c r="K47" s="1063">
        <v>20318</v>
      </c>
      <c r="L47" s="1415">
        <v>284250</v>
      </c>
      <c r="M47" s="1415"/>
      <c r="N47" s="175"/>
    </row>
    <row r="48" spans="1:16" s="175" customFormat="1" ht="15" customHeight="1">
      <c r="A48" s="316" t="s">
        <v>1920</v>
      </c>
      <c r="B48" s="1063">
        <v>16709</v>
      </c>
      <c r="C48" s="1415">
        <v>187126</v>
      </c>
      <c r="D48" s="1930"/>
      <c r="E48" s="1063">
        <v>2990</v>
      </c>
      <c r="F48" s="1415">
        <v>53157</v>
      </c>
      <c r="G48" s="1930"/>
      <c r="H48" s="1063">
        <v>2195</v>
      </c>
      <c r="I48" s="1415">
        <v>16193</v>
      </c>
      <c r="J48" s="1415"/>
      <c r="K48" s="1063">
        <v>11524</v>
      </c>
      <c r="L48" s="1415">
        <v>117776</v>
      </c>
      <c r="M48" s="1415"/>
    </row>
    <row r="49" spans="1:13" s="114" customFormat="1" ht="15" customHeight="1">
      <c r="A49" s="733" t="s">
        <v>1919</v>
      </c>
      <c r="B49" s="1062">
        <v>22683</v>
      </c>
      <c r="C49" s="1933">
        <v>292049</v>
      </c>
      <c r="D49" s="1934"/>
      <c r="E49" s="1062">
        <v>3818</v>
      </c>
      <c r="F49" s="1933">
        <v>91201</v>
      </c>
      <c r="G49" s="1934"/>
      <c r="H49" s="1062">
        <v>2759</v>
      </c>
      <c r="I49" s="1933">
        <v>28391</v>
      </c>
      <c r="J49" s="1933"/>
      <c r="K49" s="1062">
        <v>16106</v>
      </c>
      <c r="L49" s="1933">
        <v>172457</v>
      </c>
      <c r="M49" s="1933"/>
    </row>
    <row r="50" spans="1:13" s="114" customFormat="1" ht="15" customHeight="1">
      <c r="A50" s="169" t="s">
        <v>2432</v>
      </c>
      <c r="B50" s="169"/>
      <c r="C50" s="169"/>
      <c r="D50" s="169"/>
      <c r="E50" s="169"/>
      <c r="F50" s="169"/>
      <c r="G50" s="169"/>
      <c r="H50" s="169"/>
      <c r="I50" s="169"/>
      <c r="J50" s="169"/>
      <c r="K50" s="169"/>
      <c r="L50" s="169"/>
      <c r="M50" s="302" t="s">
        <v>2431</v>
      </c>
    </row>
  </sheetData>
  <mergeCells count="71">
    <mergeCell ref="C49:D49"/>
    <mergeCell ref="F49:G49"/>
    <mergeCell ref="I49:J49"/>
    <mergeCell ref="L49:M49"/>
    <mergeCell ref="C46:D46"/>
    <mergeCell ref="F46:G46"/>
    <mergeCell ref="I46:J46"/>
    <mergeCell ref="L46:M46"/>
    <mergeCell ref="C47:D47"/>
    <mergeCell ref="F47:G47"/>
    <mergeCell ref="C48:D48"/>
    <mergeCell ref="F48:G48"/>
    <mergeCell ref="I48:J48"/>
    <mergeCell ref="L48:M48"/>
    <mergeCell ref="M28:M32"/>
    <mergeCell ref="F44:G44"/>
    <mergeCell ref="I47:J47"/>
    <mergeCell ref="L47:M47"/>
    <mergeCell ref="L44:M44"/>
    <mergeCell ref="F45:G45"/>
    <mergeCell ref="I45:J45"/>
    <mergeCell ref="L45:M45"/>
    <mergeCell ref="A41:J41"/>
    <mergeCell ref="A42:M42"/>
    <mergeCell ref="A43:A44"/>
    <mergeCell ref="B43:D43"/>
    <mergeCell ref="E43:G43"/>
    <mergeCell ref="H43:J43"/>
    <mergeCell ref="K43:M43"/>
    <mergeCell ref="C44:D44"/>
    <mergeCell ref="A17:A18"/>
    <mergeCell ref="B17:B18"/>
    <mergeCell ref="C17:C18"/>
    <mergeCell ref="I44:J44"/>
    <mergeCell ref="C45:D45"/>
    <mergeCell ref="E29:E32"/>
    <mergeCell ref="F29:G29"/>
    <mergeCell ref="H29:H32"/>
    <mergeCell ref="I29:I32"/>
    <mergeCell ref="A15:G15"/>
    <mergeCell ref="A16:G16"/>
    <mergeCell ref="G6:H6"/>
    <mergeCell ref="D17:D18"/>
    <mergeCell ref="G30:G32"/>
    <mergeCell ref="F17:F18"/>
    <mergeCell ref="G17:G18"/>
    <mergeCell ref="A24:G24"/>
    <mergeCell ref="A26:I26"/>
    <mergeCell ref="A27:M27"/>
    <mergeCell ref="A28:A32"/>
    <mergeCell ref="B28:B32"/>
    <mergeCell ref="C28:C32"/>
    <mergeCell ref="F30:F32"/>
    <mergeCell ref="D28:D32"/>
    <mergeCell ref="E28:I28"/>
    <mergeCell ref="E17:E18"/>
    <mergeCell ref="J28:J32"/>
    <mergeCell ref="K28:K32"/>
    <mergeCell ref="L28:L32"/>
    <mergeCell ref="A1:M1"/>
    <mergeCell ref="A3:L3"/>
    <mergeCell ref="A4:L4"/>
    <mergeCell ref="A5:A7"/>
    <mergeCell ref="B5:B7"/>
    <mergeCell ref="C5:C7"/>
    <mergeCell ref="F5:F7"/>
    <mergeCell ref="D6:D7"/>
    <mergeCell ref="E6:E7"/>
    <mergeCell ref="I6:J6"/>
    <mergeCell ref="K6:L6"/>
    <mergeCell ref="A13:L13"/>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807E7-0BDD-417F-A6A3-CC5E933E1E18}">
  <sheetPr>
    <pageSetUpPr fitToPage="1"/>
  </sheetPr>
  <dimension ref="A1:N55"/>
  <sheetViews>
    <sheetView view="pageBreakPreview" topLeftCell="A4" zoomScaleNormal="120" zoomScaleSheetLayoutView="100" workbookViewId="0">
      <selection activeCell="M56" sqref="M56"/>
    </sheetView>
  </sheetViews>
  <sheetFormatPr defaultRowHeight="13.5"/>
  <cols>
    <col min="1" max="1" width="10.625" style="261" customWidth="1"/>
    <col min="2" max="10" width="8.625" style="96" customWidth="1"/>
    <col min="11" max="16384" width="9" style="96"/>
  </cols>
  <sheetData>
    <row r="1" spans="1:14" ht="15" customHeight="1">
      <c r="A1" s="1314" t="s">
        <v>2514</v>
      </c>
      <c r="B1" s="1314"/>
      <c r="C1" s="1314"/>
      <c r="D1" s="1314"/>
      <c r="E1" s="1314"/>
      <c r="F1" s="1314"/>
      <c r="G1" s="1314"/>
      <c r="H1" s="1314"/>
      <c r="I1" s="1314"/>
    </row>
    <row r="2" spans="1:14" ht="15" customHeight="1">
      <c r="A2" s="1080"/>
      <c r="B2" s="1080"/>
      <c r="C2" s="1080"/>
      <c r="D2" s="1080"/>
      <c r="E2" s="1080"/>
      <c r="F2" s="1080"/>
      <c r="G2" s="1080"/>
      <c r="H2" s="1080"/>
      <c r="I2" s="1080"/>
    </row>
    <row r="3" spans="1:14" s="114" customFormat="1" ht="15" customHeight="1"/>
    <row r="4" spans="1:14" s="95" customFormat="1" ht="24.95" customHeight="1">
      <c r="A4" s="1411" t="s">
        <v>2513</v>
      </c>
      <c r="B4" s="1411"/>
      <c r="C4" s="1411"/>
      <c r="D4" s="1411"/>
      <c r="E4" s="405"/>
      <c r="F4" s="405"/>
      <c r="G4" s="405"/>
      <c r="H4" s="405"/>
      <c r="I4" s="405"/>
      <c r="J4" s="405"/>
    </row>
    <row r="5" spans="1:14" s="95" customFormat="1" ht="24.95" customHeight="1">
      <c r="A5" s="1411" t="s">
        <v>2512</v>
      </c>
      <c r="B5" s="1411"/>
      <c r="C5" s="1411"/>
      <c r="D5" s="1411"/>
      <c r="E5" s="994"/>
      <c r="F5" s="994"/>
      <c r="G5" s="994"/>
      <c r="H5" s="405"/>
      <c r="I5" s="405"/>
      <c r="J5" s="405"/>
    </row>
    <row r="6" spans="1:14" s="114" customFormat="1" ht="15" customHeight="1" thickBot="1">
      <c r="A6" s="182"/>
      <c r="B6" s="182"/>
      <c r="C6" s="182"/>
      <c r="D6" s="182"/>
      <c r="E6" s="182"/>
      <c r="F6" s="182"/>
      <c r="G6" s="182"/>
      <c r="H6" s="175"/>
      <c r="I6" s="175"/>
      <c r="J6" s="175"/>
    </row>
    <row r="7" spans="1:14" s="114" customFormat="1" ht="15" customHeight="1" thickTop="1">
      <c r="A7" s="867"/>
      <c r="B7" s="1338" t="s">
        <v>1627</v>
      </c>
      <c r="C7" s="1338"/>
      <c r="D7" s="1338"/>
      <c r="E7" s="1338"/>
      <c r="F7" s="1338" t="s">
        <v>2511</v>
      </c>
      <c r="G7" s="1338"/>
      <c r="H7" s="1338"/>
      <c r="I7" s="1306"/>
    </row>
    <row r="8" spans="1:14" s="114" customFormat="1" ht="15" customHeight="1">
      <c r="A8" s="166" t="s">
        <v>1911</v>
      </c>
      <c r="B8" s="1935">
        <v>695</v>
      </c>
      <c r="C8" s="1935"/>
      <c r="D8" s="1935"/>
      <c r="E8" s="1935"/>
      <c r="F8" s="1936">
        <v>92368</v>
      </c>
      <c r="G8" s="1936"/>
      <c r="H8" s="1936"/>
      <c r="I8" s="1443"/>
    </row>
    <row r="9" spans="1:14" s="114" customFormat="1" ht="15" customHeight="1">
      <c r="A9" s="166" t="s">
        <v>1910</v>
      </c>
      <c r="B9" s="1935">
        <v>712</v>
      </c>
      <c r="C9" s="1935"/>
      <c r="D9" s="1935"/>
      <c r="E9" s="1935"/>
      <c r="F9" s="1936">
        <v>93069</v>
      </c>
      <c r="G9" s="1936"/>
      <c r="H9" s="1936"/>
      <c r="I9" s="1443"/>
    </row>
    <row r="10" spans="1:14" s="114" customFormat="1" ht="15" customHeight="1">
      <c r="A10" s="166" t="s">
        <v>1909</v>
      </c>
      <c r="B10" s="1935">
        <v>574</v>
      </c>
      <c r="C10" s="1935"/>
      <c r="D10" s="1935"/>
      <c r="E10" s="1935"/>
      <c r="F10" s="1936">
        <v>77110</v>
      </c>
      <c r="G10" s="1936"/>
      <c r="H10" s="1936"/>
      <c r="I10" s="1443"/>
    </row>
    <row r="11" spans="1:14" s="175" customFormat="1" ht="15" customHeight="1">
      <c r="A11" s="166" t="s">
        <v>1908</v>
      </c>
      <c r="B11" s="1935">
        <v>189</v>
      </c>
      <c r="C11" s="1935"/>
      <c r="D11" s="1935"/>
      <c r="E11" s="1935"/>
      <c r="F11" s="1936">
        <v>13816</v>
      </c>
      <c r="G11" s="1936"/>
      <c r="H11" s="1936"/>
      <c r="I11" s="1443"/>
    </row>
    <row r="12" spans="1:14" s="114" customFormat="1" ht="15" customHeight="1">
      <c r="A12" s="120" t="s">
        <v>1907</v>
      </c>
      <c r="B12" s="1937">
        <v>444</v>
      </c>
      <c r="C12" s="1937"/>
      <c r="D12" s="1937"/>
      <c r="E12" s="1937"/>
      <c r="F12" s="1938">
        <v>43295</v>
      </c>
      <c r="G12" s="1938"/>
      <c r="H12" s="1938"/>
      <c r="I12" s="1749"/>
    </row>
    <row r="13" spans="1:14" s="114" customFormat="1" ht="15" customHeight="1">
      <c r="A13" s="1939" t="s">
        <v>2510</v>
      </c>
      <c r="B13" s="1939"/>
      <c r="C13" s="1939"/>
      <c r="D13" s="1939"/>
      <c r="E13" s="1939"/>
      <c r="F13" s="1939"/>
      <c r="G13" s="1939"/>
      <c r="H13" s="1939"/>
      <c r="I13" s="1939"/>
    </row>
    <row r="14" spans="1:14" s="114" customFormat="1" ht="15" customHeight="1">
      <c r="A14" s="175"/>
      <c r="B14" s="166"/>
      <c r="C14" s="166"/>
      <c r="D14" s="166"/>
      <c r="E14" s="175"/>
      <c r="F14" s="175"/>
      <c r="G14" s="175"/>
      <c r="H14" s="175"/>
      <c r="I14" s="175"/>
      <c r="L14" s="1313"/>
      <c r="M14" s="1313"/>
      <c r="N14" s="1313"/>
    </row>
    <row r="15" spans="1:14" s="114" customFormat="1" ht="15" customHeight="1"/>
    <row r="16" spans="1:14" s="95" customFormat="1" ht="24.95" customHeight="1">
      <c r="A16" s="1301" t="s">
        <v>2509</v>
      </c>
      <c r="B16" s="1301"/>
      <c r="C16" s="1301"/>
      <c r="D16" s="1301"/>
      <c r="E16" s="1301"/>
      <c r="F16" s="1301"/>
      <c r="G16" s="1301"/>
      <c r="H16" s="1301"/>
      <c r="I16" s="1301"/>
    </row>
    <row r="17" spans="1:10" s="114" customFormat="1" ht="15" customHeight="1" thickBot="1">
      <c r="A17" s="1309" t="s">
        <v>2508</v>
      </c>
      <c r="B17" s="1309"/>
      <c r="C17" s="1309"/>
      <c r="D17" s="1309"/>
      <c r="E17" s="1309"/>
      <c r="F17" s="1309"/>
      <c r="G17" s="1309"/>
      <c r="H17" s="1309"/>
      <c r="I17" s="1309"/>
      <c r="J17" s="175"/>
    </row>
    <row r="18" spans="1:10" s="114" customFormat="1" ht="15" customHeight="1" thickTop="1">
      <c r="A18" s="1465" t="s">
        <v>2507</v>
      </c>
      <c r="B18" s="1561" t="s">
        <v>2506</v>
      </c>
      <c r="C18" s="1465"/>
      <c r="D18" s="1561" t="s">
        <v>2505</v>
      </c>
      <c r="E18" s="1465"/>
      <c r="F18" s="1561" t="s">
        <v>2504</v>
      </c>
      <c r="G18" s="1465"/>
      <c r="H18" s="1465"/>
      <c r="I18" s="1465"/>
      <c r="J18" s="166"/>
    </row>
    <row r="19" spans="1:10" s="114" customFormat="1" ht="15" customHeight="1">
      <c r="A19" s="1380"/>
      <c r="B19" s="1382"/>
      <c r="C19" s="1380"/>
      <c r="D19" s="1382"/>
      <c r="E19" s="1380"/>
      <c r="F19" s="1382"/>
      <c r="G19" s="1380"/>
      <c r="H19" s="1380"/>
      <c r="I19" s="1380"/>
      <c r="J19" s="175"/>
    </row>
    <row r="20" spans="1:10" s="114" customFormat="1" ht="15" customHeight="1">
      <c r="A20" s="1090" t="s">
        <v>2503</v>
      </c>
      <c r="B20" s="1089">
        <v>10648</v>
      </c>
      <c r="C20" s="1084" t="s">
        <v>2502</v>
      </c>
      <c r="D20" s="1940">
        <v>244451</v>
      </c>
      <c r="E20" s="1941"/>
      <c r="F20" s="1942" t="s">
        <v>2501</v>
      </c>
      <c r="G20" s="1943"/>
      <c r="H20" s="1943"/>
      <c r="I20" s="1943"/>
      <c r="J20" s="175"/>
    </row>
    <row r="21" spans="1:10" s="114" customFormat="1" ht="15" customHeight="1">
      <c r="A21" s="1086" t="s">
        <v>2500</v>
      </c>
      <c r="B21" s="1085">
        <v>11225.45</v>
      </c>
      <c r="C21" s="1088" t="s">
        <v>2488</v>
      </c>
      <c r="D21" s="1944">
        <v>17257</v>
      </c>
      <c r="E21" s="1945"/>
      <c r="F21" s="1946" t="s">
        <v>2499</v>
      </c>
      <c r="G21" s="1947"/>
      <c r="H21" s="1947"/>
      <c r="I21" s="1947"/>
      <c r="J21" s="175"/>
    </row>
    <row r="22" spans="1:10" s="114" customFormat="1" ht="15" customHeight="1">
      <c r="A22" s="1086" t="s">
        <v>2498</v>
      </c>
      <c r="B22" s="1085">
        <v>12058</v>
      </c>
      <c r="C22" s="1088" t="s">
        <v>2488</v>
      </c>
      <c r="D22" s="1944">
        <v>190102</v>
      </c>
      <c r="E22" s="1945"/>
      <c r="F22" s="1948" t="s">
        <v>2497</v>
      </c>
      <c r="G22" s="1949"/>
      <c r="H22" s="1949"/>
      <c r="I22" s="1949"/>
      <c r="J22" s="175"/>
    </row>
    <row r="23" spans="1:10" s="114" customFormat="1" ht="15" customHeight="1">
      <c r="A23" s="1086" t="s">
        <v>2496</v>
      </c>
      <c r="B23" s="1085">
        <v>14400</v>
      </c>
      <c r="C23" s="1084" t="s">
        <v>2488</v>
      </c>
      <c r="D23" s="1944">
        <v>32862</v>
      </c>
      <c r="E23" s="1945"/>
      <c r="F23" s="1950" t="s">
        <v>2495</v>
      </c>
      <c r="G23" s="1947"/>
      <c r="H23" s="1947"/>
      <c r="I23" s="1947"/>
      <c r="J23" s="175"/>
    </row>
    <row r="24" spans="1:10" s="114" customFormat="1" ht="15" customHeight="1">
      <c r="A24" s="1087" t="s">
        <v>2494</v>
      </c>
      <c r="B24" s="1085">
        <v>60115</v>
      </c>
      <c r="C24" s="1084" t="s">
        <v>2488</v>
      </c>
      <c r="D24" s="1944">
        <v>115344</v>
      </c>
      <c r="E24" s="1945"/>
      <c r="F24" s="1951" t="s">
        <v>2493</v>
      </c>
      <c r="G24" s="1952"/>
      <c r="H24" s="1952"/>
      <c r="I24" s="1952"/>
      <c r="J24" s="175"/>
    </row>
    <row r="25" spans="1:10" s="114" customFormat="1" ht="15" customHeight="1">
      <c r="A25" s="1086" t="s">
        <v>2492</v>
      </c>
      <c r="B25" s="1085">
        <v>814</v>
      </c>
      <c r="C25" s="1084" t="s">
        <v>2491</v>
      </c>
      <c r="D25" s="1944">
        <v>47545</v>
      </c>
      <c r="E25" s="1945"/>
      <c r="F25" s="1950" t="s">
        <v>2490</v>
      </c>
      <c r="G25" s="1947"/>
      <c r="H25" s="1947"/>
      <c r="I25" s="1947"/>
      <c r="J25" s="175"/>
    </row>
    <row r="26" spans="1:10" s="114" customFormat="1" ht="15" customHeight="1">
      <c r="A26" s="1083" t="s">
        <v>2489</v>
      </c>
      <c r="B26" s="1082">
        <v>93119</v>
      </c>
      <c r="C26" s="1081" t="s">
        <v>2488</v>
      </c>
      <c r="D26" s="1953">
        <v>88997</v>
      </c>
      <c r="E26" s="1934"/>
      <c r="F26" s="1954" t="s">
        <v>2487</v>
      </c>
      <c r="G26" s="1955"/>
      <c r="H26" s="1955"/>
      <c r="I26" s="1955"/>
      <c r="J26" s="175"/>
    </row>
    <row r="27" spans="1:10" s="114" customFormat="1" ht="15" customHeight="1">
      <c r="A27" s="1317" t="s">
        <v>2486</v>
      </c>
      <c r="B27" s="1317"/>
      <c r="C27" s="1317"/>
      <c r="D27" s="1317"/>
      <c r="E27" s="1317"/>
      <c r="F27" s="1317"/>
      <c r="G27" s="1317"/>
      <c r="H27" s="1317"/>
      <c r="I27" s="1317"/>
      <c r="J27" s="175"/>
    </row>
    <row r="28" spans="1:10" s="114" customFormat="1" ht="15" customHeight="1">
      <c r="A28" s="182"/>
      <c r="B28" s="182"/>
      <c r="C28" s="182"/>
      <c r="D28" s="182"/>
      <c r="E28" s="182"/>
      <c r="F28" s="182"/>
      <c r="G28" s="182"/>
      <c r="H28" s="182"/>
      <c r="I28" s="182"/>
      <c r="J28" s="182"/>
    </row>
    <row r="29" spans="1:10" ht="15" customHeight="1">
      <c r="A29" s="1080"/>
      <c r="B29" s="1080"/>
      <c r="C29" s="1080"/>
      <c r="D29" s="1080"/>
      <c r="E29" s="1080"/>
      <c r="F29" s="1080"/>
      <c r="G29" s="1080"/>
      <c r="H29" s="1080"/>
      <c r="I29" s="1080"/>
    </row>
    <row r="30" spans="1:10" s="95" customFormat="1" ht="24.95" customHeight="1">
      <c r="A30" s="1355" t="s">
        <v>2485</v>
      </c>
      <c r="B30" s="1355"/>
      <c r="C30" s="1355"/>
      <c r="D30" s="1355"/>
      <c r="E30" s="1355"/>
      <c r="F30" s="1355"/>
      <c r="G30" s="1355"/>
      <c r="H30" s="1355"/>
      <c r="I30" s="1355"/>
      <c r="J30" s="1355"/>
    </row>
    <row r="31" spans="1:10" s="95" customFormat="1" ht="15" customHeight="1" thickBot="1">
      <c r="A31" s="933"/>
      <c r="B31" s="933"/>
      <c r="C31" s="933"/>
      <c r="D31" s="933"/>
      <c r="E31" s="933"/>
      <c r="F31" s="933"/>
      <c r="G31" s="933"/>
      <c r="H31" s="933"/>
      <c r="I31" s="933"/>
      <c r="J31" s="933"/>
    </row>
    <row r="32" spans="1:10" ht="15" customHeight="1" thickTop="1">
      <c r="A32" s="1738" t="s">
        <v>2484</v>
      </c>
      <c r="B32" s="1423" t="s">
        <v>878</v>
      </c>
      <c r="C32" s="867"/>
      <c r="D32" s="867"/>
      <c r="E32" s="867"/>
      <c r="F32" s="867"/>
      <c r="G32" s="867"/>
      <c r="H32" s="867"/>
      <c r="I32" s="867"/>
      <c r="J32" s="867"/>
    </row>
    <row r="33" spans="1:10" s="966" customFormat="1" ht="15" customHeight="1">
      <c r="A33" s="1741"/>
      <c r="B33" s="1363"/>
      <c r="C33" s="138" t="s">
        <v>2483</v>
      </c>
      <c r="D33" s="138" t="s">
        <v>2482</v>
      </c>
      <c r="E33" s="138" t="s">
        <v>2481</v>
      </c>
      <c r="F33" s="138" t="s">
        <v>2480</v>
      </c>
      <c r="G33" s="137" t="s">
        <v>2479</v>
      </c>
      <c r="H33" s="138" t="s">
        <v>2478</v>
      </c>
      <c r="I33" s="137" t="s">
        <v>2477</v>
      </c>
      <c r="J33" s="137" t="s">
        <v>2476</v>
      </c>
    </row>
    <row r="34" spans="1:10" ht="15" customHeight="1">
      <c r="A34" s="1079" t="s">
        <v>1911</v>
      </c>
      <c r="B34" s="156">
        <v>1170900</v>
      </c>
      <c r="C34" s="179">
        <v>247101</v>
      </c>
      <c r="D34" s="179">
        <v>47435</v>
      </c>
      <c r="E34" s="179">
        <v>207404</v>
      </c>
      <c r="F34" s="179">
        <v>126392</v>
      </c>
      <c r="G34" s="179">
        <v>306571</v>
      </c>
      <c r="H34" s="179">
        <v>152172</v>
      </c>
      <c r="I34" s="184">
        <v>83653</v>
      </c>
      <c r="J34" s="184">
        <v>172</v>
      </c>
    </row>
    <row r="35" spans="1:10" ht="15" customHeight="1">
      <c r="A35" s="1079" t="s">
        <v>1910</v>
      </c>
      <c r="B35" s="156">
        <v>1146669</v>
      </c>
      <c r="C35" s="179">
        <v>242753</v>
      </c>
      <c r="D35" s="179">
        <v>45367</v>
      </c>
      <c r="E35" s="179">
        <v>204212</v>
      </c>
      <c r="F35" s="179">
        <v>122981</v>
      </c>
      <c r="G35" s="179">
        <v>299595</v>
      </c>
      <c r="H35" s="179">
        <v>142780</v>
      </c>
      <c r="I35" s="184">
        <v>88769</v>
      </c>
      <c r="J35" s="184">
        <v>212</v>
      </c>
    </row>
    <row r="36" spans="1:10" ht="15" customHeight="1">
      <c r="A36" s="159" t="s">
        <v>1909</v>
      </c>
      <c r="B36" s="156">
        <v>1103119</v>
      </c>
      <c r="C36" s="179">
        <v>231725</v>
      </c>
      <c r="D36" s="179">
        <v>42974</v>
      </c>
      <c r="E36" s="179">
        <v>199266</v>
      </c>
      <c r="F36" s="179">
        <v>118202</v>
      </c>
      <c r="G36" s="179">
        <v>276183</v>
      </c>
      <c r="H36" s="179">
        <v>136142</v>
      </c>
      <c r="I36" s="179">
        <v>98460</v>
      </c>
      <c r="J36" s="179">
        <v>167</v>
      </c>
    </row>
    <row r="37" spans="1:10" s="168" customFormat="1" ht="15" customHeight="1">
      <c r="A37" s="316" t="s">
        <v>1908</v>
      </c>
      <c r="B37" s="156">
        <v>945199</v>
      </c>
      <c r="C37" s="155">
        <v>191148</v>
      </c>
      <c r="D37" s="155">
        <v>35062</v>
      </c>
      <c r="E37" s="155">
        <v>164861</v>
      </c>
      <c r="F37" s="155">
        <v>112771</v>
      </c>
      <c r="G37" s="155">
        <v>224670</v>
      </c>
      <c r="H37" s="155">
        <v>115570</v>
      </c>
      <c r="I37" s="155">
        <v>99905</v>
      </c>
      <c r="J37" s="155">
        <v>1212</v>
      </c>
    </row>
    <row r="38" spans="1:10" ht="15" customHeight="1">
      <c r="A38" s="733" t="s">
        <v>1907</v>
      </c>
      <c r="B38" s="306">
        <v>1174378</v>
      </c>
      <c r="C38" s="304">
        <v>254901</v>
      </c>
      <c r="D38" s="304">
        <v>43026</v>
      </c>
      <c r="E38" s="304">
        <v>200465</v>
      </c>
      <c r="F38" s="304">
        <v>133928</v>
      </c>
      <c r="G38" s="304">
        <v>270697</v>
      </c>
      <c r="H38" s="304">
        <v>145137</v>
      </c>
      <c r="I38" s="304">
        <v>124258</v>
      </c>
      <c r="J38" s="304">
        <v>1966</v>
      </c>
    </row>
    <row r="39" spans="1:10" ht="15" customHeight="1">
      <c r="A39" s="315" t="s">
        <v>2475</v>
      </c>
      <c r="B39" s="153">
        <v>95231</v>
      </c>
      <c r="C39" s="184">
        <v>19080</v>
      </c>
      <c r="D39" s="184">
        <v>3363</v>
      </c>
      <c r="E39" s="184">
        <v>17154</v>
      </c>
      <c r="F39" s="184">
        <v>11090</v>
      </c>
      <c r="G39" s="184">
        <v>22588</v>
      </c>
      <c r="H39" s="184">
        <v>11801</v>
      </c>
      <c r="I39" s="184">
        <v>10020</v>
      </c>
      <c r="J39" s="184">
        <v>135</v>
      </c>
    </row>
    <row r="40" spans="1:10" ht="15" customHeight="1">
      <c r="A40" s="203" t="s">
        <v>2238</v>
      </c>
      <c r="B40" s="153">
        <v>101341</v>
      </c>
      <c r="C40" s="184">
        <v>20361</v>
      </c>
      <c r="D40" s="184">
        <v>3590</v>
      </c>
      <c r="E40" s="184">
        <v>16723</v>
      </c>
      <c r="F40" s="184">
        <v>12048</v>
      </c>
      <c r="G40" s="184">
        <v>24846</v>
      </c>
      <c r="H40" s="184">
        <v>12975</v>
      </c>
      <c r="I40" s="184">
        <v>10575</v>
      </c>
      <c r="J40" s="184">
        <v>223</v>
      </c>
    </row>
    <row r="41" spans="1:10" ht="15" customHeight="1">
      <c r="A41" s="203" t="s">
        <v>539</v>
      </c>
      <c r="B41" s="153">
        <v>92983</v>
      </c>
      <c r="C41" s="184">
        <v>19004</v>
      </c>
      <c r="D41" s="184">
        <v>3323</v>
      </c>
      <c r="E41" s="184">
        <v>16335</v>
      </c>
      <c r="F41" s="184">
        <v>10988</v>
      </c>
      <c r="G41" s="184">
        <v>21899</v>
      </c>
      <c r="H41" s="184">
        <v>11606</v>
      </c>
      <c r="I41" s="184">
        <v>9711</v>
      </c>
      <c r="J41" s="184">
        <v>117</v>
      </c>
    </row>
    <row r="42" spans="1:10" ht="15" customHeight="1">
      <c r="A42" s="203" t="s">
        <v>537</v>
      </c>
      <c r="B42" s="153">
        <v>108004</v>
      </c>
      <c r="C42" s="184">
        <v>21814</v>
      </c>
      <c r="D42" s="184">
        <v>3792</v>
      </c>
      <c r="E42" s="184">
        <v>18363</v>
      </c>
      <c r="F42" s="184">
        <v>12433</v>
      </c>
      <c r="G42" s="184">
        <v>26106</v>
      </c>
      <c r="H42" s="184">
        <v>13336</v>
      </c>
      <c r="I42" s="184">
        <v>12061</v>
      </c>
      <c r="J42" s="184">
        <v>99</v>
      </c>
    </row>
    <row r="43" spans="1:10" ht="15" customHeight="1">
      <c r="A43" s="203" t="s">
        <v>536</v>
      </c>
      <c r="B43" s="153">
        <v>114449</v>
      </c>
      <c r="C43" s="184">
        <v>24808</v>
      </c>
      <c r="D43" s="184">
        <v>3925</v>
      </c>
      <c r="E43" s="184">
        <v>18754</v>
      </c>
      <c r="F43" s="184">
        <v>13229</v>
      </c>
      <c r="G43" s="184">
        <v>27163</v>
      </c>
      <c r="H43" s="184">
        <v>13914</v>
      </c>
      <c r="I43" s="184">
        <v>12401</v>
      </c>
      <c r="J43" s="184">
        <v>255</v>
      </c>
    </row>
    <row r="44" spans="1:10" ht="15" customHeight="1">
      <c r="A44" s="203" t="s">
        <v>534</v>
      </c>
      <c r="B44" s="153">
        <v>99065</v>
      </c>
      <c r="C44" s="184">
        <v>21736</v>
      </c>
      <c r="D44" s="184">
        <v>3666</v>
      </c>
      <c r="E44" s="184">
        <v>16897</v>
      </c>
      <c r="F44" s="184">
        <v>11313</v>
      </c>
      <c r="G44" s="184">
        <v>22872</v>
      </c>
      <c r="H44" s="184">
        <v>12368</v>
      </c>
      <c r="I44" s="184">
        <v>10054</v>
      </c>
      <c r="J44" s="184">
        <v>159</v>
      </c>
    </row>
    <row r="45" spans="1:10" ht="15" customHeight="1">
      <c r="A45" s="203" t="s">
        <v>532</v>
      </c>
      <c r="B45" s="153">
        <v>100825</v>
      </c>
      <c r="C45" s="184">
        <v>22313</v>
      </c>
      <c r="D45" s="184">
        <v>3853</v>
      </c>
      <c r="E45" s="184">
        <v>16984</v>
      </c>
      <c r="F45" s="184">
        <v>11313</v>
      </c>
      <c r="G45" s="184">
        <v>23328</v>
      </c>
      <c r="H45" s="184">
        <v>12570</v>
      </c>
      <c r="I45" s="184">
        <v>10303</v>
      </c>
      <c r="J45" s="184">
        <v>161</v>
      </c>
    </row>
    <row r="46" spans="1:10" ht="15" customHeight="1">
      <c r="A46" s="203" t="s">
        <v>531</v>
      </c>
      <c r="B46" s="153">
        <v>91115</v>
      </c>
      <c r="C46" s="184">
        <v>20805</v>
      </c>
      <c r="D46" s="184">
        <v>3210</v>
      </c>
      <c r="E46" s="184">
        <v>15613</v>
      </c>
      <c r="F46" s="184">
        <v>10312</v>
      </c>
      <c r="G46" s="184">
        <v>20363</v>
      </c>
      <c r="H46" s="184">
        <v>10690</v>
      </c>
      <c r="I46" s="184">
        <v>9946</v>
      </c>
      <c r="J46" s="184">
        <v>176</v>
      </c>
    </row>
    <row r="47" spans="1:10" ht="15" customHeight="1">
      <c r="A47" s="203" t="s">
        <v>530</v>
      </c>
      <c r="B47" s="153">
        <v>92873</v>
      </c>
      <c r="C47" s="184">
        <v>20930</v>
      </c>
      <c r="D47" s="184">
        <v>3388</v>
      </c>
      <c r="E47" s="184">
        <v>16396</v>
      </c>
      <c r="F47" s="184">
        <v>10368</v>
      </c>
      <c r="G47" s="184">
        <v>20531</v>
      </c>
      <c r="H47" s="184">
        <v>10957</v>
      </c>
      <c r="I47" s="184">
        <v>10148</v>
      </c>
      <c r="J47" s="184">
        <v>155</v>
      </c>
    </row>
    <row r="48" spans="1:10" ht="15" customHeight="1">
      <c r="A48" s="315" t="s">
        <v>2474</v>
      </c>
      <c r="B48" s="153">
        <v>88326</v>
      </c>
      <c r="C48" s="184">
        <v>21393</v>
      </c>
      <c r="D48" s="184">
        <v>3767</v>
      </c>
      <c r="E48" s="184">
        <v>15371</v>
      </c>
      <c r="F48" s="184">
        <v>9940</v>
      </c>
      <c r="G48" s="184">
        <v>17041</v>
      </c>
      <c r="H48" s="184">
        <v>11461</v>
      </c>
      <c r="I48" s="184">
        <v>9221</v>
      </c>
      <c r="J48" s="184">
        <v>132</v>
      </c>
    </row>
    <row r="49" spans="1:10" ht="15" customHeight="1">
      <c r="A49" s="203" t="s">
        <v>542</v>
      </c>
      <c r="B49" s="153">
        <v>92628</v>
      </c>
      <c r="C49" s="184">
        <v>19660</v>
      </c>
      <c r="D49" s="184">
        <v>3521</v>
      </c>
      <c r="E49" s="184">
        <v>15828</v>
      </c>
      <c r="F49" s="184">
        <v>10334</v>
      </c>
      <c r="G49" s="184">
        <v>22022</v>
      </c>
      <c r="H49" s="184">
        <v>11384</v>
      </c>
      <c r="I49" s="184">
        <v>9670</v>
      </c>
      <c r="J49" s="184">
        <v>209</v>
      </c>
    </row>
    <row r="50" spans="1:10" s="97" customFormat="1" ht="15" customHeight="1">
      <c r="A50" s="1078" t="s">
        <v>541</v>
      </c>
      <c r="B50" s="574">
        <v>97538</v>
      </c>
      <c r="C50" s="184">
        <v>22997</v>
      </c>
      <c r="D50" s="184">
        <v>3628</v>
      </c>
      <c r="E50" s="184">
        <v>16047</v>
      </c>
      <c r="F50" s="184">
        <v>10560</v>
      </c>
      <c r="G50" s="184">
        <v>21938</v>
      </c>
      <c r="H50" s="184">
        <v>12075</v>
      </c>
      <c r="I50" s="188">
        <v>10148</v>
      </c>
      <c r="J50" s="188">
        <v>145</v>
      </c>
    </row>
    <row r="51" spans="1:10" s="97" customFormat="1" ht="15" customHeight="1">
      <c r="A51" s="175" t="s">
        <v>2473</v>
      </c>
      <c r="B51" s="175"/>
      <c r="C51" s="169"/>
      <c r="D51" s="169"/>
      <c r="E51" s="169"/>
      <c r="F51" s="169"/>
      <c r="G51" s="169"/>
      <c r="H51" s="169"/>
      <c r="I51" s="1317" t="s">
        <v>2472</v>
      </c>
      <c r="J51" s="1317"/>
    </row>
    <row r="52" spans="1:10" s="97" customFormat="1" ht="15" customHeight="1">
      <c r="A52" s="114" t="s">
        <v>2471</v>
      </c>
      <c r="B52" s="96"/>
      <c r="C52" s="175"/>
      <c r="D52" s="175"/>
      <c r="E52" s="175"/>
      <c r="F52" s="175"/>
      <c r="G52" s="175"/>
      <c r="H52" s="175"/>
      <c r="I52" s="175"/>
    </row>
    <row r="53" spans="1:10">
      <c r="A53" s="114" t="s">
        <v>2470</v>
      </c>
      <c r="J53" s="166"/>
    </row>
    <row r="54" spans="1:10">
      <c r="A54" s="114" t="s">
        <v>2469</v>
      </c>
    </row>
    <row r="55" spans="1:10">
      <c r="A55" s="114" t="s">
        <v>2468</v>
      </c>
    </row>
  </sheetData>
  <mergeCells count="42">
    <mergeCell ref="A27:I27"/>
    <mergeCell ref="A30:J30"/>
    <mergeCell ref="A32:A33"/>
    <mergeCell ref="B32:B33"/>
    <mergeCell ref="I51:J51"/>
    <mergeCell ref="D24:E24"/>
    <mergeCell ref="F24:I24"/>
    <mergeCell ref="D25:E25"/>
    <mergeCell ref="F25:I25"/>
    <mergeCell ref="D26:E26"/>
    <mergeCell ref="F26:I26"/>
    <mergeCell ref="D21:E21"/>
    <mergeCell ref="F21:I21"/>
    <mergeCell ref="D22:E22"/>
    <mergeCell ref="F22:I22"/>
    <mergeCell ref="D23:E23"/>
    <mergeCell ref="F23:I23"/>
    <mergeCell ref="A18:A19"/>
    <mergeCell ref="B18:C19"/>
    <mergeCell ref="D18:E19"/>
    <mergeCell ref="F18:I19"/>
    <mergeCell ref="D20:E20"/>
    <mergeCell ref="F20:I20"/>
    <mergeCell ref="L14:N14"/>
    <mergeCell ref="A16:I16"/>
    <mergeCell ref="A17:I17"/>
    <mergeCell ref="B10:E10"/>
    <mergeCell ref="B11:E11"/>
    <mergeCell ref="B12:E12"/>
    <mergeCell ref="F10:I10"/>
    <mergeCell ref="F11:I11"/>
    <mergeCell ref="F12:I12"/>
    <mergeCell ref="A13:I13"/>
    <mergeCell ref="B9:E9"/>
    <mergeCell ref="F7:I7"/>
    <mergeCell ref="F8:I8"/>
    <mergeCell ref="F9:I9"/>
    <mergeCell ref="A1:I1"/>
    <mergeCell ref="A4:D4"/>
    <mergeCell ref="A5:D5"/>
    <mergeCell ref="B7:E7"/>
    <mergeCell ref="B8:E8"/>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E4AE63-C7B2-44EE-8E57-DDEBE5B4A495}">
  <sheetPr>
    <pageSetUpPr fitToPage="1"/>
  </sheetPr>
  <dimension ref="A1:J203"/>
  <sheetViews>
    <sheetView view="pageBreakPreview" topLeftCell="A25" zoomScaleNormal="115" zoomScaleSheetLayoutView="100" workbookViewId="0">
      <selection activeCell="M56" sqref="M56"/>
    </sheetView>
  </sheetViews>
  <sheetFormatPr defaultRowHeight="13.5"/>
  <cols>
    <col min="1" max="1" width="8.625" style="110" customWidth="1"/>
    <col min="2" max="11" width="8.625" style="96" customWidth="1"/>
    <col min="12" max="16384" width="9" style="96"/>
  </cols>
  <sheetData>
    <row r="1" spans="1:10" s="94" customFormat="1" ht="15" customHeight="1">
      <c r="A1" s="96" t="s">
        <v>414</v>
      </c>
      <c r="B1" s="96"/>
    </row>
    <row r="2" spans="1:10" s="94" customFormat="1" ht="15" customHeight="1"/>
    <row r="3" spans="1:10" s="94" customFormat="1" ht="24.95" customHeight="1">
      <c r="A3" s="1301" t="s">
        <v>413</v>
      </c>
      <c r="B3" s="1301"/>
      <c r="C3" s="1301"/>
      <c r="D3" s="1301"/>
      <c r="E3" s="1301"/>
      <c r="F3" s="1301"/>
      <c r="G3" s="1301"/>
      <c r="H3" s="1301"/>
      <c r="I3" s="1301"/>
    </row>
    <row r="4" spans="1:10" s="94" customFormat="1" ht="15" customHeight="1">
      <c r="A4" s="145"/>
      <c r="B4" s="145"/>
      <c r="C4" s="145"/>
      <c r="D4" s="145"/>
      <c r="E4" s="145"/>
      <c r="F4" s="145"/>
      <c r="G4" s="145"/>
      <c r="H4" s="145"/>
      <c r="I4" s="145"/>
    </row>
    <row r="5" spans="1:10" s="94" customFormat="1" ht="15" customHeight="1">
      <c r="A5" s="144" t="s">
        <v>412</v>
      </c>
      <c r="D5" s="142"/>
      <c r="F5" s="143" t="s">
        <v>411</v>
      </c>
    </row>
    <row r="6" spans="1:10" s="94" customFormat="1" ht="15" customHeight="1">
      <c r="A6" s="1302"/>
      <c r="B6" s="1303"/>
      <c r="C6" s="142"/>
      <c r="D6" s="142"/>
      <c r="E6" s="142"/>
      <c r="F6" s="1305" t="s">
        <v>410</v>
      </c>
      <c r="G6" s="1305"/>
      <c r="H6" s="1305"/>
      <c r="I6" s="1305"/>
      <c r="J6" s="1305"/>
    </row>
    <row r="7" spans="1:10" s="94" customFormat="1" ht="15" customHeight="1">
      <c r="A7" s="1304"/>
      <c r="B7" s="1304"/>
      <c r="C7" s="96"/>
      <c r="E7" s="96"/>
      <c r="F7" s="1305"/>
      <c r="G7" s="1305"/>
      <c r="H7" s="1305"/>
      <c r="I7" s="1305"/>
      <c r="J7" s="1305"/>
    </row>
    <row r="8" spans="1:10" s="94" customFormat="1" ht="15" customHeight="1">
      <c r="A8" s="1304"/>
      <c r="B8" s="1304"/>
      <c r="C8" s="96"/>
      <c r="E8" s="96"/>
      <c r="F8" s="1305"/>
      <c r="G8" s="1305"/>
      <c r="H8" s="1305"/>
      <c r="I8" s="1305"/>
      <c r="J8" s="1305"/>
    </row>
    <row r="9" spans="1:10" s="94" customFormat="1" ht="15" customHeight="1">
      <c r="A9" s="1304"/>
      <c r="B9" s="1304"/>
      <c r="C9" s="96"/>
      <c r="E9" s="96"/>
      <c r="F9" s="1305"/>
      <c r="G9" s="1305"/>
      <c r="H9" s="1305"/>
      <c r="I9" s="1305"/>
      <c r="J9" s="1305"/>
    </row>
    <row r="10" spans="1:10" s="94" customFormat="1" ht="15" customHeight="1">
      <c r="A10" s="1304"/>
      <c r="B10" s="1304"/>
      <c r="C10" s="96"/>
      <c r="E10" s="96"/>
      <c r="F10" s="1305"/>
      <c r="G10" s="1305"/>
      <c r="H10" s="1305"/>
      <c r="I10" s="1305"/>
      <c r="J10" s="1305"/>
    </row>
    <row r="11" spans="1:10" s="94" customFormat="1" ht="15" customHeight="1">
      <c r="A11" s="1304"/>
      <c r="B11" s="1304"/>
      <c r="C11" s="96"/>
      <c r="E11" s="96"/>
      <c r="F11" s="1305"/>
      <c r="G11" s="1305"/>
      <c r="H11" s="1305"/>
      <c r="I11" s="1305"/>
      <c r="J11" s="1305"/>
    </row>
    <row r="12" spans="1:10" s="94" customFormat="1" ht="15" customHeight="1">
      <c r="A12" s="1304"/>
      <c r="B12" s="1304"/>
      <c r="C12" s="96"/>
      <c r="E12" s="96"/>
      <c r="F12" s="1305"/>
      <c r="G12" s="1305"/>
      <c r="H12" s="1305"/>
      <c r="I12" s="1305"/>
      <c r="J12" s="1305"/>
    </row>
    <row r="13" spans="1:10" s="94" customFormat="1" ht="15" customHeight="1">
      <c r="A13" s="1304"/>
      <c r="B13" s="1304"/>
      <c r="C13" s="96"/>
      <c r="E13" s="96"/>
      <c r="F13" s="1305"/>
      <c r="G13" s="1305"/>
      <c r="H13" s="1305"/>
      <c r="I13" s="1305"/>
      <c r="J13" s="1305"/>
    </row>
    <row r="14" spans="1:10" s="94" customFormat="1" ht="15" customHeight="1">
      <c r="A14" s="1304"/>
      <c r="B14" s="1304"/>
      <c r="C14" s="96"/>
      <c r="E14" s="96"/>
      <c r="F14" s="1305"/>
      <c r="G14" s="1305"/>
      <c r="H14" s="1305"/>
      <c r="I14" s="1305"/>
      <c r="J14" s="1305"/>
    </row>
    <row r="15" spans="1:10" s="94" customFormat="1" ht="15" customHeight="1">
      <c r="A15" s="1304"/>
      <c r="B15" s="1304"/>
      <c r="C15" s="96"/>
      <c r="E15" s="96"/>
      <c r="F15" s="1305"/>
      <c r="G15" s="1305"/>
      <c r="H15" s="1305"/>
      <c r="I15" s="1305"/>
      <c r="J15" s="1305"/>
    </row>
    <row r="16" spans="1:10" s="94" customFormat="1" ht="15" customHeight="1">
      <c r="A16" s="1304"/>
      <c r="B16" s="1304"/>
      <c r="C16" s="96"/>
      <c r="E16" s="96"/>
      <c r="F16" s="1305"/>
      <c r="G16" s="1305"/>
      <c r="H16" s="1305"/>
      <c r="I16" s="1305"/>
      <c r="J16" s="1305"/>
    </row>
    <row r="17" spans="1:10" s="94" customFormat="1" ht="15" customHeight="1">
      <c r="A17" s="1304"/>
      <c r="B17" s="1304"/>
      <c r="C17" s="96"/>
      <c r="E17" s="96"/>
      <c r="F17" s="1305"/>
      <c r="G17" s="1305"/>
      <c r="H17" s="1305"/>
      <c r="I17" s="1305"/>
      <c r="J17" s="1305"/>
    </row>
    <row r="18" spans="1:10" s="94" customFormat="1" ht="15" customHeight="1">
      <c r="A18" s="1304"/>
      <c r="B18" s="1304"/>
      <c r="C18" s="96"/>
      <c r="E18" s="96"/>
      <c r="F18" s="1305"/>
      <c r="G18" s="1305"/>
      <c r="H18" s="1305"/>
      <c r="I18" s="1305"/>
      <c r="J18" s="1305"/>
    </row>
    <row r="19" spans="1:10" s="94" customFormat="1" ht="15" customHeight="1">
      <c r="A19" s="110"/>
      <c r="B19" s="96"/>
      <c r="C19" s="96"/>
      <c r="D19" s="96"/>
      <c r="E19" s="96"/>
      <c r="F19" s="1305"/>
      <c r="G19" s="1305"/>
      <c r="H19" s="1305"/>
      <c r="I19" s="1305"/>
      <c r="J19" s="1305"/>
    </row>
    <row r="20" spans="1:10" s="94" customFormat="1" ht="15" customHeight="1">
      <c r="A20" s="110"/>
      <c r="B20" s="96"/>
      <c r="C20" s="96"/>
      <c r="D20" s="96"/>
      <c r="E20" s="96"/>
      <c r="F20" s="141"/>
      <c r="G20" s="141"/>
      <c r="H20" s="141"/>
      <c r="I20" s="141"/>
      <c r="J20" s="96"/>
    </row>
    <row r="21" spans="1:10" s="94" customFormat="1" ht="15" customHeight="1" thickBot="1">
      <c r="A21" s="140"/>
    </row>
    <row r="22" spans="1:10" s="94" customFormat="1" ht="15" customHeight="1" thickTop="1">
      <c r="A22" s="131" t="s">
        <v>409</v>
      </c>
      <c r="B22" s="1306" t="s">
        <v>408</v>
      </c>
      <c r="C22" s="1307"/>
      <c r="D22" s="1307"/>
      <c r="E22" s="1308"/>
      <c r="F22" s="130" t="s">
        <v>407</v>
      </c>
      <c r="G22" s="129" t="s">
        <v>406</v>
      </c>
    </row>
    <row r="23" spans="1:10" s="94" customFormat="1" ht="15" customHeight="1">
      <c r="A23" s="139" t="s">
        <v>405</v>
      </c>
      <c r="B23" s="1298" t="s">
        <v>404</v>
      </c>
      <c r="C23" s="1299"/>
      <c r="D23" s="1299"/>
      <c r="E23" s="1300"/>
      <c r="F23" s="138" t="s">
        <v>403</v>
      </c>
      <c r="G23" s="137" t="s">
        <v>402</v>
      </c>
    </row>
    <row r="24" spans="1:10" s="94" customFormat="1" ht="15" customHeight="1">
      <c r="A24" s="139" t="s">
        <v>401</v>
      </c>
      <c r="B24" s="1298" t="s">
        <v>400</v>
      </c>
      <c r="C24" s="1299"/>
      <c r="D24" s="1299"/>
      <c r="E24" s="1300"/>
      <c r="F24" s="138" t="s">
        <v>399</v>
      </c>
      <c r="G24" s="137" t="s">
        <v>398</v>
      </c>
    </row>
    <row r="25" spans="1:10" s="94" customFormat="1" ht="15" customHeight="1">
      <c r="A25" s="139" t="s">
        <v>397</v>
      </c>
      <c r="B25" s="1298" t="s">
        <v>396</v>
      </c>
      <c r="C25" s="1299"/>
      <c r="D25" s="1299"/>
      <c r="E25" s="1300"/>
      <c r="F25" s="138" t="s">
        <v>395</v>
      </c>
      <c r="G25" s="137" t="s">
        <v>394</v>
      </c>
    </row>
    <row r="26" spans="1:10" s="94" customFormat="1" ht="15" customHeight="1">
      <c r="A26" s="139" t="s">
        <v>393</v>
      </c>
      <c r="B26" s="1298" t="s">
        <v>392</v>
      </c>
      <c r="C26" s="1299"/>
      <c r="D26" s="1299"/>
      <c r="E26" s="1300"/>
      <c r="F26" s="138" t="s">
        <v>391</v>
      </c>
      <c r="G26" s="137" t="s">
        <v>390</v>
      </c>
    </row>
    <row r="27" spans="1:10" s="94" customFormat="1" ht="15" customHeight="1">
      <c r="A27" s="139" t="s">
        <v>389</v>
      </c>
      <c r="B27" s="1298" t="s">
        <v>388</v>
      </c>
      <c r="C27" s="1299"/>
      <c r="D27" s="1299"/>
      <c r="E27" s="1300"/>
      <c r="F27" s="138" t="s">
        <v>387</v>
      </c>
      <c r="G27" s="137" t="s">
        <v>386</v>
      </c>
    </row>
    <row r="28" spans="1:10" s="94" customFormat="1" ht="15" customHeight="1">
      <c r="A28" s="1311"/>
      <c r="B28" s="1311"/>
      <c r="C28" s="1311"/>
      <c r="D28" s="1311"/>
      <c r="E28" s="136"/>
      <c r="F28" s="1312" t="s">
        <v>385</v>
      </c>
      <c r="G28" s="1312"/>
    </row>
    <row r="29" spans="1:10" s="94" customFormat="1" ht="15" customHeight="1">
      <c r="A29" s="135"/>
      <c r="B29" s="135"/>
      <c r="C29" s="135"/>
      <c r="D29" s="135"/>
      <c r="E29" s="134"/>
      <c r="F29" s="133"/>
      <c r="G29" s="133"/>
    </row>
    <row r="30" spans="1:10" s="94" customFormat="1" ht="15" customHeight="1">
      <c r="A30" s="111"/>
    </row>
    <row r="31" spans="1:10" s="94" customFormat="1" ht="24.95" customHeight="1">
      <c r="A31" s="1301" t="s">
        <v>384</v>
      </c>
      <c r="B31" s="1301"/>
      <c r="C31" s="1301"/>
      <c r="D31" s="1301"/>
      <c r="E31" s="1301"/>
      <c r="F31" s="1301"/>
      <c r="G31" s="1301"/>
      <c r="H31" s="1301"/>
      <c r="I31" s="1301"/>
      <c r="J31" s="110"/>
    </row>
    <row r="32" spans="1:10" s="97" customFormat="1" ht="15" customHeight="1" thickBot="1">
      <c r="A32" s="1309" t="s">
        <v>383</v>
      </c>
      <c r="B32" s="1309"/>
      <c r="C32" s="1309"/>
      <c r="D32" s="1309"/>
      <c r="E32" s="1309"/>
      <c r="F32" s="1309"/>
      <c r="G32" s="1309"/>
      <c r="H32" s="1309"/>
      <c r="I32" s="1309"/>
      <c r="J32" s="132"/>
    </row>
    <row r="33" spans="1:10" s="97" customFormat="1" ht="15" customHeight="1" thickTop="1">
      <c r="A33" s="131" t="s">
        <v>382</v>
      </c>
      <c r="B33" s="130" t="s">
        <v>381</v>
      </c>
      <c r="C33" s="130" t="s">
        <v>380</v>
      </c>
      <c r="D33" s="130" t="s">
        <v>379</v>
      </c>
      <c r="E33" s="130" t="s">
        <v>378</v>
      </c>
      <c r="F33" s="130" t="s">
        <v>377</v>
      </c>
      <c r="G33" s="130" t="s">
        <v>376</v>
      </c>
      <c r="H33" s="130" t="s">
        <v>375</v>
      </c>
      <c r="I33" s="129" t="s">
        <v>374</v>
      </c>
      <c r="J33" s="128"/>
    </row>
    <row r="34" spans="1:10" s="97" customFormat="1" ht="15" customHeight="1">
      <c r="A34" s="124" t="s">
        <v>373</v>
      </c>
      <c r="B34" s="123">
        <v>23.552</v>
      </c>
      <c r="C34" s="121">
        <v>2.5819999999999999</v>
      </c>
      <c r="D34" s="121">
        <v>4.4619999999999997</v>
      </c>
      <c r="E34" s="121">
        <v>2.141</v>
      </c>
      <c r="F34" s="122" t="s">
        <v>361</v>
      </c>
      <c r="G34" s="121">
        <v>12.03</v>
      </c>
      <c r="H34" s="121">
        <v>2.335</v>
      </c>
      <c r="I34" s="127">
        <v>2E-3</v>
      </c>
      <c r="J34" s="125"/>
    </row>
    <row r="35" spans="1:10" s="97" customFormat="1" ht="15" customHeight="1">
      <c r="A35" s="124" t="s">
        <v>372</v>
      </c>
      <c r="B35" s="123">
        <v>23.477</v>
      </c>
      <c r="C35" s="121">
        <v>2.5489999999999999</v>
      </c>
      <c r="D35" s="121">
        <v>4.3710000000000004</v>
      </c>
      <c r="E35" s="121">
        <v>2.0459999999999998</v>
      </c>
      <c r="F35" s="122" t="s">
        <v>361</v>
      </c>
      <c r="G35" s="121">
        <v>12.252000000000001</v>
      </c>
      <c r="H35" s="121">
        <v>2.2589999999999999</v>
      </c>
      <c r="I35" s="127">
        <v>0</v>
      </c>
      <c r="J35" s="125"/>
    </row>
    <row r="36" spans="1:10" s="97" customFormat="1" ht="15" customHeight="1">
      <c r="A36" s="124" t="s">
        <v>371</v>
      </c>
      <c r="B36" s="123">
        <v>23.411999999999999</v>
      </c>
      <c r="C36" s="121">
        <v>2.528</v>
      </c>
      <c r="D36" s="121">
        <v>4.2370000000000001</v>
      </c>
      <c r="E36" s="121">
        <v>1.9219999999999999</v>
      </c>
      <c r="F36" s="122" t="s">
        <v>361</v>
      </c>
      <c r="G36" s="121">
        <v>12.442</v>
      </c>
      <c r="H36" s="121">
        <v>2.2799999999999998</v>
      </c>
      <c r="I36" s="127">
        <v>3.0000000000000001E-3</v>
      </c>
      <c r="J36" s="125"/>
    </row>
    <row r="37" spans="1:10" s="97" customFormat="1" ht="15" customHeight="1">
      <c r="A37" s="124" t="s">
        <v>370</v>
      </c>
      <c r="B37" s="123">
        <v>23.361000000000001</v>
      </c>
      <c r="C37" s="121">
        <v>2.2240000000000002</v>
      </c>
      <c r="D37" s="121">
        <v>4.1269999999999998</v>
      </c>
      <c r="E37" s="121">
        <v>1.843</v>
      </c>
      <c r="F37" s="122" t="s">
        <v>361</v>
      </c>
      <c r="G37" s="121">
        <v>12.678000000000001</v>
      </c>
      <c r="H37" s="121">
        <v>2.4870000000000001</v>
      </c>
      <c r="I37" s="127">
        <v>2E-3</v>
      </c>
      <c r="J37" s="125"/>
    </row>
    <row r="38" spans="1:10" s="97" customFormat="1" ht="15" customHeight="1">
      <c r="A38" s="124" t="s">
        <v>369</v>
      </c>
      <c r="B38" s="123">
        <v>23.154</v>
      </c>
      <c r="C38" s="121">
        <v>2.145</v>
      </c>
      <c r="D38" s="121">
        <v>4.0149999999999997</v>
      </c>
      <c r="E38" s="121">
        <v>1.7270000000000001</v>
      </c>
      <c r="F38" s="122" t="s">
        <v>368</v>
      </c>
      <c r="G38" s="121">
        <v>13.037000000000001</v>
      </c>
      <c r="H38" s="121">
        <v>2.2269999999999999</v>
      </c>
      <c r="I38" s="127">
        <v>3.0000000000000001E-3</v>
      </c>
      <c r="J38" s="125"/>
    </row>
    <row r="39" spans="1:10" s="97" customFormat="1" ht="15" customHeight="1">
      <c r="A39" s="124" t="s">
        <v>367</v>
      </c>
      <c r="B39" s="123">
        <v>23.053000000000001</v>
      </c>
      <c r="C39" s="121">
        <v>1.966</v>
      </c>
      <c r="D39" s="121">
        <v>3.8860000000000001</v>
      </c>
      <c r="E39" s="121">
        <v>1.629</v>
      </c>
      <c r="F39" s="122" t="s">
        <v>361</v>
      </c>
      <c r="G39" s="121">
        <v>13.263999999999999</v>
      </c>
      <c r="H39" s="121">
        <v>2.306</v>
      </c>
      <c r="I39" s="126">
        <v>2E-3</v>
      </c>
      <c r="J39" s="125"/>
    </row>
    <row r="40" spans="1:10" s="97" customFormat="1" ht="15" customHeight="1">
      <c r="A40" s="124" t="s">
        <v>366</v>
      </c>
      <c r="B40" s="123">
        <v>22.838999999999999</v>
      </c>
      <c r="C40" s="121">
        <v>1.8129999999999999</v>
      </c>
      <c r="D40" s="121">
        <v>3.7389999999999999</v>
      </c>
      <c r="E40" s="121">
        <v>1.3919999999999999</v>
      </c>
      <c r="F40" s="122" t="s">
        <v>361</v>
      </c>
      <c r="G40" s="121">
        <v>13.507</v>
      </c>
      <c r="H40" s="121">
        <v>2.3860000000000001</v>
      </c>
      <c r="I40" s="121">
        <v>2E-3</v>
      </c>
      <c r="J40" s="125"/>
    </row>
    <row r="41" spans="1:10" s="97" customFormat="1" ht="15" customHeight="1">
      <c r="A41" s="124" t="s">
        <v>365</v>
      </c>
      <c r="B41" s="123">
        <v>22.834</v>
      </c>
      <c r="C41" s="121">
        <v>1.6279999999999999</v>
      </c>
      <c r="D41" s="121">
        <v>3.6520000000000001</v>
      </c>
      <c r="E41" s="121">
        <v>1.3660000000000001</v>
      </c>
      <c r="F41" s="122" t="s">
        <v>364</v>
      </c>
      <c r="G41" s="121">
        <v>13.754</v>
      </c>
      <c r="H41" s="121">
        <v>2.4319999999999999</v>
      </c>
      <c r="I41" s="121">
        <v>2E-3</v>
      </c>
      <c r="J41" s="116"/>
    </row>
    <row r="42" spans="1:10" s="97" customFormat="1" ht="15" customHeight="1">
      <c r="A42" s="124" t="s">
        <v>363</v>
      </c>
      <c r="B42" s="123">
        <v>22.791</v>
      </c>
      <c r="C42" s="121">
        <v>1.5880000000000001</v>
      </c>
      <c r="D42" s="121">
        <v>3.6019999999999999</v>
      </c>
      <c r="E42" s="121">
        <v>1.3560000000000001</v>
      </c>
      <c r="F42" s="122" t="s">
        <v>361</v>
      </c>
      <c r="G42" s="121">
        <v>14.005000000000001</v>
      </c>
      <c r="H42" s="121">
        <v>2.2069999999999999</v>
      </c>
      <c r="I42" s="121">
        <v>3.3000000000000002E-2</v>
      </c>
      <c r="J42" s="116"/>
    </row>
    <row r="43" spans="1:10" s="97" customFormat="1" ht="15" customHeight="1">
      <c r="A43" s="120" t="s">
        <v>362</v>
      </c>
      <c r="B43" s="119">
        <v>22.763999999999999</v>
      </c>
      <c r="C43" s="117">
        <v>1.575</v>
      </c>
      <c r="D43" s="117">
        <v>3.5209999999999999</v>
      </c>
      <c r="E43" s="117">
        <v>1.3320000000000001</v>
      </c>
      <c r="F43" s="118" t="s">
        <v>361</v>
      </c>
      <c r="G43" s="117">
        <v>14.321</v>
      </c>
      <c r="H43" s="117">
        <v>1.9830000000000001</v>
      </c>
      <c r="I43" s="117">
        <v>3.2000000000000001E-2</v>
      </c>
      <c r="J43" s="116"/>
    </row>
    <row r="44" spans="1:10" s="97" customFormat="1" ht="15" customHeight="1">
      <c r="A44" s="115"/>
      <c r="B44" s="114"/>
      <c r="C44" s="114"/>
      <c r="D44" s="114"/>
      <c r="E44" s="114"/>
      <c r="F44" s="114"/>
      <c r="G44" s="1310" t="s">
        <v>360</v>
      </c>
      <c r="H44" s="1310"/>
      <c r="I44" s="1310"/>
      <c r="J44" s="113"/>
    </row>
    <row r="45" spans="1:10" ht="15" customHeight="1"/>
    <row r="46" spans="1:10" ht="15" customHeight="1">
      <c r="B46" s="112"/>
      <c r="C46" s="112"/>
      <c r="D46" s="112"/>
      <c r="E46" s="112"/>
      <c r="F46" s="112"/>
      <c r="G46" s="112"/>
      <c r="H46" s="112"/>
      <c r="I46" s="112"/>
    </row>
    <row r="47" spans="1:10" ht="15" customHeight="1"/>
    <row r="48" spans="1:1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spans="1:1" ht="15" customHeight="1"/>
    <row r="66" spans="1:1" ht="15" customHeight="1"/>
    <row r="67" spans="1:1" ht="15" customHeight="1"/>
    <row r="78" spans="1:1" s="94" customFormat="1" ht="14.25">
      <c r="A78" s="111"/>
    </row>
    <row r="79" spans="1:1" s="94" customFormat="1" ht="14.25">
      <c r="A79" s="111"/>
    </row>
    <row r="80" spans="1:1" s="94" customFormat="1" ht="14.25">
      <c r="A80" s="111"/>
    </row>
    <row r="81" spans="1:1" s="94" customFormat="1" ht="14.25">
      <c r="A81" s="111"/>
    </row>
    <row r="82" spans="1:1" s="94" customFormat="1" ht="14.25">
      <c r="A82" s="111"/>
    </row>
    <row r="83" spans="1:1" s="94" customFormat="1" ht="14.25">
      <c r="A83" s="111"/>
    </row>
    <row r="84" spans="1:1" s="94" customFormat="1" ht="14.25">
      <c r="A84" s="111"/>
    </row>
    <row r="85" spans="1:1" s="94" customFormat="1" ht="14.25">
      <c r="A85" s="111"/>
    </row>
    <row r="86" spans="1:1" s="94" customFormat="1" ht="14.25">
      <c r="A86" s="111"/>
    </row>
    <row r="87" spans="1:1" s="94" customFormat="1" ht="14.25">
      <c r="A87" s="111"/>
    </row>
    <row r="88" spans="1:1" s="94" customFormat="1" ht="14.25">
      <c r="A88" s="111"/>
    </row>
    <row r="89" spans="1:1" s="94" customFormat="1" ht="14.25">
      <c r="A89" s="111"/>
    </row>
    <row r="90" spans="1:1" s="94" customFormat="1" ht="14.25">
      <c r="A90" s="111"/>
    </row>
    <row r="91" spans="1:1" s="94" customFormat="1" ht="14.25">
      <c r="A91" s="111"/>
    </row>
    <row r="92" spans="1:1" s="94" customFormat="1" ht="14.25">
      <c r="A92" s="111"/>
    </row>
    <row r="93" spans="1:1" s="94" customFormat="1" ht="14.25">
      <c r="A93" s="111"/>
    </row>
    <row r="94" spans="1:1" s="94" customFormat="1" ht="14.25">
      <c r="A94" s="111"/>
    </row>
    <row r="95" spans="1:1" s="94" customFormat="1" ht="14.25">
      <c r="A95" s="111"/>
    </row>
    <row r="96" spans="1:1" s="94" customFormat="1" ht="14.25">
      <c r="A96" s="111"/>
    </row>
    <row r="97" spans="1:1" s="94" customFormat="1" ht="14.25">
      <c r="A97" s="111"/>
    </row>
    <row r="98" spans="1:1" s="94" customFormat="1" ht="14.25">
      <c r="A98" s="111"/>
    </row>
    <row r="99" spans="1:1" s="94" customFormat="1" ht="14.25">
      <c r="A99" s="111"/>
    </row>
    <row r="100" spans="1:1" s="94" customFormat="1" ht="14.25">
      <c r="A100" s="111"/>
    </row>
    <row r="101" spans="1:1" s="94" customFormat="1" ht="14.25">
      <c r="A101" s="111"/>
    </row>
    <row r="102" spans="1:1" s="94" customFormat="1" ht="14.25">
      <c r="A102" s="111"/>
    </row>
    <row r="103" spans="1:1" s="94" customFormat="1" ht="14.25">
      <c r="A103" s="111"/>
    </row>
    <row r="104" spans="1:1" s="94" customFormat="1" ht="14.25">
      <c r="A104" s="111"/>
    </row>
    <row r="105" spans="1:1" s="94" customFormat="1" ht="14.25">
      <c r="A105" s="111"/>
    </row>
    <row r="106" spans="1:1" s="94" customFormat="1" ht="14.25">
      <c r="A106" s="111"/>
    </row>
    <row r="107" spans="1:1" s="94" customFormat="1" ht="14.25">
      <c r="A107" s="111"/>
    </row>
    <row r="108" spans="1:1" s="94" customFormat="1" ht="14.25">
      <c r="A108" s="111"/>
    </row>
    <row r="109" spans="1:1" s="94" customFormat="1" ht="14.25">
      <c r="A109" s="111"/>
    </row>
    <row r="110" spans="1:1" s="94" customFormat="1" ht="14.25">
      <c r="A110" s="111"/>
    </row>
    <row r="111" spans="1:1" s="94" customFormat="1" ht="14.25">
      <c r="A111" s="111"/>
    </row>
    <row r="112" spans="1:1" s="94" customFormat="1" ht="14.25">
      <c r="A112" s="111"/>
    </row>
    <row r="113" spans="1:1" s="94" customFormat="1" ht="14.25">
      <c r="A113" s="111"/>
    </row>
    <row r="114" spans="1:1" s="94" customFormat="1" ht="14.25">
      <c r="A114" s="111"/>
    </row>
    <row r="115" spans="1:1" s="94" customFormat="1" ht="14.25">
      <c r="A115" s="111"/>
    </row>
    <row r="116" spans="1:1" s="94" customFormat="1" ht="14.25">
      <c r="A116" s="111"/>
    </row>
    <row r="117" spans="1:1" s="94" customFormat="1" ht="14.25">
      <c r="A117" s="111"/>
    </row>
    <row r="118" spans="1:1" s="94" customFormat="1" ht="14.25">
      <c r="A118" s="111"/>
    </row>
    <row r="119" spans="1:1" s="94" customFormat="1" ht="14.25">
      <c r="A119" s="111"/>
    </row>
    <row r="120" spans="1:1" s="94" customFormat="1" ht="14.25">
      <c r="A120" s="111"/>
    </row>
    <row r="121" spans="1:1" s="94" customFormat="1" ht="14.25">
      <c r="A121" s="111"/>
    </row>
    <row r="122" spans="1:1" s="94" customFormat="1" ht="14.25">
      <c r="A122" s="111"/>
    </row>
    <row r="123" spans="1:1" s="94" customFormat="1" ht="14.25">
      <c r="A123" s="111"/>
    </row>
    <row r="124" spans="1:1" s="94" customFormat="1" ht="14.25">
      <c r="A124" s="111"/>
    </row>
    <row r="125" spans="1:1" s="94" customFormat="1" ht="14.25">
      <c r="A125" s="111"/>
    </row>
    <row r="126" spans="1:1" s="94" customFormat="1" ht="14.25">
      <c r="A126" s="111"/>
    </row>
    <row r="127" spans="1:1" s="94" customFormat="1" ht="14.25">
      <c r="A127" s="111"/>
    </row>
    <row r="128" spans="1:1" s="94" customFormat="1" ht="14.25">
      <c r="A128" s="111"/>
    </row>
    <row r="129" spans="1:1" s="94" customFormat="1" ht="14.25">
      <c r="A129" s="111"/>
    </row>
    <row r="130" spans="1:1" s="94" customFormat="1" ht="14.25">
      <c r="A130" s="111"/>
    </row>
    <row r="131" spans="1:1" s="94" customFormat="1" ht="14.25">
      <c r="A131" s="111"/>
    </row>
    <row r="132" spans="1:1" s="94" customFormat="1" ht="14.25">
      <c r="A132" s="111"/>
    </row>
    <row r="133" spans="1:1" s="94" customFormat="1" ht="14.25">
      <c r="A133" s="111"/>
    </row>
    <row r="134" spans="1:1" s="94" customFormat="1" ht="14.25">
      <c r="A134" s="111"/>
    </row>
    <row r="135" spans="1:1" s="94" customFormat="1" ht="14.25">
      <c r="A135" s="111"/>
    </row>
    <row r="136" spans="1:1" s="94" customFormat="1" ht="14.25">
      <c r="A136" s="111"/>
    </row>
    <row r="137" spans="1:1" s="94" customFormat="1" ht="14.25">
      <c r="A137" s="111"/>
    </row>
    <row r="138" spans="1:1" s="94" customFormat="1" ht="14.25">
      <c r="A138" s="111"/>
    </row>
    <row r="139" spans="1:1" s="94" customFormat="1" ht="14.25">
      <c r="A139" s="111"/>
    </row>
    <row r="140" spans="1:1" s="94" customFormat="1" ht="14.25">
      <c r="A140" s="111"/>
    </row>
    <row r="141" spans="1:1" s="94" customFormat="1" ht="14.25">
      <c r="A141" s="111"/>
    </row>
    <row r="142" spans="1:1" s="94" customFormat="1" ht="14.25">
      <c r="A142" s="111"/>
    </row>
    <row r="143" spans="1:1" s="94" customFormat="1" ht="14.25">
      <c r="A143" s="111"/>
    </row>
    <row r="144" spans="1:1" s="94" customFormat="1" ht="14.25">
      <c r="A144" s="111"/>
    </row>
    <row r="145" spans="1:1" s="94" customFormat="1" ht="14.25">
      <c r="A145" s="111"/>
    </row>
    <row r="146" spans="1:1" s="94" customFormat="1" ht="14.25">
      <c r="A146" s="111"/>
    </row>
    <row r="147" spans="1:1" s="94" customFormat="1" ht="14.25">
      <c r="A147" s="111"/>
    </row>
    <row r="148" spans="1:1" s="94" customFormat="1" ht="14.25">
      <c r="A148" s="111"/>
    </row>
    <row r="149" spans="1:1" s="94" customFormat="1" ht="14.25">
      <c r="A149" s="111"/>
    </row>
    <row r="150" spans="1:1" s="94" customFormat="1" ht="14.25">
      <c r="A150" s="111"/>
    </row>
    <row r="151" spans="1:1" s="94" customFormat="1" ht="14.25">
      <c r="A151" s="111"/>
    </row>
    <row r="152" spans="1:1" s="94" customFormat="1" ht="14.25">
      <c r="A152" s="111"/>
    </row>
    <row r="153" spans="1:1" s="94" customFormat="1" ht="14.25">
      <c r="A153" s="111"/>
    </row>
    <row r="154" spans="1:1" s="94" customFormat="1" ht="14.25">
      <c r="A154" s="111"/>
    </row>
    <row r="155" spans="1:1" s="94" customFormat="1" ht="14.25">
      <c r="A155" s="111"/>
    </row>
    <row r="156" spans="1:1" s="94" customFormat="1" ht="14.25">
      <c r="A156" s="111"/>
    </row>
    <row r="157" spans="1:1" s="94" customFormat="1" ht="14.25">
      <c r="A157" s="111"/>
    </row>
    <row r="158" spans="1:1" s="94" customFormat="1" ht="14.25">
      <c r="A158" s="111"/>
    </row>
    <row r="159" spans="1:1" s="94" customFormat="1" ht="14.25">
      <c r="A159" s="111"/>
    </row>
    <row r="160" spans="1:1" s="94" customFormat="1" ht="14.25">
      <c r="A160" s="111"/>
    </row>
    <row r="161" spans="1:1" s="94" customFormat="1" ht="14.25">
      <c r="A161" s="111"/>
    </row>
    <row r="162" spans="1:1" s="94" customFormat="1" ht="14.25">
      <c r="A162" s="111"/>
    </row>
    <row r="163" spans="1:1" s="94" customFormat="1" ht="14.25">
      <c r="A163" s="111"/>
    </row>
    <row r="164" spans="1:1" s="94" customFormat="1" ht="14.25">
      <c r="A164" s="111"/>
    </row>
    <row r="165" spans="1:1" s="94" customFormat="1" ht="14.25">
      <c r="A165" s="111"/>
    </row>
    <row r="166" spans="1:1" s="94" customFormat="1" ht="14.25">
      <c r="A166" s="111"/>
    </row>
    <row r="167" spans="1:1" s="94" customFormat="1" ht="14.25">
      <c r="A167" s="111"/>
    </row>
    <row r="168" spans="1:1" s="94" customFormat="1" ht="14.25">
      <c r="A168" s="111"/>
    </row>
    <row r="169" spans="1:1" s="94" customFormat="1" ht="14.25">
      <c r="A169" s="111"/>
    </row>
    <row r="170" spans="1:1" s="94" customFormat="1" ht="14.25">
      <c r="A170" s="111"/>
    </row>
    <row r="171" spans="1:1" s="94" customFormat="1" ht="14.25">
      <c r="A171" s="111"/>
    </row>
    <row r="172" spans="1:1" s="94" customFormat="1" ht="14.25">
      <c r="A172" s="111"/>
    </row>
    <row r="173" spans="1:1" s="94" customFormat="1" ht="14.25">
      <c r="A173" s="111"/>
    </row>
    <row r="174" spans="1:1" s="94" customFormat="1" ht="14.25">
      <c r="A174" s="111"/>
    </row>
    <row r="175" spans="1:1" s="94" customFormat="1" ht="14.25">
      <c r="A175" s="111"/>
    </row>
    <row r="176" spans="1:1" s="94" customFormat="1" ht="14.25">
      <c r="A176" s="111"/>
    </row>
    <row r="177" spans="1:1" s="94" customFormat="1" ht="14.25">
      <c r="A177" s="111"/>
    </row>
    <row r="178" spans="1:1" s="94" customFormat="1" ht="14.25">
      <c r="A178" s="111"/>
    </row>
    <row r="179" spans="1:1" s="94" customFormat="1" ht="14.25">
      <c r="A179" s="111"/>
    </row>
    <row r="180" spans="1:1" s="94" customFormat="1" ht="14.25">
      <c r="A180" s="111"/>
    </row>
    <row r="181" spans="1:1" s="94" customFormat="1" ht="14.25">
      <c r="A181" s="111"/>
    </row>
    <row r="182" spans="1:1" s="94" customFormat="1" ht="14.25">
      <c r="A182" s="111"/>
    </row>
    <row r="183" spans="1:1" s="94" customFormat="1" ht="14.25">
      <c r="A183" s="111"/>
    </row>
    <row r="184" spans="1:1" s="94" customFormat="1" ht="14.25">
      <c r="A184" s="111"/>
    </row>
    <row r="185" spans="1:1" s="94" customFormat="1" ht="14.25">
      <c r="A185" s="111"/>
    </row>
    <row r="186" spans="1:1" s="94" customFormat="1" ht="14.25">
      <c r="A186" s="111"/>
    </row>
    <row r="187" spans="1:1" s="94" customFormat="1" ht="14.25">
      <c r="A187" s="111"/>
    </row>
    <row r="188" spans="1:1" s="94" customFormat="1" ht="14.25">
      <c r="A188" s="111"/>
    </row>
    <row r="189" spans="1:1" s="94" customFormat="1" ht="14.25">
      <c r="A189" s="111"/>
    </row>
    <row r="190" spans="1:1" s="94" customFormat="1" ht="14.25">
      <c r="A190" s="111"/>
    </row>
    <row r="191" spans="1:1" s="94" customFormat="1" ht="14.25">
      <c r="A191" s="111"/>
    </row>
    <row r="192" spans="1:1" s="94" customFormat="1" ht="14.25">
      <c r="A192" s="111"/>
    </row>
    <row r="193" spans="1:1" s="94" customFormat="1" ht="14.25">
      <c r="A193" s="111"/>
    </row>
    <row r="194" spans="1:1" s="94" customFormat="1" ht="14.25">
      <c r="A194" s="111"/>
    </row>
    <row r="195" spans="1:1" s="94" customFormat="1" ht="14.25">
      <c r="A195" s="111"/>
    </row>
    <row r="196" spans="1:1" s="94" customFormat="1" ht="14.25">
      <c r="A196" s="111"/>
    </row>
    <row r="197" spans="1:1" s="94" customFormat="1" ht="14.25">
      <c r="A197" s="111"/>
    </row>
    <row r="198" spans="1:1" s="94" customFormat="1" ht="14.25">
      <c r="A198" s="111"/>
    </row>
    <row r="199" spans="1:1" s="94" customFormat="1" ht="14.25">
      <c r="A199" s="111"/>
    </row>
    <row r="200" spans="1:1" s="94" customFormat="1" ht="14.25">
      <c r="A200" s="111"/>
    </row>
    <row r="201" spans="1:1" s="94" customFormat="1" ht="14.25">
      <c r="A201" s="111"/>
    </row>
    <row r="202" spans="1:1" s="94" customFormat="1" ht="14.25">
      <c r="A202" s="111"/>
    </row>
    <row r="203" spans="1:1" s="94" customFormat="1" ht="14.25">
      <c r="A203" s="111"/>
    </row>
  </sheetData>
  <mergeCells count="14">
    <mergeCell ref="A32:I32"/>
    <mergeCell ref="G44:I44"/>
    <mergeCell ref="B25:E25"/>
    <mergeCell ref="B26:E26"/>
    <mergeCell ref="B27:E27"/>
    <mergeCell ref="A28:D28"/>
    <mergeCell ref="F28:G28"/>
    <mergeCell ref="A31:I31"/>
    <mergeCell ref="B24:E24"/>
    <mergeCell ref="A3:I3"/>
    <mergeCell ref="A6:B18"/>
    <mergeCell ref="F6:J19"/>
    <mergeCell ref="B22:E22"/>
    <mergeCell ref="B23:E23"/>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drawing r:id="rId2"/>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C7FD9-9985-4154-B9DE-DE2DF1496950}">
  <sheetPr>
    <pageSetUpPr fitToPage="1"/>
  </sheetPr>
  <dimension ref="A1:J29"/>
  <sheetViews>
    <sheetView view="pageBreakPreview" topLeftCell="A4" zoomScaleNormal="120" zoomScaleSheetLayoutView="100" workbookViewId="0">
      <selection activeCell="O25" sqref="O25"/>
    </sheetView>
  </sheetViews>
  <sheetFormatPr defaultRowHeight="13.5"/>
  <cols>
    <col min="1" max="1" width="10.625" style="261" customWidth="1"/>
    <col min="2" max="9" width="8.625" style="96" customWidth="1"/>
    <col min="10" max="10" width="9.625" style="96" customWidth="1"/>
    <col min="11" max="16384" width="9" style="96"/>
  </cols>
  <sheetData>
    <row r="1" spans="1:10" ht="15" customHeight="1">
      <c r="A1" s="1282" t="s">
        <v>2545</v>
      </c>
      <c r="B1" s="1282"/>
      <c r="C1" s="1282"/>
      <c r="D1" s="1282"/>
      <c r="E1" s="1282"/>
      <c r="F1" s="1282"/>
      <c r="G1" s="1282"/>
      <c r="H1" s="1282"/>
      <c r="I1" s="1282"/>
      <c r="J1" s="1282"/>
    </row>
    <row r="2" spans="1:10" s="97" customFormat="1" ht="15" customHeight="1">
      <c r="A2" s="753"/>
      <c r="B2" s="753"/>
      <c r="C2" s="753"/>
      <c r="D2" s="753"/>
      <c r="E2" s="753"/>
      <c r="F2" s="753"/>
      <c r="G2" s="753"/>
      <c r="H2" s="753"/>
    </row>
    <row r="3" spans="1:10" s="97" customFormat="1" ht="15" customHeight="1">
      <c r="A3" s="1066"/>
      <c r="B3" s="1066"/>
      <c r="C3" s="1066"/>
      <c r="D3" s="1066"/>
      <c r="E3" s="1066"/>
      <c r="F3" s="1066"/>
      <c r="G3" s="1066"/>
      <c r="H3" s="1066"/>
      <c r="I3" s="133"/>
      <c r="J3" s="133"/>
    </row>
    <row r="4" spans="1:10" ht="24.95" customHeight="1">
      <c r="A4" s="1355" t="s">
        <v>2544</v>
      </c>
      <c r="B4" s="1327"/>
      <c r="C4" s="1327"/>
      <c r="D4" s="1327"/>
      <c r="E4" s="1327"/>
      <c r="F4" s="1327"/>
      <c r="G4" s="1327"/>
      <c r="H4" s="1327"/>
      <c r="I4" s="1327"/>
    </row>
    <row r="5" spans="1:10" ht="15" customHeight="1" thickBot="1">
      <c r="A5" s="182"/>
      <c r="B5" s="114"/>
      <c r="C5" s="114"/>
      <c r="D5" s="114"/>
      <c r="E5" s="114"/>
      <c r="F5" s="114"/>
      <c r="G5" s="114"/>
      <c r="H5" s="114"/>
      <c r="I5" s="114"/>
    </row>
    <row r="6" spans="1:10" ht="15" customHeight="1" thickTop="1">
      <c r="A6" s="1364" t="s">
        <v>409</v>
      </c>
      <c r="B6" s="1561" t="s">
        <v>431</v>
      </c>
      <c r="C6" s="191"/>
      <c r="D6" s="191"/>
      <c r="E6" s="191"/>
      <c r="F6" s="191"/>
      <c r="G6" s="191"/>
      <c r="H6" s="191"/>
      <c r="I6" s="867"/>
    </row>
    <row r="7" spans="1:10" ht="15" customHeight="1">
      <c r="A7" s="1366"/>
      <c r="B7" s="1382"/>
      <c r="C7" s="459" t="s">
        <v>2543</v>
      </c>
      <c r="D7" s="459" t="s">
        <v>2542</v>
      </c>
      <c r="E7" s="459" t="s">
        <v>2541</v>
      </c>
      <c r="F7" s="459" t="s">
        <v>2540</v>
      </c>
      <c r="G7" s="459" t="s">
        <v>2539</v>
      </c>
      <c r="H7" s="459" t="s">
        <v>2538</v>
      </c>
      <c r="I7" s="322" t="s">
        <v>2537</v>
      </c>
    </row>
    <row r="8" spans="1:10" ht="15" customHeight="1">
      <c r="A8" s="257" t="s">
        <v>1911</v>
      </c>
      <c r="B8" s="156">
        <v>487490</v>
      </c>
      <c r="C8" s="152">
        <v>11408</v>
      </c>
      <c r="D8" s="152">
        <v>11733</v>
      </c>
      <c r="E8" s="152">
        <v>24580</v>
      </c>
      <c r="F8" s="152">
        <v>49154</v>
      </c>
      <c r="G8" s="152">
        <v>23014</v>
      </c>
      <c r="H8" s="152">
        <v>27166</v>
      </c>
      <c r="I8" s="152">
        <v>9435</v>
      </c>
    </row>
    <row r="9" spans="1:10" ht="15" customHeight="1">
      <c r="A9" s="166" t="s">
        <v>1910</v>
      </c>
      <c r="B9" s="156">
        <v>491332</v>
      </c>
      <c r="C9" s="152">
        <v>11488</v>
      </c>
      <c r="D9" s="152">
        <v>12069</v>
      </c>
      <c r="E9" s="152">
        <v>25086</v>
      </c>
      <c r="F9" s="152">
        <v>49519</v>
      </c>
      <c r="G9" s="152">
        <v>23649</v>
      </c>
      <c r="H9" s="152">
        <v>27673</v>
      </c>
      <c r="I9" s="152">
        <v>9425</v>
      </c>
    </row>
    <row r="10" spans="1:10" ht="15" customHeight="1">
      <c r="A10" s="166" t="s">
        <v>1909</v>
      </c>
      <c r="B10" s="156">
        <v>496448</v>
      </c>
      <c r="C10" s="152">
        <v>11632</v>
      </c>
      <c r="D10" s="152">
        <v>12250</v>
      </c>
      <c r="E10" s="152">
        <v>25432</v>
      </c>
      <c r="F10" s="152">
        <v>49780</v>
      </c>
      <c r="G10" s="152">
        <v>23926</v>
      </c>
      <c r="H10" s="152">
        <v>27905</v>
      </c>
      <c r="I10" s="152">
        <v>9546</v>
      </c>
    </row>
    <row r="11" spans="1:10" s="168" customFormat="1" ht="15" customHeight="1">
      <c r="A11" s="166" t="s">
        <v>1908</v>
      </c>
      <c r="B11" s="156">
        <v>500446</v>
      </c>
      <c r="C11" s="155">
        <v>11827</v>
      </c>
      <c r="D11" s="155">
        <v>12520</v>
      </c>
      <c r="E11" s="155">
        <v>25567</v>
      </c>
      <c r="F11" s="155">
        <v>49184</v>
      </c>
      <c r="G11" s="155">
        <v>24317</v>
      </c>
      <c r="H11" s="155">
        <v>28073</v>
      </c>
      <c r="I11" s="155">
        <v>9582</v>
      </c>
    </row>
    <row r="12" spans="1:10" ht="15" customHeight="1">
      <c r="A12" s="120" t="s">
        <v>1907</v>
      </c>
      <c r="B12" s="306">
        <v>520950</v>
      </c>
      <c r="C12" s="304">
        <v>12256</v>
      </c>
      <c r="D12" s="304">
        <v>13034</v>
      </c>
      <c r="E12" s="304">
        <v>26232</v>
      </c>
      <c r="F12" s="304">
        <v>51056</v>
      </c>
      <c r="G12" s="304">
        <v>25404</v>
      </c>
      <c r="H12" s="304">
        <v>29199</v>
      </c>
      <c r="I12" s="304">
        <v>10107</v>
      </c>
    </row>
    <row r="13" spans="1:10" ht="15" customHeight="1" thickBot="1">
      <c r="A13" s="373"/>
      <c r="B13" s="570"/>
      <c r="C13" s="570"/>
      <c r="D13" s="570"/>
      <c r="E13" s="570"/>
      <c r="F13" s="570"/>
      <c r="G13" s="570"/>
      <c r="H13" s="570"/>
      <c r="I13" s="570"/>
      <c r="J13" s="168"/>
    </row>
    <row r="14" spans="1:10" ht="15" customHeight="1" thickTop="1">
      <c r="A14" s="1364" t="s">
        <v>409</v>
      </c>
      <c r="B14" s="867"/>
      <c r="C14" s="1101"/>
      <c r="D14" s="1101"/>
      <c r="E14" s="1101"/>
      <c r="F14" s="1101"/>
      <c r="G14" s="1790" t="s">
        <v>2536</v>
      </c>
      <c r="H14" s="1787"/>
      <c r="I14" s="570"/>
      <c r="J14" s="570"/>
    </row>
    <row r="15" spans="1:10" ht="15" customHeight="1">
      <c r="A15" s="1366"/>
      <c r="B15" s="835" t="s">
        <v>2535</v>
      </c>
      <c r="C15" s="813" t="s">
        <v>2534</v>
      </c>
      <c r="D15" s="799" t="s">
        <v>2533</v>
      </c>
      <c r="E15" s="799" t="s">
        <v>2532</v>
      </c>
      <c r="F15" s="959" t="s">
        <v>2531</v>
      </c>
      <c r="G15" s="959" t="s">
        <v>2530</v>
      </c>
      <c r="H15" s="959" t="s">
        <v>2529</v>
      </c>
      <c r="I15" s="570"/>
      <c r="J15" s="570"/>
    </row>
    <row r="16" spans="1:10" ht="15" customHeight="1">
      <c r="A16" s="203" t="s">
        <v>1911</v>
      </c>
      <c r="B16" s="1100">
        <v>24336</v>
      </c>
      <c r="C16" s="184">
        <v>4892</v>
      </c>
      <c r="D16" s="184">
        <v>148350</v>
      </c>
      <c r="E16" s="184">
        <v>139888</v>
      </c>
      <c r="F16" s="184">
        <v>13404</v>
      </c>
      <c r="G16" s="624">
        <v>54</v>
      </c>
      <c r="H16" s="184">
        <v>130</v>
      </c>
      <c r="I16" s="570"/>
      <c r="J16" s="570"/>
    </row>
    <row r="17" spans="1:10" ht="15" customHeight="1">
      <c r="A17" s="316" t="s">
        <v>1910</v>
      </c>
      <c r="B17" s="1100">
        <v>24829</v>
      </c>
      <c r="C17" s="184">
        <v>4928</v>
      </c>
      <c r="D17" s="184">
        <v>149153</v>
      </c>
      <c r="E17" s="184">
        <v>140160</v>
      </c>
      <c r="F17" s="660">
        <v>13204</v>
      </c>
      <c r="G17" s="624">
        <v>61</v>
      </c>
      <c r="H17" s="152">
        <v>149</v>
      </c>
      <c r="I17" s="570"/>
      <c r="J17" s="570"/>
    </row>
    <row r="18" spans="1:10" ht="15" customHeight="1">
      <c r="A18" s="316" t="s">
        <v>1909</v>
      </c>
      <c r="B18" s="1100">
        <v>25322</v>
      </c>
      <c r="C18" s="184">
        <v>4903</v>
      </c>
      <c r="D18" s="184">
        <v>150487</v>
      </c>
      <c r="E18" s="184">
        <v>142073</v>
      </c>
      <c r="F18" s="152">
        <v>13008</v>
      </c>
      <c r="G18" s="624">
        <v>76</v>
      </c>
      <c r="H18" s="152">
        <v>184</v>
      </c>
      <c r="I18" s="570"/>
      <c r="J18" s="570"/>
    </row>
    <row r="19" spans="1:10" s="168" customFormat="1" ht="15" customHeight="1">
      <c r="A19" s="316" t="s">
        <v>1908</v>
      </c>
      <c r="B19" s="1099">
        <v>25506</v>
      </c>
      <c r="C19" s="155">
        <v>4908</v>
      </c>
      <c r="D19" s="155">
        <v>151271</v>
      </c>
      <c r="E19" s="155">
        <v>144016</v>
      </c>
      <c r="F19" s="155">
        <v>13305</v>
      </c>
      <c r="G19" s="591">
        <v>256</v>
      </c>
      <c r="H19" s="155">
        <v>370</v>
      </c>
      <c r="I19" s="1097"/>
      <c r="J19" s="1097"/>
    </row>
    <row r="20" spans="1:10" ht="15" customHeight="1">
      <c r="A20" s="733" t="s">
        <v>1907</v>
      </c>
      <c r="B20" s="1098">
        <v>26593</v>
      </c>
      <c r="C20" s="479">
        <v>5217</v>
      </c>
      <c r="D20" s="479">
        <v>153548</v>
      </c>
      <c r="E20" s="479">
        <v>154118</v>
      </c>
      <c r="F20" s="479">
        <v>13540</v>
      </c>
      <c r="G20" s="798">
        <v>518</v>
      </c>
      <c r="H20" s="304">
        <v>646</v>
      </c>
      <c r="I20" s="1097"/>
      <c r="J20" s="1097"/>
    </row>
    <row r="21" spans="1:10" ht="15" customHeight="1">
      <c r="A21" s="169"/>
      <c r="C21" s="169"/>
      <c r="D21" s="169"/>
      <c r="E21" s="169"/>
      <c r="F21" s="169"/>
      <c r="G21" s="169"/>
      <c r="H21" s="166" t="s">
        <v>2528</v>
      </c>
      <c r="I21" s="166"/>
      <c r="J21" s="175"/>
    </row>
    <row r="22" spans="1:10" ht="15" customHeight="1">
      <c r="A22" s="132"/>
      <c r="B22" s="132"/>
      <c r="C22" s="132"/>
      <c r="D22" s="132"/>
    </row>
    <row r="23" spans="1:10" ht="15" customHeight="1">
      <c r="A23" s="132"/>
      <c r="B23" s="132"/>
      <c r="C23" s="132"/>
      <c r="D23" s="132"/>
    </row>
    <row r="24" spans="1:10" ht="24.95" customHeight="1">
      <c r="A24" s="1301" t="s">
        <v>2527</v>
      </c>
      <c r="B24" s="1301"/>
      <c r="C24" s="1301"/>
      <c r="D24" s="1301"/>
      <c r="E24" s="1301"/>
      <c r="F24" s="1301"/>
      <c r="G24" s="1301"/>
      <c r="H24" s="1301"/>
      <c r="I24" s="554"/>
    </row>
    <row r="25" spans="1:10" ht="15" customHeight="1" thickBot="1">
      <c r="A25" s="1309" t="s">
        <v>2526</v>
      </c>
      <c r="B25" s="1309"/>
      <c r="C25" s="1309"/>
      <c r="D25" s="1309"/>
      <c r="E25" s="1309"/>
      <c r="F25" s="1309"/>
      <c r="G25" s="1309"/>
      <c r="H25" s="1309"/>
      <c r="I25" s="175"/>
    </row>
    <row r="26" spans="1:10" ht="15" customHeight="1" thickTop="1">
      <c r="A26" s="1956" t="s">
        <v>642</v>
      </c>
      <c r="B26" s="1958" t="s">
        <v>2525</v>
      </c>
      <c r="C26" s="1959"/>
      <c r="D26" s="1958" t="s">
        <v>2524</v>
      </c>
      <c r="E26" s="1960"/>
      <c r="F26" s="1960"/>
      <c r="G26" s="1961"/>
      <c r="H26" s="1096" t="s">
        <v>2523</v>
      </c>
    </row>
    <row r="27" spans="1:10" ht="15" customHeight="1">
      <c r="A27" s="1957"/>
      <c r="B27" s="1094" t="s">
        <v>2521</v>
      </c>
      <c r="C27" s="1094" t="s">
        <v>2522</v>
      </c>
      <c r="D27" s="1094" t="s">
        <v>2521</v>
      </c>
      <c r="E27" s="1094" t="s">
        <v>2520</v>
      </c>
      <c r="F27" s="1095" t="s">
        <v>2519</v>
      </c>
      <c r="G27" s="1094" t="s">
        <v>2518</v>
      </c>
      <c r="H27" s="1093" t="s">
        <v>2517</v>
      </c>
    </row>
    <row r="28" spans="1:10" ht="15" customHeight="1">
      <c r="A28" s="1092" t="s">
        <v>2516</v>
      </c>
      <c r="B28" s="584">
        <v>1</v>
      </c>
      <c r="C28" s="584">
        <v>1</v>
      </c>
      <c r="D28" s="584">
        <v>33</v>
      </c>
      <c r="E28" s="584">
        <v>1</v>
      </c>
      <c r="F28" s="1091">
        <v>7</v>
      </c>
      <c r="G28" s="584">
        <v>3</v>
      </c>
      <c r="H28" s="583">
        <v>6</v>
      </c>
      <c r="I28" s="168"/>
    </row>
    <row r="29" spans="1:10" ht="15" customHeight="1">
      <c r="A29" s="1317" t="s">
        <v>2515</v>
      </c>
      <c r="B29" s="1317"/>
      <c r="C29" s="1317"/>
      <c r="D29" s="1317"/>
      <c r="E29" s="1317"/>
      <c r="F29" s="1317"/>
      <c r="G29" s="1317"/>
      <c r="H29" s="1317"/>
      <c r="I29" s="175"/>
    </row>
  </sheetData>
  <mergeCells count="12">
    <mergeCell ref="A29:H29"/>
    <mergeCell ref="A1:J1"/>
    <mergeCell ref="A4:I4"/>
    <mergeCell ref="A6:A7"/>
    <mergeCell ref="B6:B7"/>
    <mergeCell ref="A14:A15"/>
    <mergeCell ref="G14:H14"/>
    <mergeCell ref="A24:H24"/>
    <mergeCell ref="A25:H25"/>
    <mergeCell ref="A26:A27"/>
    <mergeCell ref="B26:C26"/>
    <mergeCell ref="D26:G26"/>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CA595-C0D2-4E81-9737-828518D799B7}">
  <sheetPr>
    <pageSetUpPr fitToPage="1"/>
  </sheetPr>
  <dimension ref="A1:S87"/>
  <sheetViews>
    <sheetView view="pageBreakPreview" zoomScaleNormal="100" zoomScaleSheetLayoutView="100" workbookViewId="0">
      <selection activeCell="M56" sqref="M56"/>
    </sheetView>
  </sheetViews>
  <sheetFormatPr defaultRowHeight="17.25"/>
  <cols>
    <col min="1" max="11" width="4.625" style="96" customWidth="1"/>
    <col min="12" max="12" width="4.625" style="1102" customWidth="1"/>
    <col min="13" max="14" width="4.625" style="110" customWidth="1"/>
    <col min="15" max="19" width="4.625" style="96" customWidth="1"/>
    <col min="20" max="16384" width="9" style="96"/>
  </cols>
  <sheetData>
    <row r="1" spans="1:19" ht="15.75" customHeight="1">
      <c r="A1" s="1282" t="s">
        <v>2552</v>
      </c>
      <c r="B1" s="1282"/>
      <c r="C1" s="1282"/>
      <c r="D1" s="1282"/>
      <c r="E1" s="1282"/>
      <c r="F1" s="1282"/>
      <c r="G1" s="1282"/>
      <c r="H1" s="1282"/>
      <c r="I1" s="1282"/>
      <c r="J1" s="1282"/>
      <c r="K1" s="1282"/>
      <c r="L1" s="1282"/>
      <c r="M1" s="1282"/>
      <c r="N1" s="1282"/>
      <c r="O1" s="1282"/>
      <c r="P1" s="1282"/>
      <c r="Q1" s="1282"/>
      <c r="R1" s="1282"/>
      <c r="S1" s="1304"/>
    </row>
    <row r="2" spans="1:19" ht="50.1" customHeight="1" thickBot="1">
      <c r="B2" s="508"/>
      <c r="C2" s="508"/>
      <c r="D2" s="508"/>
      <c r="E2" s="508"/>
      <c r="F2" s="508"/>
      <c r="G2" s="508"/>
      <c r="H2" s="508"/>
      <c r="I2" s="508"/>
      <c r="J2" s="508"/>
      <c r="K2" s="508"/>
      <c r="L2" s="1103"/>
      <c r="M2" s="527"/>
      <c r="N2" s="527"/>
      <c r="O2" s="508"/>
      <c r="P2" s="508"/>
      <c r="Q2" s="508"/>
      <c r="R2" s="508"/>
    </row>
    <row r="3" spans="1:19" ht="15" customHeight="1" thickTop="1">
      <c r="B3" s="1345" t="s">
        <v>2551</v>
      </c>
      <c r="C3" s="1345"/>
      <c r="D3" s="1345"/>
      <c r="E3" s="1345"/>
      <c r="F3" s="1345"/>
      <c r="G3" s="1345"/>
      <c r="H3" s="1345"/>
      <c r="I3" s="1345"/>
      <c r="J3" s="1345"/>
      <c r="K3" s="1345"/>
      <c r="L3" s="1345"/>
      <c r="M3" s="1345"/>
      <c r="N3" s="1345"/>
      <c r="O3" s="1303"/>
      <c r="P3" s="1303"/>
      <c r="Q3" s="1303"/>
      <c r="R3" s="1303"/>
    </row>
    <row r="4" spans="1:19" ht="15" customHeight="1">
      <c r="B4" s="1345"/>
      <c r="C4" s="1345"/>
      <c r="D4" s="1345"/>
      <c r="E4" s="1345"/>
      <c r="F4" s="1345"/>
      <c r="G4" s="1345"/>
      <c r="H4" s="1345"/>
      <c r="I4" s="1345"/>
      <c r="J4" s="1345"/>
      <c r="K4" s="1345"/>
      <c r="L4" s="1345"/>
      <c r="M4" s="1345"/>
      <c r="N4" s="1345"/>
      <c r="O4" s="1303"/>
      <c r="P4" s="1303"/>
      <c r="Q4" s="1303"/>
      <c r="R4" s="1303"/>
    </row>
    <row r="5" spans="1:19" ht="15" customHeight="1">
      <c r="B5" s="1345"/>
      <c r="C5" s="1345"/>
      <c r="D5" s="1345"/>
      <c r="E5" s="1345"/>
      <c r="F5" s="1345"/>
      <c r="G5" s="1345"/>
      <c r="H5" s="1345"/>
      <c r="I5" s="1345"/>
      <c r="J5" s="1345"/>
      <c r="K5" s="1345"/>
      <c r="L5" s="1345"/>
      <c r="M5" s="1345"/>
      <c r="N5" s="1345"/>
      <c r="O5" s="1303"/>
      <c r="P5" s="1303"/>
      <c r="Q5" s="1303"/>
      <c r="R5" s="1303"/>
    </row>
    <row r="6" spans="1:19" ht="15" customHeight="1" thickBot="1">
      <c r="B6" s="1347"/>
      <c r="C6" s="1347"/>
      <c r="D6" s="1347"/>
      <c r="E6" s="1347"/>
      <c r="F6" s="1347"/>
      <c r="G6" s="1347"/>
      <c r="H6" s="1347"/>
      <c r="I6" s="1347"/>
      <c r="J6" s="1347"/>
      <c r="K6" s="1347"/>
      <c r="L6" s="1347"/>
      <c r="M6" s="1347"/>
      <c r="N6" s="1347"/>
      <c r="O6" s="1661"/>
      <c r="P6" s="1661"/>
      <c r="Q6" s="1661"/>
      <c r="R6" s="1661"/>
    </row>
    <row r="7" spans="1:19" ht="20.100000000000001" customHeight="1" thickTop="1"/>
    <row r="8" spans="1:19" s="94" customFormat="1" ht="20.100000000000001" customHeight="1">
      <c r="L8" s="1102"/>
      <c r="M8" s="111"/>
      <c r="N8" s="111"/>
    </row>
    <row r="9" spans="1:19" s="94" customFormat="1" ht="20.100000000000001" customHeight="1">
      <c r="L9" s="1102"/>
      <c r="M9" s="111"/>
      <c r="N9" s="111"/>
    </row>
    <row r="10" spans="1:19" s="94" customFormat="1" ht="20.100000000000001" customHeight="1">
      <c r="C10" s="1290" t="s">
        <v>2550</v>
      </c>
      <c r="D10" s="1290"/>
      <c r="E10" s="1290"/>
      <c r="F10" s="1290"/>
      <c r="G10" s="1290"/>
      <c r="H10" s="1290"/>
      <c r="I10" s="1290"/>
      <c r="J10" s="1290"/>
      <c r="K10" s="1290"/>
      <c r="L10" s="1291">
        <f>345/365</f>
        <v>0.9452054794520548</v>
      </c>
      <c r="M10" s="1291"/>
      <c r="N10" s="101" t="s">
        <v>565</v>
      </c>
      <c r="O10" s="99" t="s">
        <v>2549</v>
      </c>
      <c r="P10" s="99"/>
      <c r="Q10" s="99"/>
    </row>
    <row r="11" spans="1:19" s="94" customFormat="1" ht="20.100000000000001" customHeight="1">
      <c r="C11" s="1290" t="s">
        <v>2548</v>
      </c>
      <c r="D11" s="1290"/>
      <c r="E11" s="1290"/>
      <c r="F11" s="1290"/>
      <c r="G11" s="1290"/>
      <c r="H11" s="1290"/>
      <c r="I11" s="1290"/>
      <c r="J11" s="1290"/>
      <c r="K11" s="1290"/>
      <c r="L11" s="1291">
        <f>808/365</f>
        <v>2.2136986301369861</v>
      </c>
      <c r="M11" s="1291"/>
      <c r="N11" s="101" t="s">
        <v>565</v>
      </c>
      <c r="O11" s="99" t="s">
        <v>568</v>
      </c>
      <c r="P11" s="99"/>
      <c r="Q11" s="99"/>
    </row>
    <row r="12" spans="1:19" s="94" customFormat="1" ht="20.100000000000001" customHeight="1">
      <c r="C12" s="1290" t="s">
        <v>2547</v>
      </c>
      <c r="D12" s="1290"/>
      <c r="E12" s="1290"/>
      <c r="F12" s="1290"/>
      <c r="G12" s="1290"/>
      <c r="H12" s="1290"/>
      <c r="I12" s="1290"/>
      <c r="J12" s="1290"/>
      <c r="K12" s="1290"/>
      <c r="L12" s="1291">
        <f>10405/365</f>
        <v>28.506849315068493</v>
      </c>
      <c r="M12" s="1291"/>
      <c r="N12" s="101" t="s">
        <v>565</v>
      </c>
      <c r="O12" s="99" t="s">
        <v>568</v>
      </c>
      <c r="P12" s="99"/>
      <c r="Q12" s="99"/>
    </row>
    <row r="13" spans="1:19" s="94" customFormat="1" ht="20.100000000000001" customHeight="1">
      <c r="C13" s="1290" t="s">
        <v>2546</v>
      </c>
      <c r="D13" s="1290"/>
      <c r="E13" s="1290"/>
      <c r="F13" s="1290"/>
      <c r="G13" s="1290"/>
      <c r="H13" s="1290"/>
      <c r="I13" s="1290"/>
      <c r="J13" s="1290"/>
      <c r="K13" s="1290"/>
      <c r="L13" s="1291">
        <f>28/365</f>
        <v>7.6712328767123292E-2</v>
      </c>
      <c r="M13" s="1291"/>
      <c r="N13" s="101" t="s">
        <v>565</v>
      </c>
      <c r="O13" s="99" t="s">
        <v>568</v>
      </c>
      <c r="P13" s="99"/>
      <c r="Q13" s="99"/>
    </row>
    <row r="14" spans="1:19" ht="20.100000000000001" customHeight="1"/>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sheetData>
  <mergeCells count="10">
    <mergeCell ref="C12:K12"/>
    <mergeCell ref="L12:M12"/>
    <mergeCell ref="C13:K13"/>
    <mergeCell ref="L13:M13"/>
    <mergeCell ref="A1:S1"/>
    <mergeCell ref="B3:R6"/>
    <mergeCell ref="C10:K10"/>
    <mergeCell ref="L10:M10"/>
    <mergeCell ref="C11:K11"/>
    <mergeCell ref="L11:M11"/>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68B960-F51E-4084-9B0A-DF8D9A7444D7}">
  <sheetPr>
    <pageSetUpPr fitToPage="1"/>
  </sheetPr>
  <dimension ref="A1:M54"/>
  <sheetViews>
    <sheetView view="pageBreakPreview" topLeftCell="A5" zoomScaleNormal="100" zoomScaleSheetLayoutView="100" workbookViewId="0">
      <selection activeCell="M56" sqref="M56"/>
    </sheetView>
  </sheetViews>
  <sheetFormatPr defaultRowHeight="13.5"/>
  <cols>
    <col min="1" max="10" width="8.625" style="168" customWidth="1"/>
    <col min="11" max="11" width="2.625" style="168" customWidth="1"/>
    <col min="12" max="16384" width="9" style="168"/>
  </cols>
  <sheetData>
    <row r="1" spans="1:13" ht="15" customHeight="1">
      <c r="A1" s="1303" t="s">
        <v>2588</v>
      </c>
      <c r="B1" s="1303"/>
      <c r="C1" s="1303"/>
      <c r="D1" s="1303"/>
    </row>
    <row r="2" spans="1:13" ht="15" customHeight="1"/>
    <row r="3" spans="1:13" s="703" customFormat="1" ht="15" customHeight="1"/>
    <row r="4" spans="1:13" s="703" customFormat="1" ht="24.95" customHeight="1">
      <c r="A4" s="1412" t="s">
        <v>2587</v>
      </c>
      <c r="B4" s="1412"/>
      <c r="C4" s="1412"/>
      <c r="D4" s="1412"/>
      <c r="E4" s="1412"/>
      <c r="F4" s="1412"/>
      <c r="G4" s="1412"/>
      <c r="H4" s="1412"/>
      <c r="I4" s="1412"/>
      <c r="J4" s="1412"/>
      <c r="K4" s="1120"/>
    </row>
    <row r="5" spans="1:13" s="274" customFormat="1" ht="15" customHeight="1" thickBot="1">
      <c r="A5" s="132"/>
    </row>
    <row r="6" spans="1:13" s="577" customFormat="1" ht="15" customHeight="1" thickTop="1">
      <c r="A6" s="1364" t="s">
        <v>642</v>
      </c>
      <c r="B6" s="1367" t="s">
        <v>431</v>
      </c>
      <c r="C6" s="1306" t="s">
        <v>2579</v>
      </c>
      <c r="D6" s="1307"/>
      <c r="E6" s="1307"/>
      <c r="F6" s="1308"/>
      <c r="G6" s="1306" t="s">
        <v>2578</v>
      </c>
      <c r="H6" s="1307"/>
      <c r="I6" s="1307"/>
      <c r="J6" s="1307"/>
      <c r="K6" s="964"/>
    </row>
    <row r="7" spans="1:13" s="577" customFormat="1" ht="15" customHeight="1">
      <c r="A7" s="1366"/>
      <c r="B7" s="1333"/>
      <c r="C7" s="333" t="s">
        <v>2586</v>
      </c>
      <c r="D7" s="333" t="s">
        <v>2585</v>
      </c>
      <c r="E7" s="333" t="s">
        <v>2584</v>
      </c>
      <c r="F7" s="138" t="s">
        <v>2574</v>
      </c>
      <c r="G7" s="138" t="s">
        <v>2573</v>
      </c>
      <c r="H7" s="333" t="s">
        <v>2583</v>
      </c>
      <c r="I7" s="333" t="s">
        <v>2582</v>
      </c>
      <c r="J7" s="835" t="s">
        <v>2581</v>
      </c>
      <c r="K7" s="964"/>
    </row>
    <row r="8" spans="1:13" ht="15" customHeight="1">
      <c r="A8" s="621" t="s">
        <v>496</v>
      </c>
      <c r="B8" s="153">
        <v>1167</v>
      </c>
      <c r="C8" s="152">
        <v>1</v>
      </c>
      <c r="D8" s="152">
        <v>4</v>
      </c>
      <c r="E8" s="151" t="s">
        <v>361</v>
      </c>
      <c r="F8" s="662" t="s">
        <v>361</v>
      </c>
      <c r="G8" s="151" t="s">
        <v>1770</v>
      </c>
      <c r="H8" s="152">
        <v>18</v>
      </c>
      <c r="I8" s="152">
        <v>18</v>
      </c>
      <c r="J8" s="152">
        <v>2</v>
      </c>
      <c r="K8" s="1116"/>
    </row>
    <row r="9" spans="1:13" ht="15" customHeight="1">
      <c r="A9" s="621" t="s">
        <v>2392</v>
      </c>
      <c r="B9" s="153">
        <v>1040</v>
      </c>
      <c r="C9" s="151" t="s">
        <v>361</v>
      </c>
      <c r="D9" s="152">
        <v>2</v>
      </c>
      <c r="E9" s="155">
        <v>1</v>
      </c>
      <c r="F9" s="319">
        <v>2</v>
      </c>
      <c r="G9" s="151" t="s">
        <v>361</v>
      </c>
      <c r="H9" s="152">
        <v>16</v>
      </c>
      <c r="I9" s="152">
        <v>12</v>
      </c>
      <c r="J9" s="152">
        <v>1</v>
      </c>
      <c r="K9" s="1116"/>
    </row>
    <row r="10" spans="1:13" ht="15" customHeight="1">
      <c r="A10" s="621" t="s">
        <v>615</v>
      </c>
      <c r="B10" s="153">
        <v>998</v>
      </c>
      <c r="C10" s="155">
        <v>1</v>
      </c>
      <c r="D10" s="152">
        <v>5</v>
      </c>
      <c r="E10" s="151" t="s">
        <v>361</v>
      </c>
      <c r="F10" s="660">
        <v>4</v>
      </c>
      <c r="G10" s="151" t="s">
        <v>361</v>
      </c>
      <c r="H10" s="152">
        <v>32</v>
      </c>
      <c r="I10" s="152">
        <v>21</v>
      </c>
      <c r="J10" s="152">
        <v>1</v>
      </c>
      <c r="K10" s="1116"/>
    </row>
    <row r="11" spans="1:13" s="1116" customFormat="1" ht="15" customHeight="1">
      <c r="A11" s="621" t="s">
        <v>363</v>
      </c>
      <c r="B11" s="153">
        <v>783</v>
      </c>
      <c r="C11" s="152">
        <v>3</v>
      </c>
      <c r="D11" s="151" t="s">
        <v>364</v>
      </c>
      <c r="E11" s="151" t="s">
        <v>364</v>
      </c>
      <c r="F11" s="662" t="s">
        <v>364</v>
      </c>
      <c r="G11" s="898" t="s">
        <v>364</v>
      </c>
      <c r="H11" s="152">
        <v>21</v>
      </c>
      <c r="I11" s="152">
        <v>12</v>
      </c>
      <c r="J11" s="152">
        <v>2</v>
      </c>
      <c r="K11" s="1121"/>
    </row>
    <row r="12" spans="1:13" s="1116" customFormat="1" ht="15" customHeight="1">
      <c r="A12" s="1117" t="s">
        <v>362</v>
      </c>
      <c r="B12" s="149">
        <v>808</v>
      </c>
      <c r="C12" s="148">
        <v>1</v>
      </c>
      <c r="D12" s="148">
        <v>3</v>
      </c>
      <c r="E12" s="147" t="s">
        <v>364</v>
      </c>
      <c r="F12" s="760">
        <v>2</v>
      </c>
      <c r="G12" s="1124" t="s">
        <v>364</v>
      </c>
      <c r="H12" s="148">
        <v>17</v>
      </c>
      <c r="I12" s="148">
        <v>16</v>
      </c>
      <c r="J12" s="148">
        <v>5</v>
      </c>
      <c r="K12" s="1121"/>
    </row>
    <row r="13" spans="1:13" ht="15" customHeight="1">
      <c r="A13" s="175" t="s">
        <v>2569</v>
      </c>
      <c r="E13" s="923"/>
      <c r="F13" s="923"/>
      <c r="G13" s="923"/>
      <c r="J13" s="923"/>
      <c r="K13" s="1121"/>
    </row>
    <row r="14" spans="1:13" s="274" customFormat="1" ht="15" customHeight="1">
      <c r="A14" s="132"/>
      <c r="B14" s="132"/>
      <c r="C14" s="132"/>
      <c r="D14" s="128"/>
      <c r="E14" s="128"/>
      <c r="F14" s="128"/>
      <c r="G14" s="128"/>
      <c r="H14" s="128"/>
      <c r="I14" s="128"/>
      <c r="J14" s="128"/>
      <c r="K14" s="128"/>
      <c r="L14" s="128"/>
      <c r="M14" s="128"/>
    </row>
    <row r="15" spans="1:13" ht="15" customHeight="1">
      <c r="E15" s="923"/>
      <c r="G15" s="923"/>
      <c r="J15" s="923"/>
      <c r="K15" s="923"/>
    </row>
    <row r="16" spans="1:13" s="703" customFormat="1" ht="24.95" customHeight="1">
      <c r="A16" s="1412" t="s">
        <v>2580</v>
      </c>
      <c r="B16" s="1412"/>
      <c r="C16" s="1412"/>
      <c r="D16" s="1412"/>
      <c r="E16" s="1355"/>
      <c r="F16" s="1355"/>
      <c r="G16" s="1412"/>
      <c r="H16" s="1412"/>
      <c r="I16" s="1412"/>
      <c r="J16" s="1412"/>
      <c r="K16" s="1120"/>
    </row>
    <row r="17" spans="1:13" s="274" customFormat="1" ht="15" customHeight="1" thickBot="1">
      <c r="A17" s="1413"/>
      <c r="B17" s="1413"/>
      <c r="C17" s="1413"/>
      <c r="D17" s="1413"/>
      <c r="E17" s="1963"/>
      <c r="F17" s="1963"/>
      <c r="G17" s="1413"/>
      <c r="H17" s="1413"/>
      <c r="I17" s="1413"/>
      <c r="J17" s="1963"/>
      <c r="K17" s="1963"/>
    </row>
    <row r="18" spans="1:13" s="577" customFormat="1" ht="15" customHeight="1" thickTop="1">
      <c r="A18" s="1364" t="s">
        <v>642</v>
      </c>
      <c r="B18" s="1367" t="s">
        <v>431</v>
      </c>
      <c r="C18" s="1306" t="s">
        <v>2579</v>
      </c>
      <c r="D18" s="1307"/>
      <c r="E18" s="1307"/>
      <c r="F18" s="1308"/>
      <c r="G18" s="1306" t="s">
        <v>2578</v>
      </c>
      <c r="H18" s="1307"/>
      <c r="I18" s="1307"/>
      <c r="J18" s="1307"/>
    </row>
    <row r="19" spans="1:13" s="577" customFormat="1" ht="15" customHeight="1">
      <c r="A19" s="1366"/>
      <c r="B19" s="1333"/>
      <c r="C19" s="333" t="s">
        <v>2577</v>
      </c>
      <c r="D19" s="333" t="s">
        <v>2576</v>
      </c>
      <c r="E19" s="333" t="s">
        <v>2575</v>
      </c>
      <c r="F19" s="138" t="s">
        <v>2574</v>
      </c>
      <c r="G19" s="138" t="s">
        <v>2573</v>
      </c>
      <c r="H19" s="333" t="s">
        <v>2572</v>
      </c>
      <c r="I19" s="333" t="s">
        <v>2571</v>
      </c>
      <c r="J19" s="835" t="s">
        <v>2570</v>
      </c>
      <c r="K19" s="964"/>
    </row>
    <row r="20" spans="1:13" ht="15" customHeight="1">
      <c r="A20" s="157" t="s">
        <v>496</v>
      </c>
      <c r="B20" s="153">
        <v>24</v>
      </c>
      <c r="C20" s="151" t="s">
        <v>361</v>
      </c>
      <c r="D20" s="151" t="s">
        <v>361</v>
      </c>
      <c r="E20" s="151" t="s">
        <v>361</v>
      </c>
      <c r="F20" s="662" t="s">
        <v>361</v>
      </c>
      <c r="G20" s="151" t="s">
        <v>361</v>
      </c>
      <c r="H20" s="151" t="s">
        <v>361</v>
      </c>
      <c r="I20" s="155">
        <v>4</v>
      </c>
      <c r="J20" s="151" t="s">
        <v>361</v>
      </c>
      <c r="K20" s="1123"/>
    </row>
    <row r="21" spans="1:13" ht="15" customHeight="1">
      <c r="A21" s="621" t="s">
        <v>2392</v>
      </c>
      <c r="B21" s="153">
        <v>12</v>
      </c>
      <c r="C21" s="151" t="s">
        <v>361</v>
      </c>
      <c r="D21" s="151" t="s">
        <v>361</v>
      </c>
      <c r="E21" s="151" t="s">
        <v>361</v>
      </c>
      <c r="F21" s="662" t="s">
        <v>361</v>
      </c>
      <c r="G21" s="151" t="s">
        <v>361</v>
      </c>
      <c r="H21" s="151" t="s">
        <v>361</v>
      </c>
      <c r="I21" s="151" t="s">
        <v>361</v>
      </c>
      <c r="J21" s="151" t="s">
        <v>361</v>
      </c>
      <c r="K21" s="1123"/>
      <c r="L21" s="923"/>
      <c r="M21" s="923"/>
    </row>
    <row r="22" spans="1:13" ht="15" customHeight="1">
      <c r="A22" s="621" t="s">
        <v>615</v>
      </c>
      <c r="B22" s="153">
        <v>17</v>
      </c>
      <c r="C22" s="151" t="s">
        <v>361</v>
      </c>
      <c r="D22" s="151" t="s">
        <v>361</v>
      </c>
      <c r="E22" s="151" t="s">
        <v>361</v>
      </c>
      <c r="F22" s="662" t="s">
        <v>361</v>
      </c>
      <c r="G22" s="151" t="s">
        <v>361</v>
      </c>
      <c r="H22" s="155">
        <v>1</v>
      </c>
      <c r="I22" s="155">
        <v>3</v>
      </c>
      <c r="J22" s="151" t="s">
        <v>361</v>
      </c>
      <c r="K22" s="1123"/>
      <c r="L22" s="923"/>
      <c r="M22" s="923"/>
    </row>
    <row r="23" spans="1:13" s="484" customFormat="1" ht="15" customHeight="1">
      <c r="A23" s="621" t="s">
        <v>363</v>
      </c>
      <c r="B23" s="153">
        <v>21</v>
      </c>
      <c r="C23" s="898" t="s">
        <v>361</v>
      </c>
      <c r="D23" s="151" t="s">
        <v>361</v>
      </c>
      <c r="E23" s="151" t="s">
        <v>361</v>
      </c>
      <c r="F23" s="662" t="s">
        <v>361</v>
      </c>
      <c r="G23" s="151" t="s">
        <v>361</v>
      </c>
      <c r="H23" s="151" t="s">
        <v>361</v>
      </c>
      <c r="I23" s="152">
        <v>1</v>
      </c>
      <c r="J23" s="151" t="s">
        <v>361</v>
      </c>
      <c r="K23" s="1121"/>
    </row>
    <row r="24" spans="1:13" s="484" customFormat="1" ht="15" customHeight="1">
      <c r="A24" s="1117" t="s">
        <v>362</v>
      </c>
      <c r="B24" s="149">
        <v>13</v>
      </c>
      <c r="C24" s="959" t="s">
        <v>364</v>
      </c>
      <c r="D24" s="170" t="s">
        <v>364</v>
      </c>
      <c r="E24" s="170" t="s">
        <v>364</v>
      </c>
      <c r="F24" s="1122" t="s">
        <v>364</v>
      </c>
      <c r="G24" s="170" t="s">
        <v>364</v>
      </c>
      <c r="H24" s="147" t="s">
        <v>364</v>
      </c>
      <c r="I24" s="147" t="s">
        <v>364</v>
      </c>
      <c r="J24" s="188">
        <v>1</v>
      </c>
      <c r="K24" s="1121"/>
    </row>
    <row r="25" spans="1:13" ht="15" customHeight="1">
      <c r="A25" s="175" t="s">
        <v>2569</v>
      </c>
      <c r="K25" s="663"/>
    </row>
    <row r="26" spans="1:13" s="274" customFormat="1" ht="15" customHeight="1">
      <c r="A26" s="132"/>
      <c r="B26" s="132"/>
      <c r="C26" s="132"/>
      <c r="D26" s="132"/>
      <c r="E26" s="132"/>
      <c r="F26" s="132"/>
      <c r="G26" s="132"/>
      <c r="H26" s="132"/>
      <c r="I26" s="132"/>
      <c r="J26" s="132"/>
      <c r="K26" s="132"/>
    </row>
    <row r="27" spans="1:13" ht="15" customHeight="1"/>
    <row r="28" spans="1:13" s="703" customFormat="1" ht="24.95" customHeight="1">
      <c r="A28" s="1412" t="s">
        <v>2568</v>
      </c>
      <c r="B28" s="1412"/>
      <c r="C28" s="1412"/>
      <c r="D28" s="1412"/>
      <c r="E28" s="1412"/>
      <c r="F28" s="1412"/>
      <c r="G28" s="1412"/>
      <c r="H28" s="1412"/>
      <c r="I28" s="1412"/>
      <c r="J28" s="1412"/>
      <c r="K28" s="1120"/>
    </row>
    <row r="29" spans="1:13" s="274" customFormat="1" ht="15" customHeight="1" thickBot="1"/>
    <row r="30" spans="1:13" s="1119" customFormat="1" ht="15" customHeight="1" thickTop="1">
      <c r="A30" s="1115" t="s">
        <v>409</v>
      </c>
      <c r="B30" s="978" t="s">
        <v>2567</v>
      </c>
      <c r="C30" s="978" t="s">
        <v>2566</v>
      </c>
      <c r="D30" s="978" t="s">
        <v>2565</v>
      </c>
      <c r="E30" s="978" t="s">
        <v>2564</v>
      </c>
      <c r="F30" s="978" t="s">
        <v>2563</v>
      </c>
      <c r="G30" s="978" t="s">
        <v>2562</v>
      </c>
      <c r="H30" s="978" t="s">
        <v>2561</v>
      </c>
      <c r="I30" s="977" t="s">
        <v>2560</v>
      </c>
      <c r="J30" s="210" t="s">
        <v>2559</v>
      </c>
    </row>
    <row r="31" spans="1:13" ht="15" customHeight="1">
      <c r="A31" s="157" t="s">
        <v>496</v>
      </c>
      <c r="B31" s="157">
        <v>152</v>
      </c>
      <c r="C31" s="260">
        <v>7</v>
      </c>
      <c r="D31" s="260">
        <v>28</v>
      </c>
      <c r="E31" s="1118" t="s">
        <v>361</v>
      </c>
      <c r="F31" s="1118" t="s">
        <v>361</v>
      </c>
      <c r="G31" s="1118" t="s">
        <v>361</v>
      </c>
      <c r="H31" s="260">
        <v>65</v>
      </c>
      <c r="I31" s="1118" t="s">
        <v>361</v>
      </c>
      <c r="J31" s="152">
        <v>12</v>
      </c>
    </row>
    <row r="32" spans="1:13" ht="15" customHeight="1">
      <c r="A32" s="621" t="s">
        <v>2392</v>
      </c>
      <c r="B32" s="153">
        <v>118</v>
      </c>
      <c r="C32" s="152">
        <v>14</v>
      </c>
      <c r="D32" s="152">
        <v>15</v>
      </c>
      <c r="E32" s="151" t="s">
        <v>361</v>
      </c>
      <c r="F32" s="151" t="s">
        <v>361</v>
      </c>
      <c r="G32" s="151" t="s">
        <v>361</v>
      </c>
      <c r="H32" s="152">
        <v>40</v>
      </c>
      <c r="I32" s="155">
        <v>2</v>
      </c>
      <c r="J32" s="152">
        <v>3</v>
      </c>
    </row>
    <row r="33" spans="1:11" ht="15" customHeight="1">
      <c r="A33" s="621" t="s">
        <v>615</v>
      </c>
      <c r="B33" s="153">
        <v>203</v>
      </c>
      <c r="C33" s="152">
        <v>37</v>
      </c>
      <c r="D33" s="152">
        <v>39</v>
      </c>
      <c r="E33" s="151" t="s">
        <v>361</v>
      </c>
      <c r="F33" s="151" t="s">
        <v>361</v>
      </c>
      <c r="G33" s="151" t="s">
        <v>361</v>
      </c>
      <c r="H33" s="152">
        <v>43</v>
      </c>
      <c r="I33" s="151" t="s">
        <v>361</v>
      </c>
      <c r="J33" s="152">
        <v>4</v>
      </c>
    </row>
    <row r="34" spans="1:11" s="1116" customFormat="1" ht="15" customHeight="1">
      <c r="A34" s="621" t="s">
        <v>363</v>
      </c>
      <c r="B34" s="153">
        <v>179</v>
      </c>
      <c r="C34" s="152">
        <v>17</v>
      </c>
      <c r="D34" s="152">
        <v>25</v>
      </c>
      <c r="E34" s="151" t="s">
        <v>361</v>
      </c>
      <c r="F34" s="151" t="s">
        <v>361</v>
      </c>
      <c r="G34" s="155">
        <v>2</v>
      </c>
      <c r="H34" s="152">
        <v>19</v>
      </c>
      <c r="I34" s="155">
        <v>1</v>
      </c>
      <c r="J34" s="152">
        <v>1</v>
      </c>
    </row>
    <row r="35" spans="1:11" s="1116" customFormat="1" ht="15" customHeight="1">
      <c r="A35" s="1117" t="s">
        <v>362</v>
      </c>
      <c r="B35" s="149">
        <v>152</v>
      </c>
      <c r="C35" s="148">
        <v>8</v>
      </c>
      <c r="D35" s="148">
        <v>35</v>
      </c>
      <c r="E35" s="147" t="s">
        <v>364</v>
      </c>
      <c r="F35" s="147" t="s">
        <v>364</v>
      </c>
      <c r="G35" s="304">
        <v>6</v>
      </c>
      <c r="H35" s="148">
        <v>60</v>
      </c>
      <c r="I35" s="147" t="s">
        <v>364</v>
      </c>
      <c r="J35" s="147" t="s">
        <v>364</v>
      </c>
    </row>
    <row r="36" spans="1:11" s="274" customFormat="1" ht="15" customHeight="1">
      <c r="A36" s="753" t="s">
        <v>2558</v>
      </c>
      <c r="B36" s="753"/>
      <c r="C36" s="753"/>
      <c r="D36" s="753"/>
      <c r="E36" s="753"/>
      <c r="F36" s="753"/>
      <c r="G36" s="166"/>
      <c r="H36" s="182"/>
      <c r="I36" s="182"/>
      <c r="J36" s="166"/>
      <c r="K36" s="132"/>
    </row>
    <row r="37" spans="1:11" s="274" customFormat="1" ht="15" customHeight="1">
      <c r="A37" s="752"/>
      <c r="B37" s="752"/>
      <c r="C37" s="752"/>
      <c r="D37" s="752"/>
      <c r="E37" s="752"/>
      <c r="F37" s="752"/>
      <c r="G37" s="752"/>
      <c r="H37" s="752"/>
      <c r="I37" s="752"/>
      <c r="J37" s="132"/>
      <c r="K37" s="132"/>
    </row>
    <row r="38" spans="1:11" ht="15" customHeight="1"/>
    <row r="39" spans="1:11" s="703" customFormat="1" ht="24.95" customHeight="1">
      <c r="A39" s="1355" t="s">
        <v>2557</v>
      </c>
      <c r="B39" s="1355"/>
      <c r="C39" s="1355"/>
      <c r="D39" s="1355"/>
      <c r="E39" s="1355"/>
      <c r="F39" s="1355"/>
      <c r="G39" s="1355"/>
      <c r="H39" s="1355"/>
      <c r="I39" s="1355"/>
      <c r="J39" s="1355"/>
    </row>
    <row r="40" spans="1:11" s="274" customFormat="1" ht="15" customHeight="1" thickBot="1">
      <c r="A40" s="1962"/>
      <c r="B40" s="1413"/>
      <c r="C40" s="1413"/>
      <c r="D40" s="1413"/>
      <c r="E40" s="1413"/>
      <c r="F40" s="1413"/>
      <c r="G40" s="1413"/>
    </row>
    <row r="41" spans="1:11" s="274" customFormat="1" ht="15" customHeight="1" thickTop="1">
      <c r="A41" s="1115" t="s">
        <v>409</v>
      </c>
      <c r="B41" s="1114"/>
      <c r="C41" s="1112" t="s">
        <v>2556</v>
      </c>
      <c r="D41" s="1112"/>
      <c r="E41" s="1114"/>
      <c r="F41" s="1112" t="s">
        <v>2555</v>
      </c>
      <c r="G41" s="1113"/>
      <c r="H41" s="1112"/>
      <c r="I41" s="1112" t="s">
        <v>2554</v>
      </c>
      <c r="J41" s="1112"/>
    </row>
    <row r="42" spans="1:11" ht="15" customHeight="1">
      <c r="A42" s="260" t="s">
        <v>496</v>
      </c>
      <c r="B42" s="314"/>
      <c r="D42" s="1110">
        <v>519</v>
      </c>
      <c r="G42" s="1110">
        <v>635</v>
      </c>
      <c r="J42" s="685">
        <v>4</v>
      </c>
    </row>
    <row r="43" spans="1:11" ht="15" customHeight="1">
      <c r="A43" s="154" t="s">
        <v>2392</v>
      </c>
      <c r="B43" s="314"/>
      <c r="D43" s="1110">
        <v>473</v>
      </c>
      <c r="G43" s="1110">
        <v>572</v>
      </c>
      <c r="J43" s="685">
        <v>5</v>
      </c>
    </row>
    <row r="44" spans="1:11" ht="15" customHeight="1">
      <c r="A44" s="154" t="s">
        <v>615</v>
      </c>
      <c r="B44" s="314"/>
      <c r="D44" s="1110">
        <v>343</v>
      </c>
      <c r="G44" s="1110">
        <v>413</v>
      </c>
      <c r="J44" s="685">
        <v>2</v>
      </c>
    </row>
    <row r="45" spans="1:11" s="1104" customFormat="1" ht="15" customHeight="1">
      <c r="A45" s="154" t="s">
        <v>363</v>
      </c>
      <c r="B45" s="1111"/>
      <c r="D45" s="1110">
        <v>391</v>
      </c>
      <c r="G45" s="1110">
        <v>454</v>
      </c>
      <c r="J45" s="685">
        <v>4</v>
      </c>
    </row>
    <row r="46" spans="1:11" s="1104" customFormat="1" ht="15" customHeight="1">
      <c r="A46" s="1109" t="s">
        <v>362</v>
      </c>
      <c r="B46" s="1108"/>
      <c r="C46" s="1106"/>
      <c r="D46" s="1107">
        <v>345</v>
      </c>
      <c r="E46" s="1106"/>
      <c r="F46" s="1106"/>
      <c r="G46" s="1107">
        <v>378</v>
      </c>
      <c r="H46" s="1106"/>
      <c r="I46" s="1106"/>
      <c r="J46" s="1105">
        <v>3</v>
      </c>
    </row>
    <row r="47" spans="1:11" ht="15" customHeight="1">
      <c r="A47" s="1317"/>
      <c r="B47" s="1313"/>
      <c r="C47" s="1313"/>
      <c r="D47" s="1313"/>
      <c r="E47" s="1313"/>
      <c r="F47" s="1313"/>
      <c r="G47" s="1313"/>
      <c r="I47" s="1317" t="s">
        <v>2553</v>
      </c>
      <c r="J47" s="1317"/>
    </row>
    <row r="48" spans="1:11" ht="18" customHeight="1"/>
    <row r="54" spans="6:6">
      <c r="F54" s="923" t="s">
        <v>364</v>
      </c>
    </row>
  </sheetData>
  <mergeCells count="17">
    <mergeCell ref="G18:J18"/>
    <mergeCell ref="A1:D1"/>
    <mergeCell ref="A4:J4"/>
    <mergeCell ref="A6:A7"/>
    <mergeCell ref="B6:B7"/>
    <mergeCell ref="C6:F6"/>
    <mergeCell ref="G6:J6"/>
    <mergeCell ref="A16:J16"/>
    <mergeCell ref="A17:K17"/>
    <mergeCell ref="A18:A19"/>
    <mergeCell ref="B18:B19"/>
    <mergeCell ref="C18:F18"/>
    <mergeCell ref="A47:G47"/>
    <mergeCell ref="A28:J28"/>
    <mergeCell ref="A40:G40"/>
    <mergeCell ref="I47:J47"/>
    <mergeCell ref="A39:J39"/>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1E54-E7FF-44AC-BFF9-51C80315CDF5}">
  <sheetPr>
    <pageSetUpPr fitToPage="1"/>
  </sheetPr>
  <dimension ref="A1:AA54"/>
  <sheetViews>
    <sheetView view="pageBreakPreview" topLeftCell="A19" zoomScaleNormal="100" zoomScaleSheetLayoutView="100" workbookViewId="0">
      <selection activeCell="M56" sqref="M56"/>
    </sheetView>
  </sheetViews>
  <sheetFormatPr defaultRowHeight="13.5"/>
  <cols>
    <col min="1" max="10" width="8.625" style="168" customWidth="1"/>
    <col min="11" max="11" width="0.125" style="168" hidden="1" customWidth="1"/>
    <col min="12" max="16384" width="9" style="168"/>
  </cols>
  <sheetData>
    <row r="1" spans="1:27" ht="15" customHeight="1">
      <c r="G1" s="1396" t="s">
        <v>2612</v>
      </c>
      <c r="H1" s="1396"/>
      <c r="I1" s="1396"/>
      <c r="J1" s="1396"/>
      <c r="K1" s="1303"/>
    </row>
    <row r="2" spans="1:27" ht="15" customHeight="1">
      <c r="G2" s="510"/>
      <c r="H2" s="510"/>
      <c r="I2" s="510"/>
      <c r="J2" s="510"/>
    </row>
    <row r="3" spans="1:27" s="703" customFormat="1" ht="15" customHeight="1">
      <c r="G3" s="1120"/>
      <c r="H3" s="1120"/>
      <c r="I3" s="1120"/>
      <c r="J3" s="1120"/>
    </row>
    <row r="4" spans="1:27" s="703" customFormat="1" ht="24.95" customHeight="1">
      <c r="A4" s="1856" t="s">
        <v>2611</v>
      </c>
      <c r="B4" s="1856"/>
      <c r="C4" s="1856"/>
      <c r="D4" s="1856"/>
      <c r="E4" s="1856"/>
    </row>
    <row r="5" spans="1:27" s="274" customFormat="1" ht="15" customHeight="1" thickBot="1">
      <c r="A5" s="155"/>
      <c r="B5" s="155"/>
      <c r="C5" s="155"/>
      <c r="D5" s="155"/>
      <c r="E5" s="155"/>
      <c r="F5" s="1794"/>
      <c r="G5" s="1964"/>
      <c r="H5" s="1964"/>
    </row>
    <row r="6" spans="1:27" s="577" customFormat="1" ht="15" customHeight="1" thickTop="1">
      <c r="A6" s="1136"/>
      <c r="B6" s="1641" t="s">
        <v>2605</v>
      </c>
      <c r="C6" s="1609" t="s">
        <v>2604</v>
      </c>
      <c r="D6" s="1610"/>
      <c r="E6" s="1620"/>
      <c r="F6" s="1609" t="s">
        <v>2603</v>
      </c>
      <c r="G6" s="1620"/>
      <c r="H6" s="1602" t="s">
        <v>2602</v>
      </c>
      <c r="I6" s="964"/>
      <c r="J6" s="964"/>
      <c r="K6" s="964"/>
    </row>
    <row r="7" spans="1:27" s="577" customFormat="1" ht="15" customHeight="1">
      <c r="A7" s="1135" t="s">
        <v>2601</v>
      </c>
      <c r="B7" s="1640"/>
      <c r="C7" s="813" t="s">
        <v>2600</v>
      </c>
      <c r="D7" s="813" t="s">
        <v>2610</v>
      </c>
      <c r="E7" s="813" t="s">
        <v>667</v>
      </c>
      <c r="F7" s="813" t="s">
        <v>2609</v>
      </c>
      <c r="G7" s="1134" t="s">
        <v>2608</v>
      </c>
      <c r="H7" s="1604"/>
      <c r="I7" s="964"/>
      <c r="J7" s="964"/>
      <c r="K7" s="964"/>
    </row>
    <row r="8" spans="1:27" ht="15" customHeight="1">
      <c r="A8" s="662" t="s">
        <v>361</v>
      </c>
      <c r="B8" s="153">
        <v>926</v>
      </c>
      <c r="C8" s="152">
        <v>45</v>
      </c>
      <c r="D8" s="151" t="s">
        <v>361</v>
      </c>
      <c r="E8" s="319">
        <v>3</v>
      </c>
      <c r="F8" s="151" t="s">
        <v>361</v>
      </c>
      <c r="G8" s="660">
        <v>5</v>
      </c>
      <c r="H8" s="152">
        <v>140</v>
      </c>
    </row>
    <row r="9" spans="1:27" ht="15" customHeight="1">
      <c r="A9" s="662" t="s">
        <v>361</v>
      </c>
      <c r="B9" s="153">
        <v>807</v>
      </c>
      <c r="C9" s="152">
        <v>43</v>
      </c>
      <c r="D9" s="151" t="s">
        <v>361</v>
      </c>
      <c r="E9" s="660">
        <v>3</v>
      </c>
      <c r="F9" s="151" t="s">
        <v>361</v>
      </c>
      <c r="G9" s="660">
        <v>10</v>
      </c>
      <c r="H9" s="152">
        <v>141</v>
      </c>
    </row>
    <row r="10" spans="1:27" ht="15" customHeight="1">
      <c r="A10" s="319">
        <v>2</v>
      </c>
      <c r="B10" s="153">
        <v>740</v>
      </c>
      <c r="C10" s="152">
        <v>46</v>
      </c>
      <c r="D10" s="151" t="s">
        <v>361</v>
      </c>
      <c r="E10" s="660">
        <v>2</v>
      </c>
      <c r="F10" s="151" t="s">
        <v>361</v>
      </c>
      <c r="G10" s="660">
        <v>8</v>
      </c>
      <c r="H10" s="152">
        <v>136</v>
      </c>
    </row>
    <row r="11" spans="1:27" ht="15" customHeight="1">
      <c r="A11" s="660">
        <v>1</v>
      </c>
      <c r="B11" s="156">
        <v>598</v>
      </c>
      <c r="C11" s="591">
        <v>41</v>
      </c>
      <c r="D11" s="151" t="s">
        <v>361</v>
      </c>
      <c r="E11" s="660">
        <v>2</v>
      </c>
      <c r="F11" s="898" t="s">
        <v>361</v>
      </c>
      <c r="G11" s="319">
        <v>11</v>
      </c>
      <c r="H11" s="591">
        <v>92</v>
      </c>
      <c r="J11" s="923"/>
      <c r="K11" s="1128"/>
    </row>
    <row r="12" spans="1:27" ht="15" customHeight="1">
      <c r="A12" s="1129" t="s">
        <v>364</v>
      </c>
      <c r="B12" s="306">
        <v>601</v>
      </c>
      <c r="C12" s="798">
        <v>62</v>
      </c>
      <c r="D12" s="147" t="s">
        <v>364</v>
      </c>
      <c r="E12" s="760">
        <v>1</v>
      </c>
      <c r="F12" s="1124" t="s">
        <v>364</v>
      </c>
      <c r="G12" s="318">
        <v>6</v>
      </c>
      <c r="H12" s="798">
        <v>94</v>
      </c>
      <c r="J12" s="923"/>
      <c r="K12" s="1128"/>
    </row>
    <row r="13" spans="1:27" s="274" customFormat="1" ht="15" customHeight="1">
      <c r="A13" s="155"/>
      <c r="B13" s="155"/>
      <c r="C13" s="155"/>
      <c r="D13" s="155"/>
      <c r="E13" s="151"/>
      <c r="F13" s="1445" t="s">
        <v>2607</v>
      </c>
      <c r="G13" s="1445"/>
      <c r="H13" s="1445"/>
      <c r="I13" s="132"/>
      <c r="J13" s="128"/>
      <c r="K13" s="1130"/>
      <c r="L13" s="132"/>
      <c r="M13" s="132"/>
      <c r="N13" s="132"/>
      <c r="O13" s="132"/>
      <c r="P13" s="132"/>
      <c r="Q13" s="132"/>
      <c r="R13" s="132"/>
      <c r="S13" s="132"/>
      <c r="T13" s="132"/>
      <c r="U13" s="132"/>
      <c r="V13" s="132"/>
      <c r="W13" s="132"/>
      <c r="X13" s="132"/>
      <c r="Y13" s="132"/>
      <c r="Z13" s="132"/>
      <c r="AA13" s="132"/>
    </row>
    <row r="14" spans="1:27" s="274" customFormat="1" ht="15" customHeight="1">
      <c r="A14" s="132"/>
      <c r="B14" s="132"/>
      <c r="C14" s="132"/>
      <c r="D14" s="128"/>
      <c r="E14" s="128"/>
      <c r="F14" s="128"/>
      <c r="G14" s="128"/>
      <c r="H14" s="1127"/>
      <c r="I14" s="128"/>
      <c r="J14" s="128"/>
      <c r="K14" s="1130"/>
      <c r="L14" s="128"/>
      <c r="M14" s="128"/>
      <c r="N14" s="132"/>
      <c r="O14" s="132"/>
      <c r="P14" s="132"/>
      <c r="Q14" s="132"/>
      <c r="R14" s="132"/>
      <c r="S14" s="132"/>
      <c r="T14" s="132"/>
      <c r="U14" s="132"/>
      <c r="V14" s="132"/>
      <c r="W14" s="132"/>
      <c r="X14" s="132"/>
      <c r="Y14" s="132"/>
      <c r="Z14" s="132"/>
      <c r="AA14" s="132"/>
    </row>
    <row r="15" spans="1:27" ht="15" customHeight="1">
      <c r="E15" s="923"/>
      <c r="G15" s="923"/>
      <c r="J15" s="923"/>
      <c r="K15" s="1128"/>
    </row>
    <row r="16" spans="1:27" s="703" customFormat="1" ht="24.95" customHeight="1">
      <c r="A16" s="1856" t="s">
        <v>2606</v>
      </c>
      <c r="B16" s="1856"/>
      <c r="C16" s="1856"/>
      <c r="D16" s="1126"/>
      <c r="E16" s="1126"/>
      <c r="F16" s="1126"/>
      <c r="G16" s="1126"/>
      <c r="H16" s="1126"/>
      <c r="K16" s="1133"/>
    </row>
    <row r="17" spans="1:13" s="274" customFormat="1" ht="15" customHeight="1" thickBot="1">
      <c r="A17" s="166"/>
      <c r="B17" s="166"/>
      <c r="C17" s="166"/>
      <c r="D17" s="166"/>
      <c r="E17" s="182"/>
      <c r="F17" s="1309"/>
      <c r="G17" s="1309"/>
      <c r="H17" s="1309"/>
      <c r="J17" s="128"/>
      <c r="K17" s="1130"/>
    </row>
    <row r="18" spans="1:13" s="577" customFormat="1" ht="15" customHeight="1" thickTop="1">
      <c r="A18" s="131"/>
      <c r="B18" s="1367" t="s">
        <v>2605</v>
      </c>
      <c r="C18" s="1306" t="s">
        <v>2604</v>
      </c>
      <c r="D18" s="1307"/>
      <c r="E18" s="1308"/>
      <c r="F18" s="1306" t="s">
        <v>2603</v>
      </c>
      <c r="G18" s="1308"/>
      <c r="H18" s="1423" t="s">
        <v>2602</v>
      </c>
      <c r="K18" s="1132"/>
    </row>
    <row r="19" spans="1:13" s="577" customFormat="1" ht="15" customHeight="1">
      <c r="A19" s="139" t="s">
        <v>2601</v>
      </c>
      <c r="B19" s="1333"/>
      <c r="C19" s="333" t="s">
        <v>2600</v>
      </c>
      <c r="D19" s="333" t="s">
        <v>2599</v>
      </c>
      <c r="E19" s="333" t="s">
        <v>667</v>
      </c>
      <c r="F19" s="333" t="s">
        <v>2598</v>
      </c>
      <c r="G19" s="595" t="s">
        <v>2597</v>
      </c>
      <c r="H19" s="1363"/>
      <c r="I19" s="964"/>
      <c r="J19" s="964"/>
      <c r="K19" s="1131"/>
    </row>
    <row r="20" spans="1:13" ht="15" customHeight="1">
      <c r="A20" s="662" t="s">
        <v>361</v>
      </c>
      <c r="B20" s="153">
        <v>16</v>
      </c>
      <c r="C20" s="151" t="s">
        <v>361</v>
      </c>
      <c r="D20" s="151" t="s">
        <v>361</v>
      </c>
      <c r="E20" s="662" t="s">
        <v>361</v>
      </c>
      <c r="F20" s="151" t="s">
        <v>361</v>
      </c>
      <c r="G20" s="660">
        <v>2</v>
      </c>
      <c r="H20" s="152">
        <v>2</v>
      </c>
      <c r="I20" s="1021"/>
      <c r="J20" s="923"/>
      <c r="K20" s="1128"/>
    </row>
    <row r="21" spans="1:13" ht="15" customHeight="1">
      <c r="A21" s="662" t="s">
        <v>361</v>
      </c>
      <c r="B21" s="153">
        <v>6</v>
      </c>
      <c r="C21" s="155">
        <v>1</v>
      </c>
      <c r="D21" s="151" t="s">
        <v>361</v>
      </c>
      <c r="E21" s="662" t="s">
        <v>361</v>
      </c>
      <c r="F21" s="151" t="s">
        <v>361</v>
      </c>
      <c r="G21" s="662" t="s">
        <v>361</v>
      </c>
      <c r="H21" s="152">
        <v>2</v>
      </c>
      <c r="I21" s="128"/>
      <c r="J21" s="128"/>
      <c r="K21" s="1130"/>
      <c r="L21" s="923"/>
      <c r="M21" s="923"/>
    </row>
    <row r="22" spans="1:13" s="274" customFormat="1" ht="15" customHeight="1">
      <c r="A22" s="319">
        <v>1</v>
      </c>
      <c r="B22" s="153">
        <v>11</v>
      </c>
      <c r="C22" s="151" t="s">
        <v>361</v>
      </c>
      <c r="D22" s="151" t="s">
        <v>361</v>
      </c>
      <c r="E22" s="662" t="s">
        <v>361</v>
      </c>
      <c r="F22" s="151" t="s">
        <v>361</v>
      </c>
      <c r="G22" s="662" t="s">
        <v>361</v>
      </c>
      <c r="H22" s="152">
        <v>1</v>
      </c>
      <c r="I22" s="128"/>
      <c r="J22" s="128"/>
      <c r="K22" s="1130"/>
      <c r="L22" s="128"/>
      <c r="M22" s="128"/>
    </row>
    <row r="23" spans="1:13" ht="15" customHeight="1">
      <c r="A23" s="660">
        <v>1</v>
      </c>
      <c r="B23" s="153">
        <v>18</v>
      </c>
      <c r="C23" s="898" t="s">
        <v>361</v>
      </c>
      <c r="D23" s="151" t="s">
        <v>361</v>
      </c>
      <c r="E23" s="662" t="s">
        <v>361</v>
      </c>
      <c r="F23" s="151" t="s">
        <v>361</v>
      </c>
      <c r="G23" s="662" t="s">
        <v>361</v>
      </c>
      <c r="H23" s="624">
        <v>1</v>
      </c>
      <c r="J23" s="923"/>
      <c r="K23" s="1128"/>
    </row>
    <row r="24" spans="1:13" ht="15" customHeight="1">
      <c r="A24" s="1129" t="s">
        <v>364</v>
      </c>
      <c r="B24" s="149">
        <v>10</v>
      </c>
      <c r="C24" s="737">
        <v>1</v>
      </c>
      <c r="D24" s="147" t="s">
        <v>364</v>
      </c>
      <c r="E24" s="1129" t="s">
        <v>364</v>
      </c>
      <c r="F24" s="147" t="s">
        <v>364</v>
      </c>
      <c r="G24" s="1129" t="s">
        <v>364</v>
      </c>
      <c r="H24" s="737">
        <v>1</v>
      </c>
      <c r="J24" s="923"/>
      <c r="K24" s="1128"/>
    </row>
    <row r="25" spans="1:13" s="274" customFormat="1" ht="15" customHeight="1">
      <c r="A25" s="166"/>
      <c r="B25" s="166"/>
      <c r="C25" s="166"/>
      <c r="D25" s="166"/>
      <c r="E25" s="166"/>
      <c r="F25" s="1313" t="s">
        <v>2589</v>
      </c>
      <c r="G25" s="1313"/>
      <c r="H25" s="1313"/>
    </row>
    <row r="26" spans="1:13" ht="15" customHeight="1">
      <c r="H26" s="1127"/>
      <c r="J26" s="663"/>
    </row>
    <row r="27" spans="1:13" ht="15" customHeight="1">
      <c r="J27" s="1116"/>
      <c r="K27" s="663"/>
    </row>
    <row r="28" spans="1:13" s="703" customFormat="1" ht="24.95" customHeight="1">
      <c r="A28" s="1856" t="s">
        <v>2596</v>
      </c>
      <c r="B28" s="1856"/>
      <c r="C28" s="1856"/>
      <c r="D28" s="1856"/>
      <c r="E28" s="1856"/>
      <c r="F28" s="1126"/>
      <c r="G28" s="1126"/>
      <c r="H28" s="1126"/>
      <c r="I28" s="1126"/>
      <c r="J28" s="1126"/>
    </row>
    <row r="29" spans="1:13" s="274" customFormat="1" ht="15" customHeight="1" thickBot="1">
      <c r="A29" s="166"/>
      <c r="B29" s="166"/>
      <c r="C29" s="166"/>
      <c r="D29" s="166"/>
      <c r="E29" s="166"/>
      <c r="F29" s="166"/>
      <c r="G29" s="983"/>
    </row>
    <row r="30" spans="1:13" s="1119" customFormat="1" ht="15" customHeight="1" thickTop="1">
      <c r="A30" s="978" t="s">
        <v>2595</v>
      </c>
      <c r="B30" s="978" t="s">
        <v>2594</v>
      </c>
      <c r="C30" s="978" t="s">
        <v>2593</v>
      </c>
      <c r="D30" s="978" t="s">
        <v>2592</v>
      </c>
      <c r="E30" s="978" t="s">
        <v>2591</v>
      </c>
      <c r="F30" s="978" t="s">
        <v>2590</v>
      </c>
      <c r="G30" s="977" t="s">
        <v>416</v>
      </c>
    </row>
    <row r="31" spans="1:13" ht="15" customHeight="1">
      <c r="A31" s="151" t="s">
        <v>361</v>
      </c>
      <c r="B31" s="151" t="s">
        <v>361</v>
      </c>
      <c r="C31" s="155">
        <v>22</v>
      </c>
      <c r="D31" s="155">
        <v>3</v>
      </c>
      <c r="E31" s="151" t="s">
        <v>361</v>
      </c>
      <c r="F31" s="155">
        <v>1</v>
      </c>
      <c r="G31" s="155">
        <v>14</v>
      </c>
      <c r="H31" s="155"/>
      <c r="I31" s="155"/>
    </row>
    <row r="32" spans="1:13" ht="15" customHeight="1">
      <c r="A32" s="151" t="s">
        <v>361</v>
      </c>
      <c r="B32" s="151" t="s">
        <v>361</v>
      </c>
      <c r="C32" s="152">
        <v>32</v>
      </c>
      <c r="D32" s="152">
        <v>1</v>
      </c>
      <c r="E32" s="151" t="s">
        <v>361</v>
      </c>
      <c r="F32" s="151" t="s">
        <v>361</v>
      </c>
      <c r="G32" s="152">
        <v>11</v>
      </c>
    </row>
    <row r="33" spans="1:13" ht="15" customHeight="1">
      <c r="A33" s="151" t="s">
        <v>361</v>
      </c>
      <c r="B33" s="151" t="s">
        <v>361</v>
      </c>
      <c r="C33" s="152">
        <v>38</v>
      </c>
      <c r="D33" s="151" t="s">
        <v>361</v>
      </c>
      <c r="E33" s="151" t="s">
        <v>361</v>
      </c>
      <c r="F33" s="155">
        <v>1</v>
      </c>
      <c r="G33" s="152">
        <v>41</v>
      </c>
    </row>
    <row r="34" spans="1:13" s="1125" customFormat="1" ht="15" customHeight="1">
      <c r="A34" s="151" t="s">
        <v>361</v>
      </c>
      <c r="B34" s="151" t="s">
        <v>361</v>
      </c>
      <c r="C34" s="152">
        <v>64</v>
      </c>
      <c r="D34" s="155">
        <v>2</v>
      </c>
      <c r="E34" s="151" t="s">
        <v>361</v>
      </c>
      <c r="F34" s="151" t="s">
        <v>361</v>
      </c>
      <c r="G34" s="152">
        <v>48</v>
      </c>
    </row>
    <row r="35" spans="1:13" s="1125" customFormat="1" ht="15" customHeight="1">
      <c r="A35" s="147" t="s">
        <v>364</v>
      </c>
      <c r="B35" s="147" t="s">
        <v>364</v>
      </c>
      <c r="C35" s="148">
        <v>4</v>
      </c>
      <c r="D35" s="147" t="s">
        <v>364</v>
      </c>
      <c r="E35" s="147" t="s">
        <v>364</v>
      </c>
      <c r="F35" s="148">
        <v>3</v>
      </c>
      <c r="G35" s="148">
        <v>36</v>
      </c>
    </row>
    <row r="36" spans="1:13" s="274" customFormat="1" ht="15" customHeight="1">
      <c r="A36" s="166"/>
      <c r="B36" s="166"/>
      <c r="C36" s="166"/>
      <c r="D36" s="152"/>
      <c r="E36" s="151"/>
      <c r="F36" s="151"/>
      <c r="G36" s="166" t="s">
        <v>2589</v>
      </c>
      <c r="H36" s="128"/>
      <c r="I36" s="128"/>
      <c r="J36" s="132"/>
    </row>
    <row r="37" spans="1:13" ht="15" customHeight="1"/>
    <row r="38" spans="1:13" s="703" customFormat="1" ht="24.95" customHeight="1"/>
    <row r="39" spans="1:13" s="274" customFormat="1" ht="12" customHeight="1"/>
    <row r="40" spans="1:13" s="274" customFormat="1" ht="20.100000000000001" customHeight="1"/>
    <row r="41" spans="1:13" ht="18" customHeight="1"/>
    <row r="42" spans="1:13" ht="18" customHeight="1"/>
    <row r="43" spans="1:13" ht="18" customHeight="1">
      <c r="D43" s="923"/>
    </row>
    <row r="44" spans="1:13" ht="18" customHeight="1">
      <c r="L44" s="1396"/>
      <c r="M44" s="1396"/>
    </row>
    <row r="45" spans="1:13" ht="18" customHeight="1"/>
    <row r="46" spans="1:13" ht="12" customHeight="1"/>
    <row r="47" spans="1:13" ht="18" customHeight="1"/>
    <row r="54" spans="6:6">
      <c r="F54" s="923"/>
    </row>
  </sheetData>
  <mergeCells count="17">
    <mergeCell ref="G1:K1"/>
    <mergeCell ref="A4:E4"/>
    <mergeCell ref="F5:H5"/>
    <mergeCell ref="B6:B7"/>
    <mergeCell ref="C6:E6"/>
    <mergeCell ref="F6:G6"/>
    <mergeCell ref="H6:H7"/>
    <mergeCell ref="F25:H25"/>
    <mergeCell ref="A28:E28"/>
    <mergeCell ref="L44:M44"/>
    <mergeCell ref="F13:H13"/>
    <mergeCell ref="A16:C16"/>
    <mergeCell ref="F17:H17"/>
    <mergeCell ref="B18:B19"/>
    <mergeCell ref="C18:E18"/>
    <mergeCell ref="F18:G18"/>
    <mergeCell ref="H18:H19"/>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68627-0886-4553-AA86-30D7837762CA}">
  <sheetPr>
    <pageSetUpPr fitToPage="1"/>
  </sheetPr>
  <dimension ref="A1:N55"/>
  <sheetViews>
    <sheetView tabSelected="1" view="pageBreakPreview" zoomScaleNormal="100" zoomScaleSheetLayoutView="100" workbookViewId="0">
      <selection activeCell="A21" sqref="A21:H21"/>
    </sheetView>
  </sheetViews>
  <sheetFormatPr defaultRowHeight="13.5"/>
  <cols>
    <col min="1" max="1" width="9" style="96"/>
    <col min="2" max="13" width="6.625" style="96" customWidth="1"/>
    <col min="14" max="16384" width="9" style="96"/>
  </cols>
  <sheetData>
    <row r="1" spans="1:13">
      <c r="A1" s="96" t="s">
        <v>2671</v>
      </c>
    </row>
    <row r="2" spans="1:13" ht="15" customHeight="1"/>
    <row r="3" spans="1:13" s="95" customFormat="1" ht="24.95" customHeight="1">
      <c r="A3" s="1301" t="s">
        <v>2670</v>
      </c>
      <c r="B3" s="1301"/>
      <c r="C3" s="1301"/>
      <c r="D3" s="1301"/>
      <c r="E3" s="1301"/>
      <c r="F3" s="1301"/>
      <c r="G3" s="1301"/>
      <c r="H3" s="1301"/>
      <c r="I3" s="1301"/>
      <c r="J3" s="1301"/>
    </row>
    <row r="4" spans="1:13" s="97" customFormat="1" ht="15" customHeight="1" thickBot="1">
      <c r="A4" s="1309" t="s">
        <v>929</v>
      </c>
      <c r="B4" s="1309"/>
      <c r="C4" s="1309"/>
      <c r="D4" s="1309"/>
      <c r="E4" s="1309"/>
      <c r="F4" s="1309"/>
      <c r="G4" s="1309"/>
      <c r="H4" s="1309"/>
      <c r="I4" s="1309"/>
      <c r="J4" s="1309"/>
      <c r="K4" s="1309"/>
    </row>
    <row r="5" spans="1:13" s="97" customFormat="1" ht="15" customHeight="1" thickTop="1">
      <c r="A5" s="1977" t="s">
        <v>642</v>
      </c>
      <c r="B5" s="1367" t="s">
        <v>2669</v>
      </c>
      <c r="C5" s="1367" t="s">
        <v>2668</v>
      </c>
      <c r="D5" s="1367" t="s">
        <v>2667</v>
      </c>
      <c r="E5" s="1522" t="s">
        <v>2666</v>
      </c>
      <c r="F5" s="1522" t="s">
        <v>2665</v>
      </c>
      <c r="G5" s="1522" t="s">
        <v>2664</v>
      </c>
      <c r="H5" s="1522" t="s">
        <v>2663</v>
      </c>
      <c r="I5" s="1522" t="s">
        <v>2662</v>
      </c>
      <c r="J5" s="1522" t="s">
        <v>2661</v>
      </c>
      <c r="K5" s="1423" t="s">
        <v>2660</v>
      </c>
      <c r="L5" s="274"/>
    </row>
    <row r="6" spans="1:13" s="1157" customFormat="1" ht="15" customHeight="1">
      <c r="A6" s="1978"/>
      <c r="B6" s="1333"/>
      <c r="C6" s="1333"/>
      <c r="D6" s="1333"/>
      <c r="E6" s="1401"/>
      <c r="F6" s="1401"/>
      <c r="G6" s="1401"/>
      <c r="H6" s="1401"/>
      <c r="I6" s="1401"/>
      <c r="J6" s="1401"/>
      <c r="K6" s="1363"/>
      <c r="L6" s="1158"/>
    </row>
    <row r="7" spans="1:13" ht="15" customHeight="1">
      <c r="A7" s="139" t="s">
        <v>2659</v>
      </c>
      <c r="B7" s="584">
        <v>212</v>
      </c>
      <c r="C7" s="1156">
        <v>1</v>
      </c>
      <c r="D7" s="584">
        <v>2</v>
      </c>
      <c r="E7" s="584">
        <v>7</v>
      </c>
      <c r="F7" s="584">
        <v>29</v>
      </c>
      <c r="G7" s="584">
        <v>48</v>
      </c>
      <c r="H7" s="584">
        <v>33</v>
      </c>
      <c r="I7" s="584">
        <v>17</v>
      </c>
      <c r="J7" s="584">
        <v>75</v>
      </c>
      <c r="K7" s="1155" t="s">
        <v>364</v>
      </c>
      <c r="L7" s="168"/>
    </row>
    <row r="8" spans="1:13" s="97" customFormat="1" ht="15" customHeight="1">
      <c r="A8" s="132"/>
      <c r="B8" s="132"/>
      <c r="C8" s="132"/>
      <c r="D8" s="132"/>
      <c r="E8" s="132"/>
      <c r="F8" s="132"/>
      <c r="G8" s="132"/>
      <c r="H8" s="132"/>
      <c r="I8" s="132"/>
      <c r="J8" s="302"/>
      <c r="K8" s="166" t="s">
        <v>2658</v>
      </c>
    </row>
    <row r="9" spans="1:13" s="97" customFormat="1" ht="15" customHeight="1">
      <c r="A9" s="132"/>
      <c r="B9" s="132"/>
      <c r="C9" s="132"/>
      <c r="D9" s="132"/>
      <c r="E9" s="132"/>
      <c r="F9" s="132"/>
      <c r="G9" s="132"/>
      <c r="H9" s="132"/>
      <c r="I9" s="132"/>
      <c r="J9" s="132"/>
    </row>
    <row r="10" spans="1:13" s="95" customFormat="1" ht="24.95" customHeight="1">
      <c r="A10" s="1301" t="s">
        <v>2657</v>
      </c>
      <c r="B10" s="1301"/>
      <c r="C10" s="1301"/>
      <c r="D10" s="1301"/>
      <c r="E10" s="1301"/>
      <c r="F10" s="1301"/>
      <c r="G10" s="1301"/>
      <c r="H10" s="1327"/>
      <c r="I10" s="1502"/>
      <c r="J10" s="1502"/>
      <c r="K10" s="1502"/>
      <c r="L10" s="1502"/>
    </row>
    <row r="11" spans="1:13" ht="15" customHeight="1" thickBot="1">
      <c r="A11" s="1309" t="s">
        <v>677</v>
      </c>
      <c r="B11" s="1309"/>
      <c r="C11" s="1309"/>
      <c r="D11" s="1309"/>
      <c r="E11" s="1309"/>
      <c r="F11" s="1309"/>
      <c r="G11" s="1309"/>
      <c r="H11" s="1309"/>
      <c r="I11" s="1529"/>
      <c r="J11" s="1529"/>
      <c r="K11" s="1529"/>
      <c r="L11" s="1529"/>
    </row>
    <row r="12" spans="1:13" ht="15" customHeight="1" thickTop="1">
      <c r="A12" s="1492" t="s">
        <v>1959</v>
      </c>
      <c r="B12" s="1974" t="s">
        <v>2656</v>
      </c>
      <c r="C12" s="1974" t="s">
        <v>2655</v>
      </c>
      <c r="D12" s="1490" t="s">
        <v>2654</v>
      </c>
      <c r="E12" s="1491"/>
      <c r="F12" s="1491"/>
      <c r="G12" s="1491"/>
      <c r="H12" s="1491"/>
      <c r="I12" s="1491"/>
      <c r="J12" s="1491"/>
      <c r="K12" s="1491"/>
      <c r="L12" s="1491"/>
    </row>
    <row r="13" spans="1:13" ht="15" customHeight="1">
      <c r="A13" s="1741"/>
      <c r="B13" s="1975"/>
      <c r="C13" s="1975"/>
      <c r="D13" s="1400" t="s">
        <v>2653</v>
      </c>
      <c r="E13" s="1400" t="s">
        <v>2652</v>
      </c>
      <c r="F13" s="1400" t="s">
        <v>2651</v>
      </c>
      <c r="G13" s="1400" t="s">
        <v>2650</v>
      </c>
      <c r="H13" s="1400" t="s">
        <v>2649</v>
      </c>
      <c r="I13" s="1400" t="s">
        <v>2648</v>
      </c>
      <c r="J13" s="1400" t="s">
        <v>2647</v>
      </c>
      <c r="K13" s="1400" t="s">
        <v>20</v>
      </c>
      <c r="L13" s="1745" t="s">
        <v>416</v>
      </c>
    </row>
    <row r="14" spans="1:13" ht="15" customHeight="1">
      <c r="A14" s="1741"/>
      <c r="B14" s="1975"/>
      <c r="C14" s="1975"/>
      <c r="D14" s="1360"/>
      <c r="E14" s="1360"/>
      <c r="F14" s="1360"/>
      <c r="G14" s="1360"/>
      <c r="H14" s="1360"/>
      <c r="I14" s="1360"/>
      <c r="J14" s="1360"/>
      <c r="K14" s="1360"/>
      <c r="L14" s="1739"/>
      <c r="M14" s="110"/>
    </row>
    <row r="15" spans="1:13" s="261" customFormat="1" ht="15" customHeight="1">
      <c r="A15" s="1973"/>
      <c r="B15" s="1976"/>
      <c r="C15" s="1976"/>
      <c r="D15" s="1401"/>
      <c r="E15" s="1401"/>
      <c r="F15" s="1401"/>
      <c r="G15" s="1401"/>
      <c r="H15" s="1401"/>
      <c r="I15" s="1401"/>
      <c r="J15" s="1401"/>
      <c r="K15" s="1401"/>
      <c r="L15" s="1709"/>
    </row>
    <row r="16" spans="1:13" ht="15" customHeight="1">
      <c r="A16" s="1154" t="s">
        <v>496</v>
      </c>
      <c r="B16" s="1152">
        <v>187</v>
      </c>
      <c r="C16" s="1152">
        <v>291</v>
      </c>
      <c r="D16" s="1151">
        <v>1</v>
      </c>
      <c r="E16" s="1151">
        <v>1</v>
      </c>
      <c r="F16" s="1151">
        <v>10</v>
      </c>
      <c r="G16" s="1151">
        <v>5</v>
      </c>
      <c r="H16" s="1151">
        <v>1</v>
      </c>
      <c r="I16" s="1151">
        <v>18</v>
      </c>
      <c r="J16" s="1151">
        <v>19</v>
      </c>
      <c r="K16" s="1152">
        <v>6</v>
      </c>
      <c r="L16" s="1151">
        <v>18</v>
      </c>
    </row>
    <row r="17" spans="1:14" ht="15" customHeight="1">
      <c r="A17" s="1154" t="s">
        <v>593</v>
      </c>
      <c r="B17" s="1153">
        <v>192</v>
      </c>
      <c r="C17" s="1152">
        <v>297</v>
      </c>
      <c r="D17" s="1151">
        <v>1</v>
      </c>
      <c r="E17" s="1151">
        <v>1</v>
      </c>
      <c r="F17" s="1151">
        <v>10</v>
      </c>
      <c r="G17" s="1151">
        <v>5</v>
      </c>
      <c r="H17" s="1151">
        <v>1</v>
      </c>
      <c r="I17" s="1151">
        <v>17</v>
      </c>
      <c r="J17" s="1151">
        <v>18</v>
      </c>
      <c r="K17" s="1152">
        <v>6</v>
      </c>
      <c r="L17" s="1151">
        <v>18</v>
      </c>
    </row>
    <row r="18" spans="1:14" ht="15" customHeight="1">
      <c r="A18" s="1154" t="s">
        <v>365</v>
      </c>
      <c r="B18" s="1153">
        <v>199</v>
      </c>
      <c r="C18" s="1152">
        <v>289</v>
      </c>
      <c r="D18" s="1151">
        <v>1</v>
      </c>
      <c r="E18" s="1151">
        <v>1</v>
      </c>
      <c r="F18" s="1151">
        <v>10</v>
      </c>
      <c r="G18" s="1151">
        <v>5</v>
      </c>
      <c r="H18" s="1151">
        <v>1</v>
      </c>
      <c r="I18" s="1151">
        <v>17</v>
      </c>
      <c r="J18" s="1151">
        <v>18</v>
      </c>
      <c r="K18" s="1152">
        <v>7</v>
      </c>
      <c r="L18" s="1151">
        <v>18</v>
      </c>
      <c r="M18" s="110"/>
    </row>
    <row r="19" spans="1:14" s="168" customFormat="1" ht="15" customHeight="1">
      <c r="A19" s="1154" t="s">
        <v>363</v>
      </c>
      <c r="B19" s="1153">
        <v>206</v>
      </c>
      <c r="C19" s="1153">
        <v>276</v>
      </c>
      <c r="D19" s="1151">
        <v>1</v>
      </c>
      <c r="E19" s="1151">
        <v>1</v>
      </c>
      <c r="F19" s="1151">
        <v>10</v>
      </c>
      <c r="G19" s="1151">
        <v>5</v>
      </c>
      <c r="H19" s="1151">
        <v>1</v>
      </c>
      <c r="I19" s="1151">
        <v>17</v>
      </c>
      <c r="J19" s="1151">
        <v>18</v>
      </c>
      <c r="K19" s="1152">
        <v>7</v>
      </c>
      <c r="L19" s="1151">
        <v>18</v>
      </c>
      <c r="M19" s="1150"/>
      <c r="N19" s="1150"/>
    </row>
    <row r="20" spans="1:14" ht="15" customHeight="1">
      <c r="A20" s="1149" t="s">
        <v>362</v>
      </c>
      <c r="B20" s="1148">
        <v>212</v>
      </c>
      <c r="C20" s="1148">
        <v>271</v>
      </c>
      <c r="D20" s="1146">
        <v>1</v>
      </c>
      <c r="E20" s="1146">
        <v>1</v>
      </c>
      <c r="F20" s="1146">
        <v>10</v>
      </c>
      <c r="G20" s="1146">
        <v>5</v>
      </c>
      <c r="H20" s="1146">
        <v>1</v>
      </c>
      <c r="I20" s="1146">
        <v>17</v>
      </c>
      <c r="J20" s="1146">
        <v>18</v>
      </c>
      <c r="K20" s="1147">
        <v>7</v>
      </c>
      <c r="L20" s="1146">
        <v>18</v>
      </c>
      <c r="M20" s="1145"/>
      <c r="N20" s="1145"/>
    </row>
    <row r="21" spans="1:14" ht="28.5" customHeight="1">
      <c r="A21" s="1969" t="s">
        <v>2646</v>
      </c>
      <c r="B21" s="1969"/>
      <c r="C21" s="1969"/>
      <c r="D21" s="1969"/>
      <c r="E21" s="1969"/>
      <c r="F21" s="1969"/>
      <c r="G21" s="1969"/>
      <c r="H21" s="1969"/>
      <c r="I21" s="1848" t="s">
        <v>2645</v>
      </c>
      <c r="J21" s="1970"/>
      <c r="K21" s="1971"/>
      <c r="L21" s="1848"/>
      <c r="M21" s="97"/>
      <c r="N21" s="97"/>
    </row>
    <row r="22" spans="1:14" ht="15" customHeight="1">
      <c r="A22" s="168"/>
      <c r="B22" s="168"/>
      <c r="C22" s="168"/>
      <c r="D22" s="923"/>
      <c r="E22" s="923"/>
      <c r="G22" s="110"/>
      <c r="H22" s="110"/>
      <c r="I22" s="110"/>
      <c r="J22" s="923"/>
      <c r="K22" s="923"/>
      <c r="L22" s="110"/>
      <c r="M22" s="110"/>
    </row>
    <row r="23" spans="1:14" s="95" customFormat="1" ht="24.95" customHeight="1">
      <c r="A23" s="1355" t="s">
        <v>2644</v>
      </c>
      <c r="B23" s="1355"/>
      <c r="C23" s="1355"/>
      <c r="D23" s="1355"/>
      <c r="E23" s="1355"/>
      <c r="F23" s="1355"/>
      <c r="G23" s="1355"/>
      <c r="H23" s="1355"/>
      <c r="I23" s="1355"/>
      <c r="J23" s="1355"/>
      <c r="K23" s="1355"/>
      <c r="L23" s="1126"/>
      <c r="M23" s="324"/>
    </row>
    <row r="24" spans="1:14" s="97" customFormat="1" ht="12.95" customHeight="1" thickBot="1">
      <c r="A24" s="1309" t="s">
        <v>2643</v>
      </c>
      <c r="B24" s="1309"/>
      <c r="C24" s="1309"/>
      <c r="D24" s="1309"/>
      <c r="E24" s="1972"/>
      <c r="F24" s="1972"/>
      <c r="G24" s="1309"/>
      <c r="H24" s="1309"/>
      <c r="I24" s="1309"/>
      <c r="J24" s="1972"/>
      <c r="K24" s="1972"/>
      <c r="L24" s="274"/>
    </row>
    <row r="25" spans="1:14" ht="15" customHeight="1" thickTop="1">
      <c r="A25" s="1308" t="s">
        <v>409</v>
      </c>
      <c r="B25" s="1338" t="s">
        <v>701</v>
      </c>
      <c r="C25" s="1308" t="s">
        <v>2642</v>
      </c>
      <c r="D25" s="1306" t="s">
        <v>2641</v>
      </c>
      <c r="E25" s="1307"/>
      <c r="F25" s="1307"/>
      <c r="G25" s="1307"/>
      <c r="H25" s="1307"/>
      <c r="I25" s="1308"/>
      <c r="J25" s="1338" t="s">
        <v>2500</v>
      </c>
      <c r="K25" s="1306" t="s">
        <v>667</v>
      </c>
    </row>
    <row r="26" spans="1:14" ht="15" customHeight="1">
      <c r="A26" s="1399"/>
      <c r="B26" s="1334"/>
      <c r="C26" s="1399"/>
      <c r="D26" s="1398" t="s">
        <v>1592</v>
      </c>
      <c r="E26" s="1399"/>
      <c r="F26" s="1735" t="s">
        <v>2640</v>
      </c>
      <c r="G26" s="1783"/>
      <c r="H26" s="1735" t="s">
        <v>2639</v>
      </c>
      <c r="I26" s="1783"/>
      <c r="J26" s="1334"/>
      <c r="K26" s="1398"/>
    </row>
    <row r="27" spans="1:14" ht="15" customHeight="1">
      <c r="A27" s="203" t="s">
        <v>496</v>
      </c>
      <c r="B27" s="826">
        <v>2397</v>
      </c>
      <c r="C27" s="826">
        <v>1439</v>
      </c>
      <c r="D27" s="777">
        <v>919</v>
      </c>
      <c r="E27" s="1142">
        <v>-425</v>
      </c>
      <c r="F27" s="777">
        <v>795</v>
      </c>
      <c r="G27" s="1142">
        <v>-412</v>
      </c>
      <c r="H27" s="777">
        <v>124</v>
      </c>
      <c r="I27" s="1144">
        <v>-13</v>
      </c>
      <c r="J27" s="826">
        <v>34</v>
      </c>
      <c r="K27" s="727">
        <v>5</v>
      </c>
    </row>
    <row r="28" spans="1:14" ht="15" customHeight="1">
      <c r="A28" s="203" t="s">
        <v>2392</v>
      </c>
      <c r="B28" s="826">
        <v>2421</v>
      </c>
      <c r="C28" s="826">
        <v>1451</v>
      </c>
      <c r="D28" s="777">
        <v>932</v>
      </c>
      <c r="E28" s="1142">
        <v>-440</v>
      </c>
      <c r="F28" s="777">
        <v>813</v>
      </c>
      <c r="G28" s="1142">
        <v>-427</v>
      </c>
      <c r="H28" s="777">
        <v>119</v>
      </c>
      <c r="I28" s="1144">
        <v>-13</v>
      </c>
      <c r="J28" s="826">
        <v>33</v>
      </c>
      <c r="K28" s="727">
        <v>5</v>
      </c>
    </row>
    <row r="29" spans="1:14" ht="15" customHeight="1">
      <c r="A29" s="257" t="s">
        <v>615</v>
      </c>
      <c r="B29" s="906">
        <v>2454</v>
      </c>
      <c r="C29" s="906">
        <v>1466</v>
      </c>
      <c r="D29" s="830">
        <v>950</v>
      </c>
      <c r="E29" s="1142">
        <v>-454</v>
      </c>
      <c r="F29" s="777">
        <v>832</v>
      </c>
      <c r="G29" s="1142">
        <v>-441</v>
      </c>
      <c r="H29" s="777">
        <v>118</v>
      </c>
      <c r="I29" s="1142">
        <v>-13</v>
      </c>
      <c r="J29" s="906">
        <v>33</v>
      </c>
      <c r="K29" s="906">
        <v>5</v>
      </c>
    </row>
    <row r="30" spans="1:14" s="168" customFormat="1" ht="15" customHeight="1">
      <c r="A30" s="257" t="s">
        <v>363</v>
      </c>
      <c r="B30" s="906">
        <v>2491</v>
      </c>
      <c r="C30" s="906">
        <v>1476</v>
      </c>
      <c r="D30" s="830">
        <v>976</v>
      </c>
      <c r="E30" s="1143">
        <v>-479</v>
      </c>
      <c r="F30" s="777">
        <v>858</v>
      </c>
      <c r="G30" s="1142">
        <v>-466</v>
      </c>
      <c r="H30" s="777">
        <v>118</v>
      </c>
      <c r="I30" s="1142">
        <v>-13</v>
      </c>
      <c r="J30" s="906">
        <v>34</v>
      </c>
      <c r="K30" s="906">
        <v>5</v>
      </c>
    </row>
    <row r="31" spans="1:14" ht="15" customHeight="1">
      <c r="A31" s="231" t="s">
        <v>362</v>
      </c>
      <c r="B31" s="903">
        <v>2490</v>
      </c>
      <c r="C31" s="903">
        <v>1464</v>
      </c>
      <c r="D31" s="1141">
        <v>985</v>
      </c>
      <c r="E31" s="1140">
        <v>-487</v>
      </c>
      <c r="F31" s="892">
        <v>868</v>
      </c>
      <c r="G31" s="1139">
        <v>-474</v>
      </c>
      <c r="H31" s="892">
        <v>117</v>
      </c>
      <c r="I31" s="1139">
        <v>-13</v>
      </c>
      <c r="J31" s="903">
        <v>36</v>
      </c>
      <c r="K31" s="903">
        <v>5</v>
      </c>
    </row>
    <row r="32" spans="1:14" ht="15" customHeight="1">
      <c r="A32" s="1691" t="s">
        <v>2638</v>
      </c>
      <c r="B32" s="1691"/>
      <c r="C32" s="1691"/>
      <c r="D32" s="1691"/>
      <c r="E32" s="1691"/>
      <c r="F32" s="1691"/>
      <c r="G32" s="1691"/>
      <c r="H32" s="1691"/>
      <c r="I32" s="1691"/>
      <c r="J32" s="134"/>
      <c r="K32" s="166" t="s">
        <v>502</v>
      </c>
    </row>
    <row r="33" spans="1:13" s="97" customFormat="1" ht="15" customHeight="1">
      <c r="B33" s="175"/>
      <c r="C33" s="175"/>
      <c r="D33" s="175"/>
      <c r="E33" s="175"/>
      <c r="F33" s="175"/>
      <c r="G33" s="175"/>
      <c r="H33" s="175"/>
      <c r="I33" s="175"/>
      <c r="J33" s="175"/>
      <c r="K33" s="175"/>
    </row>
    <row r="34" spans="1:13" s="95" customFormat="1" ht="24.75" customHeight="1">
      <c r="A34" s="1301" t="s">
        <v>2637</v>
      </c>
      <c r="B34" s="1301"/>
      <c r="C34" s="1301"/>
      <c r="D34" s="1301"/>
      <c r="E34" s="1301"/>
      <c r="F34" s="1301"/>
      <c r="G34" s="1301"/>
      <c r="H34" s="1301"/>
      <c r="I34" s="1301"/>
      <c r="J34" s="1301"/>
      <c r="K34" s="1301"/>
      <c r="L34" s="1301"/>
      <c r="M34" s="1301"/>
    </row>
    <row r="35" spans="1:13" s="97" customFormat="1" ht="12.95" customHeight="1" thickBot="1">
      <c r="A35" s="1309" t="s">
        <v>2622</v>
      </c>
      <c r="B35" s="1309"/>
      <c r="C35" s="1309"/>
      <c r="D35" s="1309"/>
      <c r="E35" s="1309"/>
      <c r="F35" s="1309"/>
      <c r="G35" s="1309"/>
      <c r="H35" s="1309"/>
      <c r="I35" s="1309"/>
      <c r="J35" s="1309"/>
      <c r="K35" s="1309"/>
      <c r="L35" s="1309"/>
      <c r="M35" s="1309"/>
    </row>
    <row r="36" spans="1:13" s="97" customFormat="1" ht="15" customHeight="1" thickTop="1">
      <c r="A36" s="1364" t="s">
        <v>2636</v>
      </c>
      <c r="B36" s="1522" t="s">
        <v>2635</v>
      </c>
      <c r="C36" s="1306" t="s">
        <v>2634</v>
      </c>
      <c r="D36" s="1307"/>
      <c r="E36" s="1307"/>
      <c r="F36" s="1307"/>
      <c r="G36" s="1307"/>
      <c r="H36" s="1307"/>
      <c r="I36" s="1307"/>
      <c r="J36" s="1307"/>
      <c r="K36" s="1307"/>
      <c r="L36" s="1307"/>
      <c r="M36" s="1307"/>
    </row>
    <row r="37" spans="1:13" s="97" customFormat="1" ht="15" customHeight="1">
      <c r="A37" s="1365"/>
      <c r="B37" s="1360"/>
      <c r="C37" s="1400" t="s">
        <v>2633</v>
      </c>
      <c r="D37" s="1360" t="s">
        <v>2632</v>
      </c>
      <c r="E37" s="1360" t="s">
        <v>2631</v>
      </c>
      <c r="F37" s="1360" t="s">
        <v>2630</v>
      </c>
      <c r="G37" s="1400" t="s">
        <v>2629</v>
      </c>
      <c r="H37" s="1400" t="s">
        <v>2628</v>
      </c>
      <c r="I37" s="1400" t="s">
        <v>2627</v>
      </c>
      <c r="J37" s="1400" t="s">
        <v>2626</v>
      </c>
      <c r="K37" s="1400" t="s">
        <v>2625</v>
      </c>
      <c r="L37" s="1400" t="s">
        <v>2624</v>
      </c>
      <c r="M37" s="1501" t="s">
        <v>416</v>
      </c>
    </row>
    <row r="38" spans="1:13" s="97" customFormat="1" ht="15" customHeight="1">
      <c r="A38" s="1366"/>
      <c r="B38" s="1401"/>
      <c r="C38" s="1401"/>
      <c r="D38" s="1401"/>
      <c r="E38" s="1401"/>
      <c r="F38" s="1401"/>
      <c r="G38" s="1401"/>
      <c r="H38" s="1401"/>
      <c r="I38" s="1401"/>
      <c r="J38" s="1401"/>
      <c r="K38" s="1401"/>
      <c r="L38" s="1401"/>
      <c r="M38" s="1363"/>
    </row>
    <row r="39" spans="1:13" ht="15" customHeight="1">
      <c r="A39" s="203" t="s">
        <v>496</v>
      </c>
      <c r="B39" s="153">
        <v>8289</v>
      </c>
      <c r="C39" s="184">
        <v>19</v>
      </c>
      <c r="D39" s="155">
        <v>2</v>
      </c>
      <c r="E39" s="184">
        <v>2</v>
      </c>
      <c r="F39" s="184">
        <v>573</v>
      </c>
      <c r="G39" s="184">
        <v>64</v>
      </c>
      <c r="H39" s="184">
        <v>69</v>
      </c>
      <c r="I39" s="184">
        <v>1202</v>
      </c>
      <c r="J39" s="184">
        <v>28</v>
      </c>
      <c r="K39" s="184">
        <v>64</v>
      </c>
      <c r="L39" s="184">
        <v>5494</v>
      </c>
      <c r="M39" s="184">
        <v>772</v>
      </c>
    </row>
    <row r="40" spans="1:13" ht="15" customHeight="1">
      <c r="A40" s="203" t="s">
        <v>593</v>
      </c>
      <c r="B40" s="153">
        <v>8398</v>
      </c>
      <c r="C40" s="152">
        <v>10</v>
      </c>
      <c r="D40" s="152">
        <v>1</v>
      </c>
      <c r="E40" s="152">
        <v>2</v>
      </c>
      <c r="F40" s="152">
        <v>561</v>
      </c>
      <c r="G40" s="152">
        <v>64</v>
      </c>
      <c r="H40" s="152">
        <v>51</v>
      </c>
      <c r="I40" s="152">
        <v>1338</v>
      </c>
      <c r="J40" s="152">
        <v>29</v>
      </c>
      <c r="K40" s="152">
        <v>47</v>
      </c>
      <c r="L40" s="152">
        <v>5600</v>
      </c>
      <c r="M40" s="152">
        <v>695</v>
      </c>
    </row>
    <row r="41" spans="1:13" ht="15" customHeight="1">
      <c r="A41" s="257" t="s">
        <v>365</v>
      </c>
      <c r="B41" s="153">
        <v>7569</v>
      </c>
      <c r="C41" s="152">
        <v>17</v>
      </c>
      <c r="D41" s="151" t="s">
        <v>361</v>
      </c>
      <c r="E41" s="152">
        <v>4</v>
      </c>
      <c r="F41" s="152">
        <v>418</v>
      </c>
      <c r="G41" s="152">
        <v>78</v>
      </c>
      <c r="H41" s="152">
        <v>20</v>
      </c>
      <c r="I41" s="152">
        <v>1305</v>
      </c>
      <c r="J41" s="152">
        <v>24</v>
      </c>
      <c r="K41" s="152">
        <v>54</v>
      </c>
      <c r="L41" s="152">
        <v>4996</v>
      </c>
      <c r="M41" s="152">
        <v>653</v>
      </c>
    </row>
    <row r="42" spans="1:13" s="168" customFormat="1" ht="15" customHeight="1">
      <c r="A42" s="257" t="s">
        <v>363</v>
      </c>
      <c r="B42" s="153">
        <v>8470</v>
      </c>
      <c r="C42" s="152">
        <v>8</v>
      </c>
      <c r="D42" s="151" t="s">
        <v>361</v>
      </c>
      <c r="E42" s="151" t="s">
        <v>361</v>
      </c>
      <c r="F42" s="152">
        <v>463</v>
      </c>
      <c r="G42" s="152">
        <v>62</v>
      </c>
      <c r="H42" s="152">
        <v>33</v>
      </c>
      <c r="I42" s="152">
        <v>1387</v>
      </c>
      <c r="J42" s="152">
        <v>23</v>
      </c>
      <c r="K42" s="152">
        <v>71</v>
      </c>
      <c r="L42" s="152">
        <v>5668</v>
      </c>
      <c r="M42" s="152">
        <v>755</v>
      </c>
    </row>
    <row r="43" spans="1:13" ht="15" customHeight="1">
      <c r="A43" s="231" t="s">
        <v>362</v>
      </c>
      <c r="B43" s="149">
        <v>10405</v>
      </c>
      <c r="C43" s="148">
        <v>16</v>
      </c>
      <c r="D43" s="147" t="s">
        <v>364</v>
      </c>
      <c r="E43" s="148">
        <v>4</v>
      </c>
      <c r="F43" s="148">
        <v>527</v>
      </c>
      <c r="G43" s="148">
        <v>89</v>
      </c>
      <c r="H43" s="148">
        <v>48</v>
      </c>
      <c r="I43" s="148">
        <v>1555</v>
      </c>
      <c r="J43" s="148">
        <v>30</v>
      </c>
      <c r="K43" s="148">
        <v>56</v>
      </c>
      <c r="L43" s="148">
        <v>7307</v>
      </c>
      <c r="M43" s="148">
        <v>773</v>
      </c>
    </row>
    <row r="44" spans="1:13" s="97" customFormat="1" ht="15" customHeight="1">
      <c r="A44" s="175"/>
      <c r="B44" s="1137"/>
      <c r="C44" s="175"/>
      <c r="D44" s="175"/>
      <c r="E44" s="175"/>
      <c r="F44" s="175"/>
      <c r="G44" s="175"/>
      <c r="H44" s="175"/>
      <c r="I44" s="175"/>
      <c r="J44" s="175"/>
      <c r="K44" s="175"/>
      <c r="L44" s="1313" t="s">
        <v>502</v>
      </c>
      <c r="M44" s="1313"/>
    </row>
    <row r="45" spans="1:13" ht="15" customHeight="1"/>
    <row r="46" spans="1:13" ht="24.95" customHeight="1">
      <c r="A46" s="1301" t="s">
        <v>2623</v>
      </c>
      <c r="B46" s="1301"/>
      <c r="C46" s="1301"/>
      <c r="D46" s="1301"/>
      <c r="E46" s="1301"/>
      <c r="F46" s="1301"/>
      <c r="G46" s="1301"/>
      <c r="H46" s="1301"/>
      <c r="I46" s="1301"/>
      <c r="J46" s="1301"/>
      <c r="K46" s="1301"/>
    </row>
    <row r="47" spans="1:13" s="97" customFormat="1" ht="12.95" customHeight="1" thickBot="1">
      <c r="A47" s="1309" t="s">
        <v>2622</v>
      </c>
      <c r="B47" s="1309"/>
      <c r="C47" s="1309"/>
      <c r="D47" s="1309"/>
      <c r="E47" s="1309"/>
      <c r="F47" s="1309"/>
      <c r="G47" s="1309"/>
      <c r="H47" s="1309"/>
      <c r="I47" s="1309"/>
      <c r="J47" s="1309"/>
      <c r="K47" s="1309"/>
    </row>
    <row r="48" spans="1:13" s="97" customFormat="1" ht="15" customHeight="1" thickTop="1">
      <c r="A48" s="1738" t="s">
        <v>409</v>
      </c>
      <c r="B48" s="1522" t="s">
        <v>639</v>
      </c>
      <c r="C48" s="1522" t="s">
        <v>2621</v>
      </c>
      <c r="D48" s="1522" t="s">
        <v>2620</v>
      </c>
      <c r="E48" s="1522" t="s">
        <v>2619</v>
      </c>
      <c r="F48" s="1522" t="s">
        <v>2618</v>
      </c>
      <c r="G48" s="1522" t="s">
        <v>2617</v>
      </c>
      <c r="H48" s="1965" t="s">
        <v>2616</v>
      </c>
      <c r="I48" s="1522" t="s">
        <v>2615</v>
      </c>
      <c r="J48" s="1967" t="s">
        <v>2614</v>
      </c>
      <c r="K48" s="1423" t="s">
        <v>667</v>
      </c>
    </row>
    <row r="49" spans="1:12" ht="15" customHeight="1">
      <c r="A49" s="1741"/>
      <c r="B49" s="1401"/>
      <c r="C49" s="1401"/>
      <c r="D49" s="1401"/>
      <c r="E49" s="1401"/>
      <c r="F49" s="1401"/>
      <c r="G49" s="1401"/>
      <c r="H49" s="1966"/>
      <c r="I49" s="1401"/>
      <c r="J49" s="1968"/>
      <c r="K49" s="1363"/>
    </row>
    <row r="50" spans="1:12" ht="15" customHeight="1">
      <c r="A50" s="203" t="s">
        <v>496</v>
      </c>
      <c r="B50" s="153">
        <v>27</v>
      </c>
      <c r="C50" s="184">
        <v>1</v>
      </c>
      <c r="D50" s="184">
        <v>1</v>
      </c>
      <c r="E50" s="151" t="s">
        <v>361</v>
      </c>
      <c r="F50" s="184">
        <v>4</v>
      </c>
      <c r="G50" s="151" t="s">
        <v>361</v>
      </c>
      <c r="H50" s="184">
        <v>2</v>
      </c>
      <c r="I50" s="184">
        <v>2</v>
      </c>
      <c r="J50" s="184">
        <v>5</v>
      </c>
      <c r="K50" s="184">
        <v>12</v>
      </c>
    </row>
    <row r="51" spans="1:12" ht="15" customHeight="1">
      <c r="A51" s="203" t="s">
        <v>593</v>
      </c>
      <c r="B51" s="153">
        <v>20</v>
      </c>
      <c r="C51" s="152">
        <v>2</v>
      </c>
      <c r="D51" s="151" t="s">
        <v>361</v>
      </c>
      <c r="E51" s="151" t="s">
        <v>361</v>
      </c>
      <c r="F51" s="152">
        <v>4</v>
      </c>
      <c r="G51" s="152">
        <v>1</v>
      </c>
      <c r="H51" s="152">
        <v>1</v>
      </c>
      <c r="I51" s="152">
        <v>1</v>
      </c>
      <c r="J51" s="152">
        <v>3</v>
      </c>
      <c r="K51" s="152">
        <v>8</v>
      </c>
    </row>
    <row r="52" spans="1:12" ht="15" customHeight="1">
      <c r="A52" s="203" t="s">
        <v>365</v>
      </c>
      <c r="B52" s="153">
        <v>22</v>
      </c>
      <c r="C52" s="152">
        <v>7</v>
      </c>
      <c r="D52" s="152">
        <v>1</v>
      </c>
      <c r="E52" s="152">
        <v>1</v>
      </c>
      <c r="F52" s="151" t="s">
        <v>361</v>
      </c>
      <c r="G52" s="152">
        <v>2</v>
      </c>
      <c r="H52" s="152">
        <v>3</v>
      </c>
      <c r="I52" s="152">
        <v>2</v>
      </c>
      <c r="J52" s="152">
        <v>3</v>
      </c>
      <c r="K52" s="152">
        <v>3</v>
      </c>
      <c r="L52" s="168"/>
    </row>
    <row r="53" spans="1:12" s="168" customFormat="1" ht="15" customHeight="1">
      <c r="A53" s="257" t="s">
        <v>363</v>
      </c>
      <c r="B53" s="153">
        <v>25</v>
      </c>
      <c r="C53" s="152">
        <v>7</v>
      </c>
      <c r="D53" s="151" t="s">
        <v>361</v>
      </c>
      <c r="E53" s="152">
        <v>2</v>
      </c>
      <c r="F53" s="151" t="s">
        <v>361</v>
      </c>
      <c r="G53" s="151" t="s">
        <v>361</v>
      </c>
      <c r="H53" s="152">
        <v>6</v>
      </c>
      <c r="I53" s="151" t="s">
        <v>361</v>
      </c>
      <c r="J53" s="152">
        <v>4</v>
      </c>
      <c r="K53" s="152">
        <v>6</v>
      </c>
      <c r="L53" s="1138"/>
    </row>
    <row r="54" spans="1:12" ht="15" customHeight="1">
      <c r="A54" s="231" t="s">
        <v>362</v>
      </c>
      <c r="B54" s="149">
        <v>28</v>
      </c>
      <c r="C54" s="148">
        <v>4</v>
      </c>
      <c r="D54" s="148">
        <v>2</v>
      </c>
      <c r="E54" s="148">
        <v>1</v>
      </c>
      <c r="F54" s="148">
        <v>1</v>
      </c>
      <c r="G54" s="147" t="s">
        <v>364</v>
      </c>
      <c r="H54" s="148">
        <v>6</v>
      </c>
      <c r="I54" s="148">
        <v>2</v>
      </c>
      <c r="J54" s="148">
        <v>3</v>
      </c>
      <c r="K54" s="148">
        <v>9</v>
      </c>
      <c r="L54" s="1138"/>
    </row>
    <row r="55" spans="1:12" s="373" customFormat="1" ht="15" customHeight="1">
      <c r="A55" s="1137"/>
      <c r="B55" s="175"/>
      <c r="C55" s="175"/>
      <c r="D55" s="175"/>
      <c r="E55" s="175"/>
      <c r="F55" s="175"/>
      <c r="G55" s="175"/>
      <c r="H55" s="175"/>
      <c r="I55" s="175"/>
      <c r="J55" s="175"/>
      <c r="K55" s="166" t="s">
        <v>2613</v>
      </c>
    </row>
  </sheetData>
  <mergeCells count="72">
    <mergeCell ref="A3:J3"/>
    <mergeCell ref="A4:K4"/>
    <mergeCell ref="A5:A6"/>
    <mergeCell ref="B5:B6"/>
    <mergeCell ref="C5:C6"/>
    <mergeCell ref="D5:D6"/>
    <mergeCell ref="E5:E6"/>
    <mergeCell ref="F5:F6"/>
    <mergeCell ref="G5:G6"/>
    <mergeCell ref="H5:H6"/>
    <mergeCell ref="I5:I6"/>
    <mergeCell ref="J5:J6"/>
    <mergeCell ref="K5:K6"/>
    <mergeCell ref="A10:L10"/>
    <mergeCell ref="A11:L11"/>
    <mergeCell ref="A12:A15"/>
    <mergeCell ref="B12:B15"/>
    <mergeCell ref="C12:C15"/>
    <mergeCell ref="D12:L12"/>
    <mergeCell ref="D13:D15"/>
    <mergeCell ref="E13:E15"/>
    <mergeCell ref="F13:F15"/>
    <mergeCell ref="G13:G15"/>
    <mergeCell ref="H13:H15"/>
    <mergeCell ref="I13:I15"/>
    <mergeCell ref="J13:J15"/>
    <mergeCell ref="L13:L15"/>
    <mergeCell ref="K25:K26"/>
    <mergeCell ref="D26:E26"/>
    <mergeCell ref="F26:G26"/>
    <mergeCell ref="H26:I26"/>
    <mergeCell ref="K13:K15"/>
    <mergeCell ref="A21:H21"/>
    <mergeCell ref="B25:B26"/>
    <mergeCell ref="C25:C26"/>
    <mergeCell ref="D25:I25"/>
    <mergeCell ref="J25:J26"/>
    <mergeCell ref="I21:L21"/>
    <mergeCell ref="A23:K23"/>
    <mergeCell ref="A24:K24"/>
    <mergeCell ref="A25:A26"/>
    <mergeCell ref="A32:I32"/>
    <mergeCell ref="A34:M34"/>
    <mergeCell ref="A35:M35"/>
    <mergeCell ref="A36:A38"/>
    <mergeCell ref="B36:B38"/>
    <mergeCell ref="C36:M36"/>
    <mergeCell ref="C37:C38"/>
    <mergeCell ref="D37:D38"/>
    <mergeCell ref="E37:E38"/>
    <mergeCell ref="F37:F38"/>
    <mergeCell ref="H37:H38"/>
    <mergeCell ref="I37:I38"/>
    <mergeCell ref="J37:J38"/>
    <mergeCell ref="K37:K38"/>
    <mergeCell ref="L37:L38"/>
    <mergeCell ref="H48:H49"/>
    <mergeCell ref="I48:I49"/>
    <mergeCell ref="J48:J49"/>
    <mergeCell ref="K48:K49"/>
    <mergeCell ref="M37:M38"/>
    <mergeCell ref="L44:M44"/>
    <mergeCell ref="A46:K46"/>
    <mergeCell ref="A47:K47"/>
    <mergeCell ref="A48:A49"/>
    <mergeCell ref="B48:B49"/>
    <mergeCell ref="C48:C49"/>
    <mergeCell ref="D48:D49"/>
    <mergeCell ref="E48:E49"/>
    <mergeCell ref="F48:F49"/>
    <mergeCell ref="G37:G38"/>
    <mergeCell ref="G48:G49"/>
  </mergeCells>
  <phoneticPr fontId="2"/>
  <pageMargins left="1.3779527559055118" right="0.59055118110236227" top="0.98425196850393704" bottom="0.98425196850393704" header="0.31496062992125984" footer="0.31496062992125984"/>
  <pageSetup paperSize="9" scale="80" orientation="portrait" r:id="rId1"/>
  <headerFooter>
    <oddHeader>&amp;C&amp;G</oddHeader>
  </headerFooter>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8D77-A753-4ECD-9230-B6D660775C70}">
  <sheetPr>
    <pageSetUpPr fitToPage="1"/>
  </sheetPr>
  <dimension ref="A1:R54"/>
  <sheetViews>
    <sheetView view="pageBreakPreview" zoomScaleNormal="100" zoomScaleSheetLayoutView="100" workbookViewId="0">
      <selection activeCell="M56" sqref="M56"/>
    </sheetView>
  </sheetViews>
  <sheetFormatPr defaultRowHeight="13.5"/>
  <cols>
    <col min="1" max="15" width="5.875" style="96" customWidth="1"/>
    <col min="16" max="16" width="4.625" style="96" customWidth="1"/>
    <col min="17" max="16384" width="9" style="96"/>
  </cols>
  <sheetData>
    <row r="1" spans="1:15">
      <c r="A1" s="1282" t="s">
        <v>2698</v>
      </c>
      <c r="B1" s="1282"/>
      <c r="C1" s="1282"/>
      <c r="D1" s="1282"/>
      <c r="E1" s="1282"/>
      <c r="F1" s="1282"/>
      <c r="G1" s="1282"/>
      <c r="H1" s="1282"/>
      <c r="I1" s="1282"/>
      <c r="J1" s="1282"/>
      <c r="K1" s="1282"/>
      <c r="L1" s="1282"/>
      <c r="M1" s="1282"/>
      <c r="N1" s="1282"/>
      <c r="O1" s="1282"/>
    </row>
    <row r="2" spans="1:15" ht="15" customHeight="1">
      <c r="A2" s="167"/>
      <c r="B2" s="167"/>
      <c r="C2" s="167"/>
      <c r="D2" s="167"/>
      <c r="E2" s="167"/>
      <c r="F2" s="167"/>
      <c r="G2" s="167"/>
      <c r="H2" s="167"/>
      <c r="I2" s="167"/>
      <c r="J2" s="167"/>
      <c r="K2" s="167"/>
      <c r="L2" s="167"/>
      <c r="M2" s="167"/>
      <c r="N2" s="167"/>
      <c r="O2" s="167"/>
    </row>
    <row r="3" spans="1:15" ht="15" customHeight="1">
      <c r="A3" s="167"/>
      <c r="B3" s="167"/>
      <c r="C3" s="167"/>
      <c r="D3" s="167"/>
      <c r="E3" s="167"/>
      <c r="F3" s="167"/>
      <c r="G3" s="167"/>
      <c r="H3" s="167"/>
      <c r="I3" s="167"/>
    </row>
    <row r="4" spans="1:15" s="95" customFormat="1" ht="24.95" customHeight="1">
      <c r="A4" s="1301" t="s">
        <v>2697</v>
      </c>
      <c r="B4" s="1301"/>
      <c r="C4" s="1301"/>
      <c r="D4" s="1301"/>
      <c r="E4" s="1301"/>
      <c r="F4" s="1301"/>
      <c r="G4" s="1301"/>
      <c r="H4" s="1301"/>
      <c r="I4" s="1301"/>
      <c r="J4" s="1301"/>
      <c r="K4" s="1301"/>
      <c r="L4" s="1301"/>
      <c r="M4" s="1301"/>
    </row>
    <row r="5" spans="1:15" s="97" customFormat="1" ht="15" customHeight="1" thickBot="1">
      <c r="A5" s="982"/>
      <c r="B5" s="982"/>
      <c r="C5" s="982"/>
      <c r="D5" s="982"/>
      <c r="E5" s="982"/>
      <c r="F5" s="982"/>
      <c r="G5" s="982"/>
      <c r="H5" s="982"/>
      <c r="I5" s="982"/>
      <c r="J5" s="982"/>
      <c r="K5" s="982"/>
      <c r="L5" s="274"/>
      <c r="M5" s="274"/>
      <c r="N5" s="274"/>
    </row>
    <row r="6" spans="1:15" s="110" customFormat="1" ht="15" customHeight="1" thickTop="1">
      <c r="A6" s="1782" t="s">
        <v>2484</v>
      </c>
      <c r="B6" s="1757"/>
      <c r="C6" s="1725" t="s">
        <v>2696</v>
      </c>
      <c r="D6" s="1336"/>
      <c r="E6" s="1336"/>
      <c r="F6" s="1336"/>
      <c r="G6" s="1832"/>
      <c r="H6" s="1725" t="s">
        <v>2695</v>
      </c>
      <c r="I6" s="1336"/>
      <c r="J6" s="1336"/>
      <c r="K6" s="1832"/>
      <c r="L6" s="1843" t="s">
        <v>2694</v>
      </c>
      <c r="M6" s="1520"/>
    </row>
    <row r="7" spans="1:15" s="110" customFormat="1" ht="15" customHeight="1">
      <c r="A7" s="1521"/>
      <c r="B7" s="1759"/>
      <c r="C7" s="138" t="s">
        <v>878</v>
      </c>
      <c r="D7" s="138" t="s">
        <v>2693</v>
      </c>
      <c r="E7" s="138" t="s">
        <v>2692</v>
      </c>
      <c r="F7" s="138" t="s">
        <v>2691</v>
      </c>
      <c r="G7" s="138" t="s">
        <v>374</v>
      </c>
      <c r="H7" s="1734" t="s">
        <v>2690</v>
      </c>
      <c r="I7" s="1734"/>
      <c r="J7" s="1734" t="s">
        <v>2689</v>
      </c>
      <c r="K7" s="1734"/>
      <c r="L7" s="1579"/>
      <c r="M7" s="1979"/>
    </row>
    <row r="8" spans="1:15" ht="15" customHeight="1">
      <c r="A8" s="1905" t="s">
        <v>496</v>
      </c>
      <c r="B8" s="1906"/>
      <c r="C8" s="156">
        <v>27</v>
      </c>
      <c r="D8" s="179">
        <v>17</v>
      </c>
      <c r="E8" s="176" t="s">
        <v>361</v>
      </c>
      <c r="F8" s="179">
        <v>3</v>
      </c>
      <c r="G8" s="319">
        <v>7</v>
      </c>
      <c r="H8" s="1762">
        <v>468.87</v>
      </c>
      <c r="I8" s="1762"/>
      <c r="J8" s="1753">
        <v>175.61</v>
      </c>
      <c r="K8" s="1761"/>
      <c r="L8" s="1595">
        <v>21418</v>
      </c>
      <c r="M8" s="1595"/>
    </row>
    <row r="9" spans="1:15" ht="15" customHeight="1">
      <c r="A9" s="1905" t="s">
        <v>2392</v>
      </c>
      <c r="B9" s="1906"/>
      <c r="C9" s="156">
        <v>20</v>
      </c>
      <c r="D9" s="179">
        <v>13</v>
      </c>
      <c r="E9" s="179">
        <v>1</v>
      </c>
      <c r="F9" s="184">
        <v>5</v>
      </c>
      <c r="G9" s="319">
        <v>1</v>
      </c>
      <c r="H9" s="1762">
        <v>158</v>
      </c>
      <c r="I9" s="1762"/>
      <c r="J9" s="1753">
        <v>6</v>
      </c>
      <c r="K9" s="1761"/>
      <c r="L9" s="1595">
        <v>10938</v>
      </c>
      <c r="M9" s="1595"/>
    </row>
    <row r="10" spans="1:15" ht="15" customHeight="1">
      <c r="A10" s="1905" t="s">
        <v>615</v>
      </c>
      <c r="B10" s="1906"/>
      <c r="C10" s="591">
        <v>22</v>
      </c>
      <c r="D10" s="591">
        <v>15</v>
      </c>
      <c r="E10" s="151" t="s">
        <v>361</v>
      </c>
      <c r="F10" s="152">
        <v>2</v>
      </c>
      <c r="G10" s="155">
        <v>5</v>
      </c>
      <c r="H10" s="1980">
        <v>1234</v>
      </c>
      <c r="I10" s="1753"/>
      <c r="J10" s="1981" t="s">
        <v>361</v>
      </c>
      <c r="K10" s="1981"/>
      <c r="L10" s="1443">
        <v>122745</v>
      </c>
      <c r="M10" s="1445"/>
    </row>
    <row r="11" spans="1:15" ht="15" customHeight="1">
      <c r="A11" s="1905" t="s">
        <v>363</v>
      </c>
      <c r="B11" s="1906"/>
      <c r="C11" s="591">
        <v>25</v>
      </c>
      <c r="D11" s="591">
        <v>10</v>
      </c>
      <c r="E11" s="151" t="s">
        <v>364</v>
      </c>
      <c r="F11" s="155">
        <v>6</v>
      </c>
      <c r="G11" s="155">
        <v>9</v>
      </c>
      <c r="H11" s="1980">
        <v>197.7</v>
      </c>
      <c r="I11" s="1753">
        <f>SUM(I12:I23)</f>
        <v>0</v>
      </c>
      <c r="J11" s="1753">
        <v>0.2</v>
      </c>
      <c r="K11" s="1761">
        <f>SUM(K12:K23)</f>
        <v>0</v>
      </c>
      <c r="L11" s="1443">
        <v>20639</v>
      </c>
      <c r="M11" s="1445">
        <f>SUM(M12:M23)</f>
        <v>0</v>
      </c>
    </row>
    <row r="12" spans="1:15" ht="15" customHeight="1">
      <c r="A12" s="1907" t="s">
        <v>362</v>
      </c>
      <c r="B12" s="1908"/>
      <c r="C12" s="798">
        <v>28</v>
      </c>
      <c r="D12" s="798">
        <v>17</v>
      </c>
      <c r="E12" s="147" t="s">
        <v>364</v>
      </c>
      <c r="F12" s="304">
        <v>1</v>
      </c>
      <c r="G12" s="304">
        <v>10</v>
      </c>
      <c r="H12" s="1982">
        <v>608.07000000000005</v>
      </c>
      <c r="I12" s="1754"/>
      <c r="J12" s="1754">
        <v>4008.1469999999999</v>
      </c>
      <c r="K12" s="1765"/>
      <c r="L12" s="1749">
        <v>89867</v>
      </c>
      <c r="M12" s="1750"/>
    </row>
    <row r="13" spans="1:15" ht="15" customHeight="1">
      <c r="A13" s="1475" t="s">
        <v>2688</v>
      </c>
      <c r="B13" s="1511"/>
      <c r="C13" s="806">
        <v>3</v>
      </c>
      <c r="D13" s="806">
        <v>2</v>
      </c>
      <c r="E13" s="805" t="s">
        <v>364</v>
      </c>
      <c r="F13" s="805" t="s">
        <v>364</v>
      </c>
      <c r="G13" s="190">
        <v>1</v>
      </c>
      <c r="H13" s="1983">
        <v>4.2</v>
      </c>
      <c r="I13" s="1984"/>
      <c r="J13" s="1984">
        <v>1920</v>
      </c>
      <c r="K13" s="1984"/>
      <c r="L13" s="1985">
        <v>1083</v>
      </c>
      <c r="M13" s="1986"/>
    </row>
    <row r="14" spans="1:15" ht="15" customHeight="1">
      <c r="A14" s="1905" t="s">
        <v>542</v>
      </c>
      <c r="B14" s="1987"/>
      <c r="C14" s="808" t="s">
        <v>364</v>
      </c>
      <c r="D14" s="808" t="s">
        <v>364</v>
      </c>
      <c r="E14" s="805" t="s">
        <v>364</v>
      </c>
      <c r="F14" s="805" t="s">
        <v>364</v>
      </c>
      <c r="G14" s="805" t="s">
        <v>364</v>
      </c>
      <c r="H14" s="1988" t="s">
        <v>364</v>
      </c>
      <c r="I14" s="1989"/>
      <c r="J14" s="1989" t="s">
        <v>364</v>
      </c>
      <c r="K14" s="1989"/>
      <c r="L14" s="1990" t="s">
        <v>364</v>
      </c>
      <c r="M14" s="1991"/>
    </row>
    <row r="15" spans="1:15" ht="15" customHeight="1">
      <c r="A15" s="1905" t="s">
        <v>2236</v>
      </c>
      <c r="B15" s="1987"/>
      <c r="C15" s="806">
        <v>6</v>
      </c>
      <c r="D15" s="806">
        <v>4</v>
      </c>
      <c r="E15" s="805" t="s">
        <v>364</v>
      </c>
      <c r="F15" s="805" t="s">
        <v>364</v>
      </c>
      <c r="G15" s="190">
        <v>2</v>
      </c>
      <c r="H15" s="1983">
        <v>34.07</v>
      </c>
      <c r="I15" s="1984"/>
      <c r="J15" s="1984">
        <v>1245.0999999999999</v>
      </c>
      <c r="K15" s="1984"/>
      <c r="L15" s="1985">
        <v>3377</v>
      </c>
      <c r="M15" s="1986"/>
    </row>
    <row r="16" spans="1:15" ht="15" customHeight="1">
      <c r="A16" s="1905" t="s">
        <v>540</v>
      </c>
      <c r="B16" s="1987"/>
      <c r="C16" s="806">
        <v>2</v>
      </c>
      <c r="D16" s="806">
        <v>2</v>
      </c>
      <c r="E16" s="805" t="s">
        <v>364</v>
      </c>
      <c r="F16" s="805" t="s">
        <v>364</v>
      </c>
      <c r="G16" s="805" t="s">
        <v>364</v>
      </c>
      <c r="H16" s="1983">
        <v>180.88</v>
      </c>
      <c r="I16" s="1984"/>
      <c r="J16" s="1989" t="s">
        <v>364</v>
      </c>
      <c r="K16" s="1989"/>
      <c r="L16" s="1985">
        <v>24364</v>
      </c>
      <c r="M16" s="1986"/>
    </row>
    <row r="17" spans="1:16" ht="15" customHeight="1">
      <c r="A17" s="1905" t="s">
        <v>519</v>
      </c>
      <c r="B17" s="1987"/>
      <c r="C17" s="806">
        <v>1</v>
      </c>
      <c r="D17" s="806">
        <v>1</v>
      </c>
      <c r="E17" s="805" t="s">
        <v>364</v>
      </c>
      <c r="F17" s="805" t="s">
        <v>364</v>
      </c>
      <c r="G17" s="805" t="s">
        <v>364</v>
      </c>
      <c r="H17" s="1988" t="s">
        <v>364</v>
      </c>
      <c r="I17" s="1989"/>
      <c r="J17" s="1989" t="s">
        <v>364</v>
      </c>
      <c r="K17" s="1989"/>
      <c r="L17" s="1985">
        <v>10</v>
      </c>
      <c r="M17" s="1986"/>
    </row>
    <row r="18" spans="1:16" ht="15" customHeight="1">
      <c r="A18" s="1905" t="s">
        <v>539</v>
      </c>
      <c r="B18" s="1987"/>
      <c r="C18" s="806">
        <v>1</v>
      </c>
      <c r="D18" s="808" t="s">
        <v>364</v>
      </c>
      <c r="E18" s="805" t="s">
        <v>364</v>
      </c>
      <c r="F18" s="805" t="s">
        <v>364</v>
      </c>
      <c r="G18" s="190">
        <v>1</v>
      </c>
      <c r="H18" s="1988" t="s">
        <v>364</v>
      </c>
      <c r="I18" s="1989"/>
      <c r="J18" s="1984">
        <v>0.1</v>
      </c>
      <c r="K18" s="1984"/>
      <c r="L18" s="1990" t="s">
        <v>364</v>
      </c>
      <c r="M18" s="1991"/>
    </row>
    <row r="19" spans="1:16" ht="15" customHeight="1">
      <c r="A19" s="1905" t="s">
        <v>517</v>
      </c>
      <c r="B19" s="1987"/>
      <c r="C19" s="806">
        <v>3</v>
      </c>
      <c r="D19" s="808" t="s">
        <v>364</v>
      </c>
      <c r="E19" s="805" t="s">
        <v>364</v>
      </c>
      <c r="F19" s="190">
        <v>1</v>
      </c>
      <c r="G19" s="190">
        <v>2</v>
      </c>
      <c r="H19" s="1988" t="s">
        <v>364</v>
      </c>
      <c r="I19" s="1989"/>
      <c r="J19" s="1984">
        <v>2.7E-2</v>
      </c>
      <c r="K19" s="1984"/>
      <c r="L19" s="1985">
        <v>581</v>
      </c>
      <c r="M19" s="1986"/>
    </row>
    <row r="20" spans="1:16" ht="15" customHeight="1">
      <c r="A20" s="1905" t="s">
        <v>536</v>
      </c>
      <c r="B20" s="1987"/>
      <c r="C20" s="806">
        <v>1</v>
      </c>
      <c r="D20" s="806">
        <v>1</v>
      </c>
      <c r="E20" s="805" t="s">
        <v>364</v>
      </c>
      <c r="F20" s="805" t="s">
        <v>364</v>
      </c>
      <c r="G20" s="805" t="s">
        <v>364</v>
      </c>
      <c r="H20" s="1983">
        <v>0.01</v>
      </c>
      <c r="I20" s="1984"/>
      <c r="J20" s="1989" t="s">
        <v>364</v>
      </c>
      <c r="K20" s="1989"/>
      <c r="L20" s="1985">
        <v>1</v>
      </c>
      <c r="M20" s="1986"/>
    </row>
    <row r="21" spans="1:16" ht="15" customHeight="1">
      <c r="A21" s="1905" t="s">
        <v>534</v>
      </c>
      <c r="B21" s="1987"/>
      <c r="C21" s="806">
        <v>1</v>
      </c>
      <c r="D21" s="808" t="s">
        <v>364</v>
      </c>
      <c r="E21" s="805" t="s">
        <v>364</v>
      </c>
      <c r="F21" s="805" t="s">
        <v>364</v>
      </c>
      <c r="G21" s="190">
        <v>1</v>
      </c>
      <c r="H21" s="1988" t="s">
        <v>364</v>
      </c>
      <c r="I21" s="1989"/>
      <c r="J21" s="1984">
        <v>1</v>
      </c>
      <c r="K21" s="1984"/>
      <c r="L21" s="1990" t="s">
        <v>364</v>
      </c>
      <c r="M21" s="1991"/>
    </row>
    <row r="22" spans="1:16" ht="15" customHeight="1">
      <c r="A22" s="1905" t="s">
        <v>532</v>
      </c>
      <c r="B22" s="1987"/>
      <c r="C22" s="806">
        <v>4</v>
      </c>
      <c r="D22" s="806">
        <v>2</v>
      </c>
      <c r="E22" s="805" t="s">
        <v>364</v>
      </c>
      <c r="F22" s="805" t="s">
        <v>364</v>
      </c>
      <c r="G22" s="190">
        <v>2</v>
      </c>
      <c r="H22" s="1983">
        <v>165.27</v>
      </c>
      <c r="I22" s="1984"/>
      <c r="J22" s="1984">
        <v>1.9</v>
      </c>
      <c r="K22" s="1984"/>
      <c r="L22" s="1985">
        <v>56624</v>
      </c>
      <c r="M22" s="1986"/>
    </row>
    <row r="23" spans="1:16" ht="15" customHeight="1">
      <c r="A23" s="1905" t="s">
        <v>531</v>
      </c>
      <c r="B23" s="1987"/>
      <c r="C23" s="808" t="s">
        <v>364</v>
      </c>
      <c r="D23" s="808" t="s">
        <v>364</v>
      </c>
      <c r="E23" s="805" t="s">
        <v>364</v>
      </c>
      <c r="F23" s="805" t="s">
        <v>364</v>
      </c>
      <c r="G23" s="805" t="s">
        <v>364</v>
      </c>
      <c r="H23" s="1988" t="s">
        <v>364</v>
      </c>
      <c r="I23" s="1989"/>
      <c r="J23" s="1989" t="s">
        <v>364</v>
      </c>
      <c r="K23" s="1989"/>
      <c r="L23" s="1990" t="s">
        <v>364</v>
      </c>
      <c r="M23" s="1991"/>
    </row>
    <row r="24" spans="1:16" ht="15" customHeight="1">
      <c r="A24" s="1993" t="s">
        <v>530</v>
      </c>
      <c r="B24" s="1994"/>
      <c r="C24" s="806">
        <v>6</v>
      </c>
      <c r="D24" s="737">
        <v>5</v>
      </c>
      <c r="E24" s="147" t="s">
        <v>364</v>
      </c>
      <c r="F24" s="147" t="s">
        <v>364</v>
      </c>
      <c r="G24" s="148">
        <v>1</v>
      </c>
      <c r="H24" s="1982">
        <v>223.63</v>
      </c>
      <c r="I24" s="1754"/>
      <c r="J24" s="1754">
        <v>840</v>
      </c>
      <c r="K24" s="1754"/>
      <c r="L24" s="1749">
        <v>3827</v>
      </c>
      <c r="M24" s="1750"/>
    </row>
    <row r="25" spans="1:16" s="97" customFormat="1" ht="15" customHeight="1">
      <c r="A25" s="169"/>
      <c r="B25" s="169"/>
      <c r="C25" s="169"/>
      <c r="D25" s="175"/>
      <c r="E25" s="175"/>
      <c r="F25" s="175"/>
      <c r="G25" s="175"/>
      <c r="H25" s="175"/>
      <c r="I25" s="175"/>
      <c r="J25" s="175"/>
      <c r="K25" s="175"/>
      <c r="L25" s="169"/>
      <c r="M25" s="302" t="s">
        <v>527</v>
      </c>
    </row>
    <row r="26" spans="1:16" s="97" customFormat="1" ht="15" customHeight="1">
      <c r="A26" s="277"/>
      <c r="B26" s="277"/>
      <c r="C26" s="277"/>
      <c r="D26" s="277"/>
      <c r="E26" s="277"/>
      <c r="F26" s="277"/>
      <c r="G26" s="277"/>
      <c r="H26" s="277"/>
      <c r="I26" s="277"/>
      <c r="J26" s="271"/>
      <c r="K26" s="271"/>
      <c r="M26" s="140"/>
      <c r="N26" s="140"/>
    </row>
    <row r="27" spans="1:16" ht="15" customHeight="1"/>
    <row r="28" spans="1:16" s="95" customFormat="1" ht="24.95" customHeight="1">
      <c r="A28" s="1301" t="s">
        <v>2687</v>
      </c>
      <c r="B28" s="1301"/>
      <c r="C28" s="1301"/>
      <c r="D28" s="1301"/>
      <c r="E28" s="1301"/>
      <c r="F28" s="1301"/>
      <c r="G28" s="1301"/>
      <c r="H28" s="1301"/>
      <c r="I28" s="1301"/>
      <c r="J28" s="1301"/>
      <c r="K28" s="1301"/>
      <c r="L28" s="1301"/>
      <c r="M28" s="1301"/>
      <c r="N28" s="1301"/>
      <c r="O28" s="1301"/>
    </row>
    <row r="29" spans="1:16" s="97" customFormat="1" ht="15" customHeight="1" thickBot="1">
      <c r="A29" s="1309" t="s">
        <v>2622</v>
      </c>
      <c r="B29" s="1309"/>
      <c r="C29" s="1309"/>
      <c r="D29" s="1309"/>
      <c r="E29" s="1309"/>
      <c r="F29" s="1309"/>
      <c r="G29" s="1309"/>
      <c r="H29" s="1309"/>
      <c r="I29" s="1309"/>
      <c r="J29" s="1309"/>
      <c r="K29" s="1309"/>
      <c r="L29" s="1309"/>
      <c r="M29" s="1309"/>
      <c r="N29" s="1309"/>
      <c r="O29" s="1309"/>
    </row>
    <row r="30" spans="1:16" ht="15" customHeight="1" thickTop="1">
      <c r="A30" s="1465" t="s">
        <v>642</v>
      </c>
      <c r="B30" s="1364"/>
      <c r="C30" s="1338" t="s">
        <v>701</v>
      </c>
      <c r="D30" s="1338" t="s">
        <v>2686</v>
      </c>
      <c r="E30" s="1338"/>
      <c r="F30" s="1338"/>
      <c r="G30" s="1338"/>
      <c r="H30" s="1338"/>
      <c r="I30" s="1338"/>
      <c r="J30" s="1338"/>
      <c r="K30" s="1338"/>
      <c r="L30" s="1338"/>
      <c r="M30" s="1338"/>
      <c r="N30" s="1338"/>
      <c r="O30" s="1306"/>
      <c r="P30" s="168"/>
    </row>
    <row r="31" spans="1:16" ht="15" customHeight="1">
      <c r="A31" s="1380"/>
      <c r="B31" s="1366"/>
      <c r="C31" s="1334"/>
      <c r="D31" s="332" t="s">
        <v>2683</v>
      </c>
      <c r="E31" s="332" t="s">
        <v>2682</v>
      </c>
      <c r="F31" s="332" t="s">
        <v>2681</v>
      </c>
      <c r="G31" s="332" t="s">
        <v>2680</v>
      </c>
      <c r="H31" s="332" t="s">
        <v>2679</v>
      </c>
      <c r="I31" s="332" t="s">
        <v>2678</v>
      </c>
      <c r="J31" s="332" t="s">
        <v>2677</v>
      </c>
      <c r="K31" s="332" t="s">
        <v>2676</v>
      </c>
      <c r="L31" s="332" t="s">
        <v>2675</v>
      </c>
      <c r="M31" s="332" t="s">
        <v>2674</v>
      </c>
      <c r="N31" s="332" t="s">
        <v>2673</v>
      </c>
      <c r="O31" s="981" t="s">
        <v>2672</v>
      </c>
      <c r="P31" s="168"/>
    </row>
    <row r="32" spans="1:16" ht="15" customHeight="1">
      <c r="A32" s="1486" t="s">
        <v>496</v>
      </c>
      <c r="B32" s="1987"/>
      <c r="C32" s="153">
        <v>27</v>
      </c>
      <c r="D32" s="152">
        <v>1</v>
      </c>
      <c r="E32" s="151" t="s">
        <v>361</v>
      </c>
      <c r="F32" s="152">
        <v>1</v>
      </c>
      <c r="G32" s="152">
        <v>1</v>
      </c>
      <c r="H32" s="151" t="s">
        <v>361</v>
      </c>
      <c r="I32" s="151" t="s">
        <v>361</v>
      </c>
      <c r="J32" s="151" t="s">
        <v>361</v>
      </c>
      <c r="K32" s="155">
        <v>1</v>
      </c>
      <c r="L32" s="152">
        <v>1</v>
      </c>
      <c r="M32" s="155">
        <v>2</v>
      </c>
      <c r="N32" s="152">
        <v>3</v>
      </c>
      <c r="O32" s="152">
        <v>3</v>
      </c>
    </row>
    <row r="33" spans="1:18" ht="15" customHeight="1">
      <c r="A33" s="1486" t="s">
        <v>2392</v>
      </c>
      <c r="B33" s="1987"/>
      <c r="C33" s="153">
        <v>20</v>
      </c>
      <c r="D33" s="152">
        <v>1</v>
      </c>
      <c r="E33" s="151" t="s">
        <v>361</v>
      </c>
      <c r="F33" s="151" t="s">
        <v>361</v>
      </c>
      <c r="G33" s="151" t="s">
        <v>361</v>
      </c>
      <c r="H33" s="155">
        <v>1</v>
      </c>
      <c r="I33" s="155">
        <v>2</v>
      </c>
      <c r="J33" s="151" t="s">
        <v>361</v>
      </c>
      <c r="K33" s="151" t="s">
        <v>361</v>
      </c>
      <c r="L33" s="151" t="s">
        <v>361</v>
      </c>
      <c r="M33" s="151" t="s">
        <v>361</v>
      </c>
      <c r="N33" s="152">
        <v>1</v>
      </c>
      <c r="O33" s="152">
        <v>1</v>
      </c>
    </row>
    <row r="34" spans="1:18" ht="15" customHeight="1">
      <c r="A34" s="1486" t="s">
        <v>615</v>
      </c>
      <c r="B34" s="1987"/>
      <c r="C34" s="153">
        <v>22</v>
      </c>
      <c r="D34" s="151" t="s">
        <v>361</v>
      </c>
      <c r="E34" s="151" t="s">
        <v>361</v>
      </c>
      <c r="F34" s="151" t="s">
        <v>361</v>
      </c>
      <c r="G34" s="152">
        <v>1</v>
      </c>
      <c r="H34" s="151" t="s">
        <v>361</v>
      </c>
      <c r="I34" s="1161" t="s">
        <v>361</v>
      </c>
      <c r="J34" s="155">
        <v>2</v>
      </c>
      <c r="K34" s="151" t="s">
        <v>361</v>
      </c>
      <c r="L34" s="151" t="s">
        <v>361</v>
      </c>
      <c r="M34" s="151" t="s">
        <v>361</v>
      </c>
      <c r="N34" s="152">
        <v>2</v>
      </c>
      <c r="O34" s="151" t="s">
        <v>361</v>
      </c>
    </row>
    <row r="35" spans="1:18" s="168" customFormat="1" ht="15" customHeight="1">
      <c r="A35" s="1486" t="s">
        <v>363</v>
      </c>
      <c r="B35" s="1486"/>
      <c r="C35" s="153">
        <v>25</v>
      </c>
      <c r="D35" s="152">
        <v>2</v>
      </c>
      <c r="E35" s="152">
        <v>1</v>
      </c>
      <c r="F35" s="152">
        <v>1</v>
      </c>
      <c r="G35" s="152">
        <v>2</v>
      </c>
      <c r="H35" s="151" t="s">
        <v>364</v>
      </c>
      <c r="I35" s="152">
        <v>2</v>
      </c>
      <c r="J35" s="151" t="s">
        <v>364</v>
      </c>
      <c r="K35" s="152">
        <v>1</v>
      </c>
      <c r="L35" s="151" t="s">
        <v>364</v>
      </c>
      <c r="M35" s="152">
        <v>1</v>
      </c>
      <c r="N35" s="152">
        <v>1</v>
      </c>
      <c r="O35" s="152">
        <v>2</v>
      </c>
    </row>
    <row r="36" spans="1:18" ht="15" customHeight="1">
      <c r="A36" s="1992" t="s">
        <v>362</v>
      </c>
      <c r="B36" s="1992"/>
      <c r="C36" s="149">
        <v>28</v>
      </c>
      <c r="D36" s="147" t="s">
        <v>364</v>
      </c>
      <c r="E36" s="147" t="s">
        <v>364</v>
      </c>
      <c r="F36" s="147" t="s">
        <v>364</v>
      </c>
      <c r="G36" s="147" t="s">
        <v>364</v>
      </c>
      <c r="H36" s="147" t="s">
        <v>364</v>
      </c>
      <c r="I36" s="148">
        <v>1</v>
      </c>
      <c r="J36" s="147" t="s">
        <v>364</v>
      </c>
      <c r="K36" s="147" t="s">
        <v>364</v>
      </c>
      <c r="L36" s="147" t="s">
        <v>364</v>
      </c>
      <c r="M36" s="147" t="s">
        <v>364</v>
      </c>
      <c r="N36" s="148">
        <v>2</v>
      </c>
      <c r="O36" s="148">
        <v>1</v>
      </c>
    </row>
    <row r="37" spans="1:18" ht="15" customHeight="1" thickBot="1">
      <c r="A37" s="114"/>
      <c r="B37" s="114"/>
      <c r="C37" s="114"/>
      <c r="D37" s="114"/>
      <c r="E37" s="114"/>
      <c r="F37" s="114"/>
      <c r="G37" s="114"/>
      <c r="H37" s="114"/>
      <c r="I37" s="114"/>
      <c r="J37" s="114"/>
      <c r="K37" s="114"/>
      <c r="L37" s="114"/>
      <c r="M37" s="114"/>
      <c r="N37" s="114"/>
      <c r="O37" s="114"/>
    </row>
    <row r="38" spans="1:18" ht="15" customHeight="1" thickTop="1">
      <c r="A38" s="1465" t="s">
        <v>642</v>
      </c>
      <c r="B38" s="1364"/>
      <c r="C38" s="1306" t="s">
        <v>2685</v>
      </c>
      <c r="D38" s="1307"/>
      <c r="E38" s="1307"/>
      <c r="F38" s="1307"/>
      <c r="G38" s="1307"/>
      <c r="H38" s="1307"/>
      <c r="I38" s="1307"/>
      <c r="J38" s="1307"/>
      <c r="K38" s="1307"/>
      <c r="L38" s="1307"/>
      <c r="M38" s="1307"/>
      <c r="N38" s="1308"/>
      <c r="O38" s="1561" t="s">
        <v>2684</v>
      </c>
      <c r="P38" s="114"/>
      <c r="Q38" s="114"/>
    </row>
    <row r="39" spans="1:18" ht="15" customHeight="1">
      <c r="A39" s="1380"/>
      <c r="B39" s="1366"/>
      <c r="C39" s="332" t="s">
        <v>2683</v>
      </c>
      <c r="D39" s="332" t="s">
        <v>2682</v>
      </c>
      <c r="E39" s="332" t="s">
        <v>2681</v>
      </c>
      <c r="F39" s="332" t="s">
        <v>2680</v>
      </c>
      <c r="G39" s="332" t="s">
        <v>2679</v>
      </c>
      <c r="H39" s="332" t="s">
        <v>2678</v>
      </c>
      <c r="I39" s="332" t="s">
        <v>2677</v>
      </c>
      <c r="J39" s="332" t="s">
        <v>2676</v>
      </c>
      <c r="K39" s="332" t="s">
        <v>2675</v>
      </c>
      <c r="L39" s="332" t="s">
        <v>2674</v>
      </c>
      <c r="M39" s="332" t="s">
        <v>2673</v>
      </c>
      <c r="N39" s="981" t="s">
        <v>2672</v>
      </c>
      <c r="O39" s="1382"/>
      <c r="P39" s="114"/>
      <c r="Q39" s="114"/>
    </row>
    <row r="40" spans="1:18" ht="15" customHeight="1">
      <c r="A40" s="1486" t="s">
        <v>496</v>
      </c>
      <c r="B40" s="1987"/>
      <c r="C40" s="151" t="s">
        <v>361</v>
      </c>
      <c r="D40" s="152">
        <v>1</v>
      </c>
      <c r="E40" s="151" t="s">
        <v>361</v>
      </c>
      <c r="F40" s="155">
        <v>2</v>
      </c>
      <c r="G40" s="152">
        <v>2</v>
      </c>
      <c r="H40" s="155">
        <v>1</v>
      </c>
      <c r="I40" s="152">
        <v>1</v>
      </c>
      <c r="J40" s="152">
        <v>1</v>
      </c>
      <c r="K40" s="155">
        <v>3</v>
      </c>
      <c r="L40" s="151" t="s">
        <v>361</v>
      </c>
      <c r="M40" s="152">
        <v>1</v>
      </c>
      <c r="N40" s="660">
        <v>1</v>
      </c>
      <c r="O40" s="152">
        <v>1</v>
      </c>
      <c r="P40" s="1159"/>
      <c r="Q40" s="973"/>
      <c r="R40" s="331"/>
    </row>
    <row r="41" spans="1:18" ht="15" customHeight="1">
      <c r="A41" s="1486" t="s">
        <v>2392</v>
      </c>
      <c r="B41" s="1987"/>
      <c r="C41" s="155">
        <v>3</v>
      </c>
      <c r="D41" s="151" t="s">
        <v>361</v>
      </c>
      <c r="E41" s="155">
        <v>3</v>
      </c>
      <c r="F41" s="151" t="s">
        <v>361</v>
      </c>
      <c r="G41" s="152">
        <v>1</v>
      </c>
      <c r="H41" s="151" t="s">
        <v>361</v>
      </c>
      <c r="I41" s="151" t="s">
        <v>361</v>
      </c>
      <c r="J41" s="152">
        <v>3</v>
      </c>
      <c r="K41" s="151" t="s">
        <v>361</v>
      </c>
      <c r="L41" s="155">
        <v>2</v>
      </c>
      <c r="M41" s="152">
        <v>2</v>
      </c>
      <c r="N41" s="662" t="s">
        <v>361</v>
      </c>
      <c r="O41" s="151" t="s">
        <v>361</v>
      </c>
      <c r="P41" s="1159"/>
      <c r="Q41" s="973"/>
      <c r="R41" s="331"/>
    </row>
    <row r="42" spans="1:18" ht="15" customHeight="1">
      <c r="A42" s="1486" t="s">
        <v>615</v>
      </c>
      <c r="B42" s="1987"/>
      <c r="C42" s="624">
        <v>1</v>
      </c>
      <c r="D42" s="155">
        <v>2</v>
      </c>
      <c r="E42" s="151" t="s">
        <v>361</v>
      </c>
      <c r="F42" s="155">
        <v>2</v>
      </c>
      <c r="G42" s="152">
        <v>1</v>
      </c>
      <c r="H42" s="155">
        <v>1</v>
      </c>
      <c r="I42" s="155">
        <v>2</v>
      </c>
      <c r="J42" s="152">
        <v>3</v>
      </c>
      <c r="K42" s="151" t="s">
        <v>361</v>
      </c>
      <c r="L42" s="152">
        <v>2</v>
      </c>
      <c r="M42" s="152">
        <v>1</v>
      </c>
      <c r="N42" s="319">
        <v>1</v>
      </c>
      <c r="O42" s="155">
        <v>1</v>
      </c>
      <c r="P42" s="1159"/>
      <c r="Q42" s="973"/>
      <c r="R42" s="331"/>
    </row>
    <row r="43" spans="1:18" s="168" customFormat="1" ht="15" customHeight="1">
      <c r="A43" s="1486" t="s">
        <v>363</v>
      </c>
      <c r="B43" s="1987"/>
      <c r="C43" s="591">
        <v>2</v>
      </c>
      <c r="D43" s="151" t="s">
        <v>364</v>
      </c>
      <c r="E43" s="152">
        <v>2</v>
      </c>
      <c r="F43" s="151" t="s">
        <v>364</v>
      </c>
      <c r="G43" s="155">
        <v>2</v>
      </c>
      <c r="H43" s="151" t="s">
        <v>364</v>
      </c>
      <c r="I43" s="155">
        <v>3</v>
      </c>
      <c r="J43" s="151" t="s">
        <v>364</v>
      </c>
      <c r="K43" s="151" t="s">
        <v>364</v>
      </c>
      <c r="L43" s="155">
        <v>2</v>
      </c>
      <c r="M43" s="151" t="s">
        <v>364</v>
      </c>
      <c r="N43" s="319">
        <v>1</v>
      </c>
      <c r="O43" s="151" t="s">
        <v>364</v>
      </c>
      <c r="P43" s="1160"/>
      <c r="Q43" s="913"/>
      <c r="R43" s="517"/>
    </row>
    <row r="44" spans="1:18" ht="15" customHeight="1">
      <c r="A44" s="1992" t="s">
        <v>362</v>
      </c>
      <c r="B44" s="1995"/>
      <c r="C44" s="737">
        <v>5</v>
      </c>
      <c r="D44" s="148">
        <v>2</v>
      </c>
      <c r="E44" s="148">
        <v>4</v>
      </c>
      <c r="F44" s="148">
        <v>3</v>
      </c>
      <c r="G44" s="148">
        <v>1</v>
      </c>
      <c r="H44" s="148">
        <v>2</v>
      </c>
      <c r="I44" s="148">
        <v>1</v>
      </c>
      <c r="J44" s="148">
        <v>2</v>
      </c>
      <c r="K44" s="147" t="s">
        <v>364</v>
      </c>
      <c r="L44" s="304">
        <v>2</v>
      </c>
      <c r="M44" s="147" t="s">
        <v>364</v>
      </c>
      <c r="N44" s="318">
        <v>1</v>
      </c>
      <c r="O44" s="148">
        <v>1</v>
      </c>
      <c r="P44" s="1159"/>
      <c r="Q44" s="973"/>
      <c r="R44" s="331"/>
    </row>
    <row r="45" spans="1:18" ht="15" customHeight="1">
      <c r="A45" s="169"/>
      <c r="B45" s="169"/>
      <c r="C45" s="175"/>
      <c r="D45" s="175"/>
      <c r="E45" s="175"/>
      <c r="F45" s="175"/>
      <c r="G45" s="175"/>
      <c r="H45" s="175"/>
      <c r="I45" s="175"/>
      <c r="J45" s="175"/>
      <c r="K45" s="175"/>
      <c r="L45" s="175"/>
      <c r="M45" s="175"/>
      <c r="N45" s="175"/>
      <c r="O45" s="166" t="s">
        <v>2658</v>
      </c>
      <c r="P45" s="114"/>
      <c r="Q45" s="114"/>
    </row>
    <row r="46" spans="1:18" ht="15" customHeight="1"/>
    <row r="54" spans="6:6">
      <c r="F54" s="110"/>
    </row>
  </sheetData>
  <mergeCells count="94">
    <mergeCell ref="A33:B33"/>
    <mergeCell ref="A34:B34"/>
    <mergeCell ref="A21:B21"/>
    <mergeCell ref="H21:I21"/>
    <mergeCell ref="J21:K21"/>
    <mergeCell ref="A22:B22"/>
    <mergeCell ref="H22:I22"/>
    <mergeCell ref="J22:K22"/>
    <mergeCell ref="A44:B44"/>
    <mergeCell ref="C38:N38"/>
    <mergeCell ref="O38:O39"/>
    <mergeCell ref="A40:B40"/>
    <mergeCell ref="A41:B41"/>
    <mergeCell ref="A42:B42"/>
    <mergeCell ref="A43:B43"/>
    <mergeCell ref="A38:B39"/>
    <mergeCell ref="A36:B36"/>
    <mergeCell ref="H23:I23"/>
    <mergeCell ref="J23:K23"/>
    <mergeCell ref="L23:M23"/>
    <mergeCell ref="A24:B24"/>
    <mergeCell ref="H24:I24"/>
    <mergeCell ref="J24:K24"/>
    <mergeCell ref="L24:M24"/>
    <mergeCell ref="A23:B23"/>
    <mergeCell ref="A29:O29"/>
    <mergeCell ref="A35:B35"/>
    <mergeCell ref="A28:O28"/>
    <mergeCell ref="A30:B31"/>
    <mergeCell ref="C30:C31"/>
    <mergeCell ref="D30:O30"/>
    <mergeCell ref="A32:B32"/>
    <mergeCell ref="L22:M22"/>
    <mergeCell ref="A19:B19"/>
    <mergeCell ref="H19:I19"/>
    <mergeCell ref="J19:K19"/>
    <mergeCell ref="L19:M19"/>
    <mergeCell ref="A20:B20"/>
    <mergeCell ref="H20:I20"/>
    <mergeCell ref="J20:K20"/>
    <mergeCell ref="L20:M20"/>
    <mergeCell ref="L21:M21"/>
    <mergeCell ref="A17:B17"/>
    <mergeCell ref="H17:I17"/>
    <mergeCell ref="J17:K17"/>
    <mergeCell ref="L17:M17"/>
    <mergeCell ref="A18:B18"/>
    <mergeCell ref="H18:I18"/>
    <mergeCell ref="J18:K18"/>
    <mergeCell ref="L18:M18"/>
    <mergeCell ref="A15:B15"/>
    <mergeCell ref="H15:I15"/>
    <mergeCell ref="J15:K15"/>
    <mergeCell ref="L15:M15"/>
    <mergeCell ref="A16:B16"/>
    <mergeCell ref="H16:I16"/>
    <mergeCell ref="J16:K16"/>
    <mergeCell ref="L16:M16"/>
    <mergeCell ref="A13:B13"/>
    <mergeCell ref="H13:I13"/>
    <mergeCell ref="J13:K13"/>
    <mergeCell ref="L13:M13"/>
    <mergeCell ref="A14:B14"/>
    <mergeCell ref="H14:I14"/>
    <mergeCell ref="J14:K14"/>
    <mergeCell ref="L14:M14"/>
    <mergeCell ref="A10:B10"/>
    <mergeCell ref="H10:I10"/>
    <mergeCell ref="J10:K10"/>
    <mergeCell ref="L10:M10"/>
    <mergeCell ref="A12:B12"/>
    <mergeCell ref="H12:I12"/>
    <mergeCell ref="J12:K12"/>
    <mergeCell ref="L12:M12"/>
    <mergeCell ref="A11:B11"/>
    <mergeCell ref="H11:I11"/>
    <mergeCell ref="J11:K11"/>
    <mergeCell ref="L11:M11"/>
    <mergeCell ref="H9:I9"/>
    <mergeCell ref="J9:K9"/>
    <mergeCell ref="L9:M9"/>
    <mergeCell ref="A8:B8"/>
    <mergeCell ref="H8:I8"/>
    <mergeCell ref="J8:K8"/>
    <mergeCell ref="L8:M8"/>
    <mergeCell ref="A9:B9"/>
    <mergeCell ref="A1:O1"/>
    <mergeCell ref="A4:M4"/>
    <mergeCell ref="A6:B7"/>
    <mergeCell ref="C6:G6"/>
    <mergeCell ref="H6:K6"/>
    <mergeCell ref="L6:M7"/>
    <mergeCell ref="H7:I7"/>
    <mergeCell ref="J7:K7"/>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1408F-CBEC-4CBD-82BE-98822583EA38}">
  <sheetPr>
    <pageSetUpPr fitToPage="1"/>
  </sheetPr>
  <dimension ref="A1:S50"/>
  <sheetViews>
    <sheetView view="pageBreakPreview" zoomScaleNormal="100" zoomScaleSheetLayoutView="100" workbookViewId="0">
      <selection activeCell="M56" sqref="M56"/>
    </sheetView>
  </sheetViews>
  <sheetFormatPr defaultRowHeight="17.25"/>
  <cols>
    <col min="1" max="13" width="4.625" style="110" customWidth="1"/>
    <col min="14" max="14" width="4.625" style="1162" customWidth="1"/>
    <col min="15" max="16" width="4.625" style="110" customWidth="1"/>
    <col min="17" max="18" width="4.625" style="786" customWidth="1"/>
    <col min="19" max="19" width="4.625" style="110" customWidth="1"/>
    <col min="20" max="16384" width="9" style="110"/>
  </cols>
  <sheetData>
    <row r="1" spans="1:19" ht="15" customHeight="1">
      <c r="A1" s="1282" t="s">
        <v>2707</v>
      </c>
      <c r="B1" s="1282"/>
      <c r="C1" s="1282"/>
      <c r="D1" s="1282"/>
      <c r="E1" s="1282"/>
      <c r="F1" s="1282"/>
      <c r="G1" s="1282"/>
      <c r="H1" s="1282"/>
      <c r="I1" s="1282"/>
      <c r="J1" s="1282"/>
      <c r="K1" s="1282"/>
      <c r="L1" s="1282"/>
      <c r="M1" s="1282"/>
      <c r="N1" s="1282"/>
      <c r="O1" s="1282"/>
      <c r="P1" s="1282"/>
      <c r="Q1" s="1282"/>
      <c r="R1" s="1282"/>
      <c r="S1" s="1282"/>
    </row>
    <row r="2" spans="1:19" ht="50.1" customHeight="1" thickBot="1">
      <c r="B2" s="527"/>
      <c r="C2" s="527"/>
      <c r="D2" s="527"/>
      <c r="E2" s="527"/>
      <c r="F2" s="527"/>
      <c r="G2" s="527"/>
      <c r="H2" s="527"/>
      <c r="I2" s="527"/>
      <c r="J2" s="527"/>
      <c r="K2" s="527"/>
      <c r="L2" s="527"/>
      <c r="M2" s="527"/>
      <c r="N2" s="1163"/>
      <c r="O2" s="527"/>
      <c r="P2" s="527"/>
      <c r="Q2" s="790"/>
      <c r="R2" s="790"/>
    </row>
    <row r="3" spans="1:19" ht="15" customHeight="1" thickTop="1">
      <c r="B3" s="1345" t="s">
        <v>2706</v>
      </c>
      <c r="C3" s="1345"/>
      <c r="D3" s="1345"/>
      <c r="E3" s="1345"/>
      <c r="F3" s="1345"/>
      <c r="G3" s="1345"/>
      <c r="H3" s="1345"/>
      <c r="I3" s="1345"/>
      <c r="J3" s="1345"/>
      <c r="K3" s="1345"/>
      <c r="L3" s="1345"/>
      <c r="M3" s="1345"/>
      <c r="N3" s="1345"/>
      <c r="O3" s="1769"/>
      <c r="P3" s="1769"/>
      <c r="Q3" s="1769"/>
      <c r="R3" s="1769"/>
    </row>
    <row r="4" spans="1:19" ht="15" customHeight="1">
      <c r="B4" s="1345"/>
      <c r="C4" s="1345"/>
      <c r="D4" s="1345"/>
      <c r="E4" s="1345"/>
      <c r="F4" s="1345"/>
      <c r="G4" s="1345"/>
      <c r="H4" s="1345"/>
      <c r="I4" s="1345"/>
      <c r="J4" s="1345"/>
      <c r="K4" s="1345"/>
      <c r="L4" s="1345"/>
      <c r="M4" s="1345"/>
      <c r="N4" s="1345"/>
      <c r="O4" s="1769"/>
      <c r="P4" s="1769"/>
      <c r="Q4" s="1769"/>
      <c r="R4" s="1769"/>
    </row>
    <row r="5" spans="1:19" ht="15" customHeight="1">
      <c r="B5" s="1345"/>
      <c r="C5" s="1345"/>
      <c r="D5" s="1345"/>
      <c r="E5" s="1345"/>
      <c r="F5" s="1345"/>
      <c r="G5" s="1345"/>
      <c r="H5" s="1345"/>
      <c r="I5" s="1345"/>
      <c r="J5" s="1345"/>
      <c r="K5" s="1345"/>
      <c r="L5" s="1345"/>
      <c r="M5" s="1345"/>
      <c r="N5" s="1345"/>
      <c r="O5" s="1769"/>
      <c r="P5" s="1769"/>
      <c r="Q5" s="1769"/>
      <c r="R5" s="1769"/>
    </row>
    <row r="6" spans="1:19" ht="15" customHeight="1" thickBot="1">
      <c r="B6" s="1347"/>
      <c r="C6" s="1347"/>
      <c r="D6" s="1347"/>
      <c r="E6" s="1347"/>
      <c r="F6" s="1347"/>
      <c r="G6" s="1347"/>
      <c r="H6" s="1347"/>
      <c r="I6" s="1347"/>
      <c r="J6" s="1347"/>
      <c r="K6" s="1347"/>
      <c r="L6" s="1347"/>
      <c r="M6" s="1347"/>
      <c r="N6" s="1347"/>
      <c r="O6" s="1770"/>
      <c r="P6" s="1770"/>
      <c r="Q6" s="1770"/>
      <c r="R6" s="1770"/>
    </row>
    <row r="7" spans="1:19" ht="20.100000000000001" customHeight="1" thickTop="1"/>
    <row r="8" spans="1:19" ht="20.100000000000001" customHeight="1"/>
    <row r="9" spans="1:19" ht="20.100000000000001" customHeight="1"/>
    <row r="10" spans="1:19" ht="20.100000000000001" customHeight="1"/>
    <row r="11" spans="1:19" ht="20.100000000000001" customHeight="1">
      <c r="C11" s="1290" t="s">
        <v>2705</v>
      </c>
      <c r="D11" s="1290"/>
      <c r="E11" s="1290"/>
      <c r="F11" s="1290"/>
      <c r="G11" s="1290"/>
      <c r="H11" s="1290"/>
      <c r="I11" s="1290"/>
      <c r="J11" s="1290"/>
      <c r="K11" s="1295">
        <f>71170000/205439</f>
        <v>346.42886696294278</v>
      </c>
      <c r="L11" s="1295"/>
      <c r="M11" s="101" t="s">
        <v>2703</v>
      </c>
      <c r="N11" s="1293" t="s">
        <v>2702</v>
      </c>
      <c r="O11" s="1293"/>
      <c r="P11" s="1293"/>
      <c r="Q11" s="110"/>
      <c r="R11" s="110"/>
    </row>
    <row r="12" spans="1:19" ht="20.100000000000001" customHeight="1">
      <c r="C12" s="1290" t="s">
        <v>2704</v>
      </c>
      <c r="D12" s="1290"/>
      <c r="E12" s="1290"/>
      <c r="F12" s="1290"/>
      <c r="G12" s="1290"/>
      <c r="H12" s="1290"/>
      <c r="I12" s="1290"/>
      <c r="J12" s="1290"/>
      <c r="K12" s="1295">
        <f>13894171/205439</f>
        <v>67.631613276933791</v>
      </c>
      <c r="L12" s="1295"/>
      <c r="M12" s="101" t="s">
        <v>2703</v>
      </c>
      <c r="N12" s="1293" t="s">
        <v>2702</v>
      </c>
      <c r="O12" s="1293"/>
      <c r="P12" s="1293"/>
      <c r="Q12" s="110"/>
      <c r="R12" s="110"/>
    </row>
    <row r="13" spans="1:19" ht="20.100000000000001" customHeight="1">
      <c r="C13" s="1290" t="s">
        <v>2701</v>
      </c>
      <c r="D13" s="1290"/>
      <c r="E13" s="1290"/>
      <c r="F13" s="1290"/>
      <c r="G13" s="1290"/>
      <c r="H13" s="1290"/>
      <c r="I13" s="1290"/>
      <c r="J13" s="1290"/>
      <c r="K13" s="1295">
        <v>149442</v>
      </c>
      <c r="L13" s="1295"/>
      <c r="M13" s="101" t="s">
        <v>2700</v>
      </c>
      <c r="N13" s="101" t="s">
        <v>2699</v>
      </c>
      <c r="O13" s="101"/>
      <c r="P13" s="101"/>
      <c r="Q13" s="110"/>
      <c r="R13" s="110"/>
    </row>
    <row r="14" spans="1:19" ht="20.100000000000001" customHeight="1"/>
    <row r="15" spans="1:19" ht="20.100000000000001" customHeight="1"/>
    <row r="16" spans="1: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sheetData>
  <mergeCells count="10">
    <mergeCell ref="C13:J13"/>
    <mergeCell ref="K13:L13"/>
    <mergeCell ref="A1:S1"/>
    <mergeCell ref="B3:R6"/>
    <mergeCell ref="C11:J11"/>
    <mergeCell ref="K11:L11"/>
    <mergeCell ref="N11:P11"/>
    <mergeCell ref="C12:J12"/>
    <mergeCell ref="K12:L12"/>
    <mergeCell ref="N12:P12"/>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C70908-0190-4531-9B2D-9B501A0CDBE2}">
  <sheetPr>
    <pageSetUpPr fitToPage="1"/>
  </sheetPr>
  <dimension ref="A1:F50"/>
  <sheetViews>
    <sheetView view="pageBreakPreview" zoomScaleNormal="100" zoomScaleSheetLayoutView="100" workbookViewId="0">
      <selection activeCell="M56" sqref="M56"/>
    </sheetView>
  </sheetViews>
  <sheetFormatPr defaultRowHeight="13.5"/>
  <cols>
    <col min="1" max="1" width="22.625" style="96" customWidth="1"/>
    <col min="2" max="5" width="12.625" style="96" customWidth="1"/>
    <col min="6" max="6" width="15.625" style="96" customWidth="1"/>
    <col min="7" max="7" width="3.625" style="96" customWidth="1"/>
    <col min="8" max="16384" width="9" style="96"/>
  </cols>
  <sheetData>
    <row r="1" spans="1:6" ht="15" customHeight="1">
      <c r="A1" s="1282" t="s">
        <v>2781</v>
      </c>
      <c r="B1" s="1282"/>
      <c r="C1" s="1282"/>
      <c r="D1" s="1282"/>
      <c r="E1" s="1282"/>
      <c r="F1" s="1282"/>
    </row>
    <row r="2" spans="1:6" ht="15" customHeight="1">
      <c r="A2" s="167"/>
      <c r="B2" s="167"/>
      <c r="C2" s="167"/>
      <c r="D2" s="167"/>
      <c r="E2" s="167"/>
    </row>
    <row r="3" spans="1:6" s="95" customFormat="1" ht="24.95" customHeight="1">
      <c r="A3" s="1301" t="s">
        <v>2780</v>
      </c>
      <c r="B3" s="1301"/>
      <c r="C3" s="1301"/>
      <c r="D3" s="1301"/>
      <c r="E3" s="1301"/>
    </row>
    <row r="4" spans="1:6" s="373" customFormat="1" ht="15" customHeight="1" thickBot="1">
      <c r="A4" s="1310" t="s">
        <v>2756</v>
      </c>
      <c r="B4" s="1310"/>
      <c r="C4" s="1310"/>
      <c r="D4" s="1310"/>
      <c r="E4" s="1310"/>
    </row>
    <row r="5" spans="1:6" s="261" customFormat="1" ht="15" customHeight="1" thickTop="1">
      <c r="A5" s="1308" t="s">
        <v>2755</v>
      </c>
      <c r="B5" s="1338" t="s">
        <v>2754</v>
      </c>
      <c r="C5" s="1306"/>
      <c r="D5" s="1996" t="s">
        <v>23</v>
      </c>
      <c r="E5" s="1997"/>
      <c r="F5" s="557"/>
    </row>
    <row r="6" spans="1:6" s="1200" customFormat="1" ht="15" customHeight="1">
      <c r="A6" s="1399"/>
      <c r="B6" s="333" t="s">
        <v>2753</v>
      </c>
      <c r="C6" s="595" t="s">
        <v>2752</v>
      </c>
      <c r="D6" s="453" t="s">
        <v>2753</v>
      </c>
      <c r="E6" s="1198" t="s">
        <v>2752</v>
      </c>
      <c r="F6" s="964"/>
    </row>
    <row r="7" spans="1:6" ht="15" customHeight="1">
      <c r="A7" s="782" t="s">
        <v>2751</v>
      </c>
      <c r="B7" s="594">
        <v>69835000</v>
      </c>
      <c r="C7" s="185">
        <v>91785956</v>
      </c>
      <c r="D7" s="1199">
        <v>71170000</v>
      </c>
      <c r="E7" s="456">
        <v>86865060</v>
      </c>
      <c r="F7" s="168"/>
    </row>
    <row r="8" spans="1:6" ht="15" customHeight="1">
      <c r="A8" s="644" t="s">
        <v>2779</v>
      </c>
      <c r="B8" s="594">
        <v>30153325</v>
      </c>
      <c r="C8" s="185">
        <v>30370264</v>
      </c>
      <c r="D8" s="1199">
        <v>28886492</v>
      </c>
      <c r="E8" s="456">
        <v>31007110</v>
      </c>
      <c r="F8" s="168"/>
    </row>
    <row r="9" spans="1:6" ht="15" customHeight="1">
      <c r="A9" s="644" t="s">
        <v>2778</v>
      </c>
      <c r="B9" s="591">
        <v>343226</v>
      </c>
      <c r="C9" s="155">
        <v>349121</v>
      </c>
      <c r="D9" s="1189">
        <v>344160</v>
      </c>
      <c r="E9" s="447">
        <v>360610</v>
      </c>
      <c r="F9" s="168"/>
    </row>
    <row r="10" spans="1:6" ht="15" customHeight="1">
      <c r="A10" s="644" t="s">
        <v>2777</v>
      </c>
      <c r="B10" s="591">
        <v>28000</v>
      </c>
      <c r="C10" s="155">
        <v>25603</v>
      </c>
      <c r="D10" s="1189">
        <v>28000</v>
      </c>
      <c r="E10" s="447">
        <v>22230</v>
      </c>
      <c r="F10" s="168"/>
    </row>
    <row r="11" spans="1:6" ht="15" customHeight="1">
      <c r="A11" s="644" t="s">
        <v>2776</v>
      </c>
      <c r="B11" s="591">
        <v>187000</v>
      </c>
      <c r="C11" s="155">
        <v>153835</v>
      </c>
      <c r="D11" s="1189">
        <v>187000</v>
      </c>
      <c r="E11" s="447">
        <v>232385</v>
      </c>
      <c r="F11" s="168"/>
    </row>
    <row r="12" spans="1:6" ht="15" customHeight="1">
      <c r="A12" s="644" t="s">
        <v>2775</v>
      </c>
      <c r="B12" s="591">
        <v>146000</v>
      </c>
      <c r="C12" s="155">
        <v>188457</v>
      </c>
      <c r="D12" s="1189">
        <v>146000</v>
      </c>
      <c r="E12" s="447">
        <v>295459</v>
      </c>
      <c r="F12" s="168"/>
    </row>
    <row r="13" spans="1:6" ht="15" customHeight="1">
      <c r="A13" s="644" t="s">
        <v>2774</v>
      </c>
      <c r="B13" s="591">
        <v>86000</v>
      </c>
      <c r="C13" s="155">
        <v>77077</v>
      </c>
      <c r="D13" s="1189">
        <v>195000</v>
      </c>
      <c r="E13" s="447">
        <v>154317</v>
      </c>
      <c r="F13" s="168"/>
    </row>
    <row r="14" spans="1:6" ht="15" customHeight="1">
      <c r="A14" s="644" t="s">
        <v>2773</v>
      </c>
      <c r="B14" s="591">
        <v>3071000</v>
      </c>
      <c r="C14" s="155">
        <v>3377614</v>
      </c>
      <c r="D14" s="1189">
        <v>3155000</v>
      </c>
      <c r="E14" s="447">
        <v>3813726</v>
      </c>
      <c r="F14" s="168"/>
    </row>
    <row r="15" spans="1:6" ht="15" customHeight="1">
      <c r="A15" s="644" t="s">
        <v>2772</v>
      </c>
      <c r="B15" s="898" t="s">
        <v>361</v>
      </c>
      <c r="C15" s="151" t="s">
        <v>361</v>
      </c>
      <c r="D15" s="808" t="s">
        <v>361</v>
      </c>
      <c r="E15" s="805" t="s">
        <v>361</v>
      </c>
      <c r="F15" s="168"/>
    </row>
    <row r="16" spans="1:6" ht="15" customHeight="1">
      <c r="A16" s="644" t="s">
        <v>2771</v>
      </c>
      <c r="B16" s="591">
        <v>55000</v>
      </c>
      <c r="C16" s="155">
        <v>42488</v>
      </c>
      <c r="D16" s="1189">
        <v>55000</v>
      </c>
      <c r="E16" s="447">
        <v>45447</v>
      </c>
      <c r="F16" s="168"/>
    </row>
    <row r="17" spans="1:6" ht="15" customHeight="1">
      <c r="A17" s="644" t="s">
        <v>2770</v>
      </c>
      <c r="B17" s="591">
        <v>237000</v>
      </c>
      <c r="C17" s="155">
        <v>305326</v>
      </c>
      <c r="D17" s="1189">
        <v>317000</v>
      </c>
      <c r="E17" s="447">
        <v>413427</v>
      </c>
      <c r="F17" s="168"/>
    </row>
    <row r="18" spans="1:6" ht="15" customHeight="1">
      <c r="A18" s="644" t="s">
        <v>2769</v>
      </c>
      <c r="B18" s="591">
        <v>1290000</v>
      </c>
      <c r="C18" s="155">
        <v>1116609</v>
      </c>
      <c r="D18" s="1189">
        <v>1521000</v>
      </c>
      <c r="E18" s="447">
        <v>2743266</v>
      </c>
      <c r="F18" s="168"/>
    </row>
    <row r="19" spans="1:6" ht="15" customHeight="1">
      <c r="A19" s="644" t="s">
        <v>2768</v>
      </c>
      <c r="B19" s="591">
        <v>23000</v>
      </c>
      <c r="C19" s="155">
        <v>21488</v>
      </c>
      <c r="D19" s="1189">
        <v>23000</v>
      </c>
      <c r="E19" s="447">
        <v>20773</v>
      </c>
      <c r="F19" s="168"/>
    </row>
    <row r="20" spans="1:6" ht="15" customHeight="1">
      <c r="A20" s="644" t="s">
        <v>2767</v>
      </c>
      <c r="B20" s="591">
        <v>1198821</v>
      </c>
      <c r="C20" s="155">
        <v>825661</v>
      </c>
      <c r="D20" s="1189">
        <v>1197540</v>
      </c>
      <c r="E20" s="447">
        <v>1168764</v>
      </c>
      <c r="F20" s="168"/>
    </row>
    <row r="21" spans="1:6" ht="15" customHeight="1">
      <c r="A21" s="644" t="s">
        <v>2766</v>
      </c>
      <c r="B21" s="591">
        <v>924339</v>
      </c>
      <c r="C21" s="155">
        <v>870169</v>
      </c>
      <c r="D21" s="1189">
        <v>938285</v>
      </c>
      <c r="E21" s="447">
        <v>901215</v>
      </c>
      <c r="F21" s="168"/>
    </row>
    <row r="22" spans="1:6" ht="15" customHeight="1">
      <c r="A22" s="644" t="s">
        <v>2765</v>
      </c>
      <c r="B22" s="591">
        <v>14582162</v>
      </c>
      <c r="C22" s="155">
        <v>36994922</v>
      </c>
      <c r="D22" s="1189">
        <v>15641300</v>
      </c>
      <c r="E22" s="447">
        <v>23177315</v>
      </c>
      <c r="F22" s="168"/>
    </row>
    <row r="23" spans="1:6" ht="15" customHeight="1">
      <c r="A23" s="644" t="s">
        <v>2764</v>
      </c>
      <c r="B23" s="591">
        <v>5058692</v>
      </c>
      <c r="C23" s="155">
        <v>4971204</v>
      </c>
      <c r="D23" s="1189">
        <v>5483267</v>
      </c>
      <c r="E23" s="447">
        <v>5552266</v>
      </c>
      <c r="F23" s="168"/>
    </row>
    <row r="24" spans="1:6" ht="15" customHeight="1">
      <c r="A24" s="644" t="s">
        <v>2763</v>
      </c>
      <c r="B24" s="591">
        <v>93970</v>
      </c>
      <c r="C24" s="155">
        <v>92879</v>
      </c>
      <c r="D24" s="1189">
        <v>127350</v>
      </c>
      <c r="E24" s="447">
        <v>244870</v>
      </c>
      <c r="F24" s="168"/>
    </row>
    <row r="25" spans="1:6" ht="15" customHeight="1">
      <c r="A25" s="644" t="s">
        <v>2762</v>
      </c>
      <c r="B25" s="591">
        <v>30553</v>
      </c>
      <c r="C25" s="155">
        <v>43239</v>
      </c>
      <c r="D25" s="1189">
        <v>43837</v>
      </c>
      <c r="E25" s="447">
        <v>52264</v>
      </c>
      <c r="F25" s="168"/>
    </row>
    <row r="26" spans="1:6" ht="15" customHeight="1">
      <c r="A26" s="644" t="s">
        <v>2761</v>
      </c>
      <c r="B26" s="591">
        <v>1751845</v>
      </c>
      <c r="C26" s="155">
        <v>727865</v>
      </c>
      <c r="D26" s="1189">
        <v>2941858</v>
      </c>
      <c r="E26" s="447">
        <v>1304938</v>
      </c>
      <c r="F26" s="168"/>
    </row>
    <row r="27" spans="1:6" ht="15" customHeight="1">
      <c r="A27" s="644" t="s">
        <v>2760</v>
      </c>
      <c r="B27" s="591">
        <v>600000</v>
      </c>
      <c r="C27" s="155">
        <v>2672648</v>
      </c>
      <c r="D27" s="1189">
        <v>600000</v>
      </c>
      <c r="E27" s="447">
        <v>3517798</v>
      </c>
      <c r="F27" s="168"/>
    </row>
    <row r="28" spans="1:6" ht="15" customHeight="1">
      <c r="A28" s="644" t="s">
        <v>2759</v>
      </c>
      <c r="B28" s="591">
        <v>2059667</v>
      </c>
      <c r="C28" s="155">
        <v>2236887</v>
      </c>
      <c r="D28" s="1189">
        <v>2274211</v>
      </c>
      <c r="E28" s="447">
        <v>2697580</v>
      </c>
      <c r="F28" s="168"/>
    </row>
    <row r="29" spans="1:6" s="97" customFormat="1" ht="15" customHeight="1">
      <c r="A29" s="779" t="s">
        <v>2758</v>
      </c>
      <c r="B29" s="471">
        <v>7915400</v>
      </c>
      <c r="C29" s="189">
        <v>6322600</v>
      </c>
      <c r="D29" s="798">
        <v>7064700</v>
      </c>
      <c r="E29" s="304">
        <v>9139300</v>
      </c>
      <c r="F29" s="274"/>
    </row>
    <row r="30" spans="1:6" s="97" customFormat="1" ht="15" customHeight="1">
      <c r="A30" s="1317" t="s">
        <v>2736</v>
      </c>
      <c r="B30" s="1317"/>
      <c r="C30" s="1317"/>
      <c r="D30" s="1313"/>
      <c r="E30" s="1313"/>
      <c r="F30" s="274"/>
    </row>
    <row r="31" spans="1:6" s="95" customFormat="1" ht="24.95" customHeight="1">
      <c r="A31" s="1301" t="s">
        <v>2757</v>
      </c>
      <c r="B31" s="1301"/>
      <c r="C31" s="1301"/>
      <c r="D31" s="1301"/>
      <c r="E31" s="1301"/>
      <c r="F31" s="703"/>
    </row>
    <row r="32" spans="1:6" s="97" customFormat="1" ht="15" customHeight="1" thickBot="1">
      <c r="A32" s="1309" t="s">
        <v>2756</v>
      </c>
      <c r="B32" s="1309"/>
      <c r="C32" s="1309"/>
      <c r="D32" s="1309"/>
      <c r="E32" s="1309"/>
      <c r="F32" s="274"/>
    </row>
    <row r="33" spans="1:6" ht="15" customHeight="1" thickTop="1">
      <c r="A33" s="1308" t="s">
        <v>2755</v>
      </c>
      <c r="B33" s="1338" t="s">
        <v>2754</v>
      </c>
      <c r="C33" s="1306"/>
      <c r="D33" s="1996" t="s">
        <v>23</v>
      </c>
      <c r="E33" s="1997"/>
      <c r="F33" s="168"/>
    </row>
    <row r="34" spans="1:6" ht="15" customHeight="1">
      <c r="A34" s="1399"/>
      <c r="B34" s="333" t="s">
        <v>2753</v>
      </c>
      <c r="C34" s="595" t="s">
        <v>2752</v>
      </c>
      <c r="D34" s="453" t="s">
        <v>2753</v>
      </c>
      <c r="E34" s="1198" t="s">
        <v>2752</v>
      </c>
      <c r="F34" s="168"/>
    </row>
    <row r="35" spans="1:6" ht="15" customHeight="1">
      <c r="A35" s="782" t="s">
        <v>2751</v>
      </c>
      <c r="B35" s="1197">
        <v>69835000</v>
      </c>
      <c r="C35" s="1196">
        <v>88267658</v>
      </c>
      <c r="D35" s="1195">
        <v>71170000</v>
      </c>
      <c r="E35" s="1194">
        <v>82957575</v>
      </c>
      <c r="F35" s="168"/>
    </row>
    <row r="36" spans="1:6" ht="15" customHeight="1">
      <c r="A36" s="644" t="s">
        <v>2750</v>
      </c>
      <c r="B36" s="1197">
        <v>415202</v>
      </c>
      <c r="C36" s="1196">
        <v>397580</v>
      </c>
      <c r="D36" s="1195">
        <v>403428</v>
      </c>
      <c r="E36" s="1194">
        <v>380888</v>
      </c>
      <c r="F36" s="168"/>
    </row>
    <row r="37" spans="1:6" ht="15" customHeight="1">
      <c r="A37" s="644" t="s">
        <v>2749</v>
      </c>
      <c r="B37" s="1192">
        <v>4090003</v>
      </c>
      <c r="C37" s="758">
        <v>3932476</v>
      </c>
      <c r="D37" s="1191">
        <v>4053671</v>
      </c>
      <c r="E37" s="1190">
        <v>4603045</v>
      </c>
      <c r="F37" s="168"/>
    </row>
    <row r="38" spans="1:6" ht="15" customHeight="1">
      <c r="A38" s="644" t="s">
        <v>2748</v>
      </c>
      <c r="B38" s="1192">
        <v>32050506</v>
      </c>
      <c r="C38" s="758">
        <v>51602333</v>
      </c>
      <c r="D38" s="1191">
        <v>33425531</v>
      </c>
      <c r="E38" s="1190">
        <v>37605709</v>
      </c>
      <c r="F38" s="168"/>
    </row>
    <row r="39" spans="1:6" ht="15" customHeight="1">
      <c r="A39" s="644" t="s">
        <v>2747</v>
      </c>
      <c r="B39" s="1192">
        <v>5624652</v>
      </c>
      <c r="C39" s="758">
        <v>5816057</v>
      </c>
      <c r="D39" s="1191">
        <v>6843155</v>
      </c>
      <c r="E39" s="1190">
        <v>9120695</v>
      </c>
      <c r="F39" s="168"/>
    </row>
    <row r="40" spans="1:6" ht="15" customHeight="1">
      <c r="A40" s="644" t="s">
        <v>2746</v>
      </c>
      <c r="B40" s="1192">
        <v>14194</v>
      </c>
      <c r="C40" s="758">
        <v>14852</v>
      </c>
      <c r="D40" s="1191">
        <v>20706</v>
      </c>
      <c r="E40" s="1190">
        <v>20080</v>
      </c>
      <c r="F40" s="168"/>
    </row>
    <row r="41" spans="1:6" ht="15" customHeight="1">
      <c r="A41" s="644" t="s">
        <v>2745</v>
      </c>
      <c r="B41" s="1192">
        <v>189415</v>
      </c>
      <c r="C41" s="758">
        <v>189207</v>
      </c>
      <c r="D41" s="1191">
        <v>183631</v>
      </c>
      <c r="E41" s="1190">
        <v>187611</v>
      </c>
      <c r="F41" s="168"/>
    </row>
    <row r="42" spans="1:6" ht="15" customHeight="1">
      <c r="A42" s="644" t="s">
        <v>2744</v>
      </c>
      <c r="B42" s="1192">
        <v>417909</v>
      </c>
      <c r="C42" s="758">
        <v>969459</v>
      </c>
      <c r="D42" s="1191">
        <v>683159</v>
      </c>
      <c r="E42" s="1190">
        <v>761473</v>
      </c>
      <c r="F42" s="168"/>
    </row>
    <row r="43" spans="1:6" ht="15" customHeight="1">
      <c r="A43" s="644" t="s">
        <v>2743</v>
      </c>
      <c r="B43" s="1192">
        <v>5597657</v>
      </c>
      <c r="C43" s="758">
        <v>5415783</v>
      </c>
      <c r="D43" s="1191">
        <v>5207126</v>
      </c>
      <c r="E43" s="1190">
        <v>4828675</v>
      </c>
      <c r="F43" s="168"/>
    </row>
    <row r="44" spans="1:6" ht="15" customHeight="1">
      <c r="A44" s="644" t="s">
        <v>2742</v>
      </c>
      <c r="B44" s="1192">
        <v>2177835</v>
      </c>
      <c r="C44" s="758">
        <v>2110872</v>
      </c>
      <c r="D44" s="1191">
        <v>2221802</v>
      </c>
      <c r="E44" s="1190">
        <v>2363622</v>
      </c>
      <c r="F44" s="168"/>
    </row>
    <row r="45" spans="1:6" ht="15" customHeight="1">
      <c r="A45" s="644" t="s">
        <v>2741</v>
      </c>
      <c r="B45" s="1192">
        <v>15441049</v>
      </c>
      <c r="C45" s="758">
        <v>14201975</v>
      </c>
      <c r="D45" s="1191">
        <v>13894171</v>
      </c>
      <c r="E45" s="1190">
        <v>19017943</v>
      </c>
      <c r="F45" s="168"/>
    </row>
    <row r="46" spans="1:6" ht="15" customHeight="1">
      <c r="A46" s="644" t="s">
        <v>2740</v>
      </c>
      <c r="B46" s="330">
        <v>9</v>
      </c>
      <c r="C46" s="151" t="s">
        <v>364</v>
      </c>
      <c r="D46" s="1193">
        <v>9</v>
      </c>
      <c r="E46" s="805" t="s">
        <v>361</v>
      </c>
      <c r="F46" s="168"/>
    </row>
    <row r="47" spans="1:6" ht="15" customHeight="1">
      <c r="A47" s="644" t="s">
        <v>2739</v>
      </c>
      <c r="B47" s="1192">
        <v>3666568</v>
      </c>
      <c r="C47" s="758">
        <v>3612235</v>
      </c>
      <c r="D47" s="1191">
        <v>4082223</v>
      </c>
      <c r="E47" s="1190">
        <v>3917379</v>
      </c>
      <c r="F47" s="168"/>
    </row>
    <row r="48" spans="1:6" ht="15" customHeight="1">
      <c r="A48" s="644" t="s">
        <v>2738</v>
      </c>
      <c r="B48" s="591">
        <v>1</v>
      </c>
      <c r="C48" s="745">
        <v>4829</v>
      </c>
      <c r="D48" s="1189">
        <v>1388</v>
      </c>
      <c r="E48" s="1188">
        <v>150455</v>
      </c>
      <c r="F48" s="168"/>
    </row>
    <row r="49" spans="1:6" ht="15" customHeight="1">
      <c r="A49" s="779" t="s">
        <v>2737</v>
      </c>
      <c r="B49" s="1187">
        <v>150000</v>
      </c>
      <c r="C49" s="322" t="s">
        <v>364</v>
      </c>
      <c r="D49" s="756">
        <v>150000</v>
      </c>
      <c r="E49" s="1186" t="s">
        <v>361</v>
      </c>
      <c r="F49" s="168"/>
    </row>
    <row r="50" spans="1:6" s="97" customFormat="1" ht="15" customHeight="1">
      <c r="A50" s="1317" t="s">
        <v>2736</v>
      </c>
      <c r="B50" s="1317"/>
      <c r="C50" s="1317"/>
      <c r="D50" s="1313"/>
      <c r="E50" s="1313"/>
    </row>
  </sheetData>
  <mergeCells count="13">
    <mergeCell ref="A1:F1"/>
    <mergeCell ref="A3:E3"/>
    <mergeCell ref="A4:E4"/>
    <mergeCell ref="A5:A6"/>
    <mergeCell ref="B5:C5"/>
    <mergeCell ref="D5:E5"/>
    <mergeCell ref="A50:E50"/>
    <mergeCell ref="A30:E30"/>
    <mergeCell ref="A31:E31"/>
    <mergeCell ref="A32:E32"/>
    <mergeCell ref="A33:A34"/>
    <mergeCell ref="B33:C33"/>
    <mergeCell ref="D33:E33"/>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3139F-5082-4A95-911D-6533F27C2F10}">
  <sheetPr>
    <pageSetUpPr fitToPage="1"/>
  </sheetPr>
  <dimension ref="A1:L38"/>
  <sheetViews>
    <sheetView view="pageBreakPreview" topLeftCell="A31" zoomScaleNormal="100" zoomScaleSheetLayoutView="100" workbookViewId="0">
      <selection activeCell="M56" sqref="M56"/>
    </sheetView>
  </sheetViews>
  <sheetFormatPr defaultRowHeight="13.5"/>
  <cols>
    <col min="1" max="1" width="8.625" style="96" customWidth="1"/>
    <col min="2" max="2" width="13.625" style="96" customWidth="1"/>
    <col min="3" max="8" width="11.125" style="96" customWidth="1"/>
    <col min="9" max="9" width="4.625" style="96" customWidth="1"/>
    <col min="10" max="16384" width="9" style="96"/>
  </cols>
  <sheetData>
    <row r="1" spans="1:8" ht="15" customHeight="1">
      <c r="A1" s="1304" t="s">
        <v>2806</v>
      </c>
      <c r="B1" s="1304"/>
    </row>
    <row r="2" spans="1:8" ht="15" customHeight="1"/>
    <row r="3" spans="1:8" s="95" customFormat="1" ht="24.95" customHeight="1">
      <c r="A3" s="1301" t="s">
        <v>2805</v>
      </c>
      <c r="B3" s="1301"/>
      <c r="C3" s="1301"/>
      <c r="D3" s="1301"/>
      <c r="E3" s="1301"/>
      <c r="F3" s="1301"/>
      <c r="G3" s="1301"/>
      <c r="H3" s="1301"/>
    </row>
    <row r="4" spans="1:8" s="97" customFormat="1" ht="15" customHeight="1" thickBot="1">
      <c r="A4" s="1313" t="s">
        <v>2756</v>
      </c>
      <c r="B4" s="1313"/>
      <c r="C4" s="1313"/>
      <c r="D4" s="1313"/>
      <c r="E4" s="1313"/>
      <c r="F4" s="1313"/>
      <c r="G4" s="1313"/>
      <c r="H4" s="1313"/>
    </row>
    <row r="5" spans="1:8" ht="15" customHeight="1" thickTop="1">
      <c r="A5" s="1465" t="s">
        <v>2804</v>
      </c>
      <c r="B5" s="1364"/>
      <c r="C5" s="1306" t="s">
        <v>2754</v>
      </c>
      <c r="D5" s="1307"/>
      <c r="E5" s="1307"/>
      <c r="F5" s="1997" t="s">
        <v>23</v>
      </c>
      <c r="G5" s="1998"/>
      <c r="H5" s="1998"/>
    </row>
    <row r="6" spans="1:8" ht="15" customHeight="1">
      <c r="A6" s="1379"/>
      <c r="B6" s="1365"/>
      <c r="C6" s="472" t="s">
        <v>2803</v>
      </c>
      <c r="D6" s="1371" t="s">
        <v>2802</v>
      </c>
      <c r="E6" s="1383" t="s">
        <v>2801</v>
      </c>
      <c r="F6" s="1207" t="s">
        <v>2803</v>
      </c>
      <c r="G6" s="1999" t="s">
        <v>2802</v>
      </c>
      <c r="H6" s="2001" t="s">
        <v>2801</v>
      </c>
    </row>
    <row r="7" spans="1:8" ht="15" customHeight="1">
      <c r="A7" s="1380"/>
      <c r="B7" s="1366"/>
      <c r="C7" s="459" t="s">
        <v>2753</v>
      </c>
      <c r="D7" s="1333"/>
      <c r="E7" s="1382"/>
      <c r="F7" s="445" t="s">
        <v>2753</v>
      </c>
      <c r="G7" s="2000"/>
      <c r="H7" s="2002"/>
    </row>
    <row r="8" spans="1:8" ht="15" customHeight="1">
      <c r="A8" s="1459" t="s">
        <v>2751</v>
      </c>
      <c r="B8" s="1460"/>
      <c r="C8" s="1206">
        <v>30602949</v>
      </c>
      <c r="D8" s="1206">
        <v>30658459</v>
      </c>
      <c r="E8" s="1206">
        <v>30034727</v>
      </c>
      <c r="F8" s="1205">
        <v>30888242</v>
      </c>
      <c r="G8" s="1204">
        <v>31301249</v>
      </c>
      <c r="H8" s="1204">
        <v>30668501</v>
      </c>
    </row>
    <row r="9" spans="1:8" ht="15" customHeight="1">
      <c r="A9" s="1564" t="s">
        <v>2800</v>
      </c>
      <c r="B9" s="1564"/>
      <c r="C9" s="1203">
        <v>14141824</v>
      </c>
      <c r="D9" s="179">
        <v>14625589</v>
      </c>
      <c r="E9" s="179">
        <v>14439746</v>
      </c>
      <c r="F9" s="1191">
        <v>14505893</v>
      </c>
      <c r="G9" s="447">
        <v>15135948</v>
      </c>
      <c r="H9" s="447">
        <v>14957427</v>
      </c>
    </row>
    <row r="10" spans="1:8" ht="15" customHeight="1">
      <c r="A10" s="2003" t="s">
        <v>2799</v>
      </c>
      <c r="B10" s="2004"/>
      <c r="C10" s="1203">
        <v>726977</v>
      </c>
      <c r="D10" s="179">
        <v>728547</v>
      </c>
      <c r="E10" s="179">
        <v>635710</v>
      </c>
      <c r="F10" s="1191">
        <v>295602</v>
      </c>
      <c r="G10" s="447">
        <v>326017</v>
      </c>
      <c r="H10" s="447">
        <v>286837</v>
      </c>
    </row>
    <row r="11" spans="1:8" ht="15" customHeight="1">
      <c r="A11" s="2003" t="s">
        <v>2711</v>
      </c>
      <c r="B11" s="2004"/>
      <c r="C11" s="1203">
        <v>13123721</v>
      </c>
      <c r="D11" s="179">
        <v>12636465</v>
      </c>
      <c r="E11" s="179">
        <v>12303652</v>
      </c>
      <c r="F11" s="1191">
        <v>13417440</v>
      </c>
      <c r="G11" s="447">
        <v>13217448</v>
      </c>
      <c r="H11" s="447">
        <v>12806575</v>
      </c>
    </row>
    <row r="12" spans="1:8" ht="15" customHeight="1">
      <c r="A12" s="2003" t="s">
        <v>2798</v>
      </c>
      <c r="B12" s="2004"/>
      <c r="C12" s="1203">
        <v>2610427</v>
      </c>
      <c r="D12" s="179">
        <v>2667858</v>
      </c>
      <c r="E12" s="179">
        <v>2655619</v>
      </c>
      <c r="F12" s="756">
        <v>2669307</v>
      </c>
      <c r="G12" s="304">
        <v>2621836</v>
      </c>
      <c r="H12" s="304">
        <v>2617662</v>
      </c>
    </row>
    <row r="13" spans="1:8" s="97" customFormat="1" ht="15" customHeight="1">
      <c r="A13" s="169"/>
      <c r="B13" s="169"/>
      <c r="C13" s="169"/>
      <c r="D13" s="169"/>
      <c r="E13" s="169"/>
      <c r="F13" s="169"/>
      <c r="G13" s="169"/>
      <c r="H13" s="302" t="s">
        <v>2797</v>
      </c>
    </row>
    <row r="14" spans="1:8" ht="15" customHeight="1"/>
    <row r="15" spans="1:8" s="95" customFormat="1" ht="24.95" customHeight="1">
      <c r="A15" s="1301" t="s">
        <v>2796</v>
      </c>
      <c r="B15" s="1301"/>
      <c r="C15" s="1301"/>
      <c r="D15" s="1301"/>
      <c r="E15" s="1301"/>
      <c r="F15" s="1301"/>
    </row>
    <row r="16" spans="1:8" s="97" customFormat="1" ht="15" customHeight="1" thickBot="1">
      <c r="A16" s="1309" t="s">
        <v>2794</v>
      </c>
      <c r="B16" s="1309"/>
      <c r="C16" s="1309"/>
      <c r="D16" s="1309"/>
      <c r="E16" s="1309"/>
      <c r="F16" s="1309"/>
    </row>
    <row r="17" spans="1:12" s="140" customFormat="1" ht="15" customHeight="1" thickTop="1">
      <c r="A17" s="1465" t="s">
        <v>2793</v>
      </c>
      <c r="B17" s="1364"/>
      <c r="C17" s="1996" t="s">
        <v>2754</v>
      </c>
      <c r="D17" s="1997"/>
      <c r="E17" s="1996" t="s">
        <v>23</v>
      </c>
      <c r="F17" s="1997"/>
    </row>
    <row r="18" spans="1:12" s="140" customFormat="1" ht="15" customHeight="1">
      <c r="A18" s="1380"/>
      <c r="B18" s="1366"/>
      <c r="C18" s="453" t="s">
        <v>2792</v>
      </c>
      <c r="D18" s="1198" t="s">
        <v>2791</v>
      </c>
      <c r="E18" s="453" t="s">
        <v>2792</v>
      </c>
      <c r="F18" s="1198" t="s">
        <v>2791</v>
      </c>
    </row>
    <row r="19" spans="1:12" ht="15" customHeight="1">
      <c r="A19" s="1399" t="s">
        <v>2790</v>
      </c>
      <c r="B19" s="644" t="s">
        <v>2786</v>
      </c>
      <c r="C19" s="479">
        <v>5435233</v>
      </c>
      <c r="D19" s="479">
        <v>5521833</v>
      </c>
      <c r="E19" s="1199">
        <v>4496142</v>
      </c>
      <c r="F19" s="456">
        <v>4765224</v>
      </c>
    </row>
    <row r="20" spans="1:12" ht="15" customHeight="1">
      <c r="A20" s="1399"/>
      <c r="B20" s="644" t="s">
        <v>2789</v>
      </c>
      <c r="C20" s="479">
        <v>4496459</v>
      </c>
      <c r="D20" s="479">
        <v>4603651</v>
      </c>
      <c r="E20" s="1189">
        <v>4371923</v>
      </c>
      <c r="F20" s="447">
        <v>4653564</v>
      </c>
    </row>
    <row r="21" spans="1:12" ht="15" customHeight="1">
      <c r="A21" s="1399"/>
      <c r="B21" s="644" t="s">
        <v>2788</v>
      </c>
      <c r="C21" s="304">
        <v>938774</v>
      </c>
      <c r="D21" s="304">
        <v>918182</v>
      </c>
      <c r="E21" s="798">
        <v>124219</v>
      </c>
      <c r="F21" s="304">
        <v>111660</v>
      </c>
    </row>
    <row r="22" spans="1:12" ht="15" customHeight="1">
      <c r="A22" s="1399" t="s">
        <v>2787</v>
      </c>
      <c r="B22" s="1202" t="s">
        <v>2786</v>
      </c>
      <c r="C22" s="479">
        <v>7243172</v>
      </c>
      <c r="D22" s="479">
        <v>6597776</v>
      </c>
      <c r="E22" s="1189">
        <v>6277946</v>
      </c>
      <c r="F22" s="447">
        <v>6269968</v>
      </c>
    </row>
    <row r="23" spans="1:12" ht="15" customHeight="1">
      <c r="A23" s="1399"/>
      <c r="B23" s="1201" t="s">
        <v>2785</v>
      </c>
      <c r="C23" s="479">
        <v>3972488</v>
      </c>
      <c r="D23" s="479">
        <v>3410553</v>
      </c>
      <c r="E23" s="1189">
        <v>3507929</v>
      </c>
      <c r="F23" s="447">
        <v>3376745</v>
      </c>
    </row>
    <row r="24" spans="1:12" ht="15" customHeight="1">
      <c r="A24" s="1399"/>
      <c r="B24" s="696" t="s">
        <v>2784</v>
      </c>
      <c r="C24" s="304">
        <v>3270684</v>
      </c>
      <c r="D24" s="304">
        <v>3187223</v>
      </c>
      <c r="E24" s="798">
        <v>2770017</v>
      </c>
      <c r="F24" s="304">
        <v>2893223</v>
      </c>
      <c r="G24" s="168"/>
      <c r="H24" s="168"/>
    </row>
    <row r="25" spans="1:12" s="97" customFormat="1" ht="15" customHeight="1">
      <c r="A25" s="114"/>
      <c r="B25" s="114"/>
      <c r="C25" s="114"/>
      <c r="D25" s="114"/>
      <c r="E25" s="114"/>
      <c r="F25" s="166" t="s">
        <v>2783</v>
      </c>
      <c r="G25" s="132"/>
      <c r="I25" s="132"/>
      <c r="J25" s="132"/>
      <c r="K25" s="132"/>
      <c r="L25" s="132"/>
    </row>
    <row r="26" spans="1:12" ht="15" customHeight="1"/>
    <row r="27" spans="1:12" ht="24" customHeight="1">
      <c r="A27" s="1301" t="s">
        <v>2795</v>
      </c>
      <c r="B27" s="1301"/>
      <c r="C27" s="1301"/>
      <c r="D27" s="1301"/>
      <c r="E27" s="1301"/>
      <c r="F27" s="1301"/>
    </row>
    <row r="28" spans="1:12" ht="15" customHeight="1" thickBot="1">
      <c r="A28" s="1309" t="s">
        <v>2794</v>
      </c>
      <c r="B28" s="1309"/>
      <c r="C28" s="1309"/>
      <c r="D28" s="1309"/>
      <c r="E28" s="1309"/>
      <c r="F28" s="1309"/>
    </row>
    <row r="29" spans="1:12" ht="15" customHeight="1" thickTop="1">
      <c r="A29" s="1379" t="s">
        <v>2793</v>
      </c>
      <c r="B29" s="1365"/>
      <c r="C29" s="1996" t="s">
        <v>2754</v>
      </c>
      <c r="D29" s="1997"/>
      <c r="E29" s="1996" t="s">
        <v>23</v>
      </c>
      <c r="F29" s="1997"/>
    </row>
    <row r="30" spans="1:12" ht="15" customHeight="1">
      <c r="A30" s="1380"/>
      <c r="B30" s="1366"/>
      <c r="C30" s="453" t="s">
        <v>2792</v>
      </c>
      <c r="D30" s="1198" t="s">
        <v>2791</v>
      </c>
      <c r="E30" s="453" t="s">
        <v>2792</v>
      </c>
      <c r="F30" s="1198" t="s">
        <v>2791</v>
      </c>
    </row>
    <row r="31" spans="1:12" ht="15" customHeight="1">
      <c r="A31" s="1399" t="s">
        <v>2790</v>
      </c>
      <c r="B31" s="644" t="s">
        <v>2786</v>
      </c>
      <c r="C31" s="479">
        <v>6177538</v>
      </c>
      <c r="D31" s="479">
        <v>6382773</v>
      </c>
      <c r="E31" s="1189">
        <v>5681195</v>
      </c>
      <c r="F31" s="447">
        <v>5464517</v>
      </c>
    </row>
    <row r="32" spans="1:12" ht="15" customHeight="1">
      <c r="A32" s="1399"/>
      <c r="B32" s="644" t="s">
        <v>2789</v>
      </c>
      <c r="C32" s="479">
        <v>3554600</v>
      </c>
      <c r="D32" s="479">
        <v>3703142</v>
      </c>
      <c r="E32" s="1189">
        <v>3609596</v>
      </c>
      <c r="F32" s="447">
        <v>3772302</v>
      </c>
    </row>
    <row r="33" spans="1:6" ht="15" customHeight="1">
      <c r="A33" s="1399"/>
      <c r="B33" s="644" t="s">
        <v>2788</v>
      </c>
      <c r="C33" s="304">
        <v>2622938</v>
      </c>
      <c r="D33" s="304">
        <v>2679631</v>
      </c>
      <c r="E33" s="798">
        <v>2071599</v>
      </c>
      <c r="F33" s="304">
        <v>1692215</v>
      </c>
    </row>
    <row r="34" spans="1:6" ht="15" customHeight="1">
      <c r="A34" s="1399" t="s">
        <v>2787</v>
      </c>
      <c r="B34" s="1202" t="s">
        <v>2786</v>
      </c>
      <c r="C34" s="479">
        <v>7265437</v>
      </c>
      <c r="D34" s="479">
        <v>7187077</v>
      </c>
      <c r="E34" s="1189">
        <v>6595412</v>
      </c>
      <c r="F34" s="447">
        <v>6208970</v>
      </c>
    </row>
    <row r="35" spans="1:6" ht="15" customHeight="1">
      <c r="A35" s="1399"/>
      <c r="B35" s="1201" t="s">
        <v>2785</v>
      </c>
      <c r="C35" s="479">
        <v>3493994</v>
      </c>
      <c r="D35" s="479">
        <v>3341799</v>
      </c>
      <c r="E35" s="1189">
        <v>3537701</v>
      </c>
      <c r="F35" s="447">
        <v>3526249</v>
      </c>
    </row>
    <row r="36" spans="1:6" ht="15" customHeight="1">
      <c r="A36" s="1399"/>
      <c r="B36" s="696" t="s">
        <v>2784</v>
      </c>
      <c r="C36" s="304">
        <v>3771443</v>
      </c>
      <c r="D36" s="304">
        <v>3845278</v>
      </c>
      <c r="E36" s="798">
        <v>3057711</v>
      </c>
      <c r="F36" s="304">
        <v>2682721</v>
      </c>
    </row>
    <row r="37" spans="1:6" ht="15" customHeight="1">
      <c r="A37" s="114"/>
      <c r="B37" s="422"/>
      <c r="C37" s="155"/>
      <c r="D37" s="155"/>
      <c r="E37" s="114"/>
      <c r="F37" s="166" t="s">
        <v>2783</v>
      </c>
    </row>
    <row r="38" spans="1:6" ht="15" customHeight="1">
      <c r="A38" s="114"/>
      <c r="B38" s="114"/>
      <c r="C38" s="1313"/>
      <c r="D38" s="1313"/>
      <c r="E38" s="97"/>
      <c r="F38" s="132" t="s">
        <v>2782</v>
      </c>
    </row>
  </sheetData>
  <mergeCells count="30">
    <mergeCell ref="A34:A36"/>
    <mergeCell ref="C38:D38"/>
    <mergeCell ref="A22:A24"/>
    <mergeCell ref="A27:F27"/>
    <mergeCell ref="A28:F28"/>
    <mergeCell ref="A29:B30"/>
    <mergeCell ref="C29:D29"/>
    <mergeCell ref="E29:F29"/>
    <mergeCell ref="A31:A33"/>
    <mergeCell ref="A16:F16"/>
    <mergeCell ref="A17:B18"/>
    <mergeCell ref="C17:D17"/>
    <mergeCell ref="E17:F17"/>
    <mergeCell ref="A19:A21"/>
    <mergeCell ref="A15:F15"/>
    <mergeCell ref="A1:B1"/>
    <mergeCell ref="A3:H3"/>
    <mergeCell ref="A4:H4"/>
    <mergeCell ref="A5:B7"/>
    <mergeCell ref="C5:E5"/>
    <mergeCell ref="F5:H5"/>
    <mergeCell ref="D6:D7"/>
    <mergeCell ref="E6:E7"/>
    <mergeCell ref="G6:G7"/>
    <mergeCell ref="H6:H7"/>
    <mergeCell ref="A8:B8"/>
    <mergeCell ref="A9:B9"/>
    <mergeCell ref="A10:B10"/>
    <mergeCell ref="A11:B11"/>
    <mergeCell ref="A12:B12"/>
  </mergeCells>
  <phoneticPr fontId="2"/>
  <pageMargins left="1.3779527559055118" right="0.59055118110236227" top="0.98425196850393704" bottom="0.98425196850393704" header="0.31496062992125984" footer="0.31496062992125984"/>
  <pageSetup paperSize="9" scale="83" orientation="portrait" r:id="rId1"/>
  <headerFooter>
    <oddHeader>&amp;C&amp;G</oddHeader>
  </headerFooter>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63ABE-80B7-429A-9F5B-0D3F48B5B835}">
  <sheetPr>
    <pageSetUpPr fitToPage="1"/>
  </sheetPr>
  <dimension ref="A1:J100"/>
  <sheetViews>
    <sheetView view="pageBreakPreview" topLeftCell="A34" zoomScaleNormal="130" zoomScaleSheetLayoutView="100" workbookViewId="0">
      <selection activeCell="M56" sqref="M56"/>
    </sheetView>
  </sheetViews>
  <sheetFormatPr defaultRowHeight="13.5"/>
  <cols>
    <col min="1" max="1" width="8.5" style="868" bestFit="1" customWidth="1"/>
    <col min="2" max="2" width="10.625" style="1165" bestFit="1" customWidth="1"/>
    <col min="3" max="6" width="9.625" style="868" customWidth="1"/>
    <col min="7" max="7" width="9.625" style="1164" customWidth="1"/>
    <col min="8" max="9" width="9.625" style="868" customWidth="1"/>
    <col min="10" max="16384" width="9" style="96"/>
  </cols>
  <sheetData>
    <row r="1" spans="1:9" s="97" customFormat="1" ht="15" customHeight="1">
      <c r="A1" s="1304" t="s">
        <v>2735</v>
      </c>
      <c r="B1" s="1304"/>
      <c r="C1" s="995"/>
      <c r="D1" s="995"/>
      <c r="E1" s="995"/>
      <c r="F1" s="995"/>
      <c r="G1" s="1185"/>
      <c r="H1" s="995"/>
      <c r="I1" s="995"/>
    </row>
    <row r="2" spans="1:9" s="97" customFormat="1" ht="15" customHeight="1">
      <c r="A2" s="868"/>
      <c r="B2" s="868"/>
      <c r="C2" s="995"/>
      <c r="D2" s="995"/>
      <c r="E2" s="995"/>
      <c r="F2" s="995"/>
      <c r="G2" s="1185"/>
      <c r="H2" s="995"/>
      <c r="I2" s="995"/>
    </row>
    <row r="3" spans="1:9" s="95" customFormat="1" ht="22.5" customHeight="1">
      <c r="A3" s="1301" t="s">
        <v>2734</v>
      </c>
      <c r="B3" s="1301"/>
      <c r="C3" s="1301"/>
      <c r="D3" s="1301"/>
      <c r="E3" s="1301"/>
      <c r="F3" s="1301"/>
      <c r="G3" s="1301"/>
      <c r="H3" s="1301"/>
      <c r="I3" s="1301"/>
    </row>
    <row r="4" spans="1:9" s="95" customFormat="1" ht="15" customHeight="1">
      <c r="A4" s="145"/>
      <c r="B4" s="145"/>
      <c r="C4" s="145"/>
      <c r="D4" s="145"/>
      <c r="E4" s="145"/>
      <c r="F4" s="145"/>
      <c r="G4" s="145"/>
      <c r="H4" s="554"/>
      <c r="I4" s="554"/>
    </row>
    <row r="5" spans="1:9" s="95" customFormat="1" ht="15" customHeight="1">
      <c r="A5" s="144" t="s">
        <v>2733</v>
      </c>
      <c r="B5" s="145"/>
      <c r="C5" s="145"/>
      <c r="D5" s="145"/>
      <c r="E5" s="145"/>
      <c r="F5" s="145"/>
      <c r="G5" s="145"/>
      <c r="H5" s="554"/>
      <c r="I5" s="554"/>
    </row>
    <row r="6" spans="1:9" s="95" customFormat="1" ht="15" customHeight="1" thickBot="1">
      <c r="A6" s="1309" t="s">
        <v>2732</v>
      </c>
      <c r="B6" s="1309"/>
      <c r="C6" s="1309"/>
      <c r="D6" s="1309"/>
      <c r="E6" s="1309"/>
      <c r="F6" s="1309"/>
      <c r="G6" s="1309"/>
      <c r="H6" s="1309"/>
      <c r="I6" s="1309"/>
    </row>
    <row r="7" spans="1:9" ht="15" customHeight="1" thickTop="1">
      <c r="A7" s="460" t="s">
        <v>642</v>
      </c>
      <c r="B7" s="1803" t="s">
        <v>2227</v>
      </c>
      <c r="C7" s="1803"/>
      <c r="D7" s="1803" t="s">
        <v>2724</v>
      </c>
      <c r="E7" s="1803"/>
      <c r="F7" s="1803" t="s">
        <v>2723</v>
      </c>
      <c r="G7" s="1803"/>
      <c r="H7" s="1803" t="s">
        <v>2731</v>
      </c>
      <c r="I7" s="2007"/>
    </row>
    <row r="8" spans="1:9" s="373" customFormat="1" ht="15" customHeight="1">
      <c r="A8" s="157" t="s">
        <v>1911</v>
      </c>
      <c r="B8" s="1443">
        <v>26598024703</v>
      </c>
      <c r="C8" s="1444"/>
      <c r="D8" s="1445">
        <v>13693686016</v>
      </c>
      <c r="E8" s="1445"/>
      <c r="F8" s="1445">
        <v>11921809800</v>
      </c>
      <c r="G8" s="1445"/>
      <c r="H8" s="1445">
        <v>982528887</v>
      </c>
      <c r="I8" s="1445"/>
    </row>
    <row r="9" spans="1:9" s="373" customFormat="1" ht="15" customHeight="1">
      <c r="A9" s="157" t="s">
        <v>1910</v>
      </c>
      <c r="B9" s="1443">
        <v>27623631599</v>
      </c>
      <c r="C9" s="1444"/>
      <c r="D9" s="1595">
        <v>14435101336</v>
      </c>
      <c r="E9" s="1595"/>
      <c r="F9" s="1595">
        <v>12206574300</v>
      </c>
      <c r="G9" s="1595"/>
      <c r="H9" s="1595">
        <v>981955963</v>
      </c>
      <c r="I9" s="1595"/>
    </row>
    <row r="10" spans="1:9" s="373" customFormat="1" ht="15" customHeight="1">
      <c r="A10" s="157" t="s">
        <v>2136</v>
      </c>
      <c r="B10" s="1443">
        <v>29151572629</v>
      </c>
      <c r="C10" s="1444"/>
      <c r="D10" s="1445">
        <v>14881340720</v>
      </c>
      <c r="E10" s="1445"/>
      <c r="F10" s="1445">
        <v>13258011300</v>
      </c>
      <c r="G10" s="1445"/>
      <c r="H10" s="1445">
        <v>1012220609</v>
      </c>
      <c r="I10" s="1445"/>
    </row>
    <row r="11" spans="1:9" s="380" customFormat="1" ht="15" customHeight="1">
      <c r="A11" s="157" t="s">
        <v>1920</v>
      </c>
      <c r="B11" s="1443">
        <v>30543551871</v>
      </c>
      <c r="C11" s="1444"/>
      <c r="D11" s="1445">
        <v>15679467684</v>
      </c>
      <c r="E11" s="1445"/>
      <c r="F11" s="1445">
        <v>13798966600</v>
      </c>
      <c r="G11" s="1445"/>
      <c r="H11" s="1445">
        <v>1065117587</v>
      </c>
      <c r="I11" s="1445"/>
    </row>
    <row r="12" spans="1:9" s="373" customFormat="1" ht="15" customHeight="1">
      <c r="A12" s="725" t="s">
        <v>1919</v>
      </c>
      <c r="B12" s="1749">
        <v>30805579338</v>
      </c>
      <c r="C12" s="1780"/>
      <c r="D12" s="1750">
        <v>15690574698</v>
      </c>
      <c r="E12" s="1750"/>
      <c r="F12" s="1750">
        <v>13975984500</v>
      </c>
      <c r="G12" s="1750"/>
      <c r="H12" s="1750">
        <v>1139020140</v>
      </c>
      <c r="I12" s="1750"/>
    </row>
    <row r="13" spans="1:9" s="373" customFormat="1" ht="15" customHeight="1">
      <c r="A13" s="175" t="s">
        <v>2722</v>
      </c>
      <c r="B13" s="175"/>
      <c r="C13" s="175"/>
      <c r="D13" s="175"/>
      <c r="E13" s="114"/>
      <c r="F13" s="134"/>
      <c r="H13" s="485"/>
      <c r="I13" s="133" t="s">
        <v>2721</v>
      </c>
    </row>
    <row r="14" spans="1:9" s="373" customFormat="1" ht="15" customHeight="1">
      <c r="A14" s="409" t="s">
        <v>2730</v>
      </c>
      <c r="B14" s="409"/>
      <c r="C14" s="409"/>
      <c r="D14" s="409"/>
      <c r="F14" s="409"/>
      <c r="G14" s="1184"/>
      <c r="H14" s="409"/>
      <c r="I14" s="409"/>
    </row>
    <row r="15" spans="1:9" s="373" customFormat="1" ht="15" customHeight="1">
      <c r="A15" s="1183" t="s">
        <v>2729</v>
      </c>
      <c r="B15" s="1182"/>
      <c r="C15" s="1182"/>
      <c r="D15" s="1182"/>
      <c r="E15" s="337"/>
      <c r="F15" s="337"/>
      <c r="G15" s="503"/>
      <c r="H15" s="337"/>
      <c r="I15" s="337"/>
    </row>
    <row r="16" spans="1:9" s="373" customFormat="1" ht="15" customHeight="1" thickBot="1">
      <c r="A16" s="1181"/>
      <c r="B16" s="1180"/>
      <c r="C16" s="1180"/>
      <c r="D16" s="1180"/>
      <c r="E16" s="507"/>
      <c r="F16" s="507"/>
      <c r="G16" s="1179"/>
      <c r="H16" s="507"/>
      <c r="I16" s="983" t="s">
        <v>2728</v>
      </c>
    </row>
    <row r="17" spans="1:10" s="373" customFormat="1" ht="15" customHeight="1" thickTop="1">
      <c r="A17" s="1759" t="s">
        <v>642</v>
      </c>
      <c r="B17" s="1363" t="s">
        <v>2727</v>
      </c>
      <c r="C17" s="1709"/>
      <c r="D17" s="1709"/>
      <c r="E17" s="1709"/>
      <c r="F17" s="1363" t="s">
        <v>2726</v>
      </c>
      <c r="G17" s="1709"/>
      <c r="H17" s="1709"/>
      <c r="I17" s="1709"/>
      <c r="J17" s="380"/>
    </row>
    <row r="18" spans="1:10" s="373" customFormat="1" ht="15" customHeight="1">
      <c r="A18" s="1783"/>
      <c r="B18" s="138" t="s">
        <v>2725</v>
      </c>
      <c r="C18" s="138" t="s">
        <v>2724</v>
      </c>
      <c r="D18" s="138" t="s">
        <v>2723</v>
      </c>
      <c r="E18" s="137" t="s">
        <v>374</v>
      </c>
      <c r="F18" s="138" t="s">
        <v>2033</v>
      </c>
      <c r="G18" s="138" t="s">
        <v>2724</v>
      </c>
      <c r="H18" s="138" t="s">
        <v>2723</v>
      </c>
      <c r="I18" s="137" t="s">
        <v>374</v>
      </c>
      <c r="J18" s="380"/>
    </row>
    <row r="19" spans="1:10" s="373" customFormat="1" ht="15" customHeight="1">
      <c r="A19" s="157" t="s">
        <v>1911</v>
      </c>
      <c r="B19" s="153">
        <v>142044</v>
      </c>
      <c r="C19" s="155">
        <v>73130</v>
      </c>
      <c r="D19" s="155">
        <v>63667</v>
      </c>
      <c r="E19" s="319">
        <v>5247</v>
      </c>
      <c r="F19" s="153">
        <v>328516</v>
      </c>
      <c r="G19" s="155">
        <v>169133</v>
      </c>
      <c r="H19" s="155">
        <v>147248</v>
      </c>
      <c r="I19" s="155">
        <v>12135</v>
      </c>
      <c r="J19" s="380"/>
    </row>
    <row r="20" spans="1:10" s="373" customFormat="1" ht="15" customHeight="1">
      <c r="A20" s="316" t="s">
        <v>1910</v>
      </c>
      <c r="B20" s="153">
        <v>144029</v>
      </c>
      <c r="C20" s="777">
        <v>75264</v>
      </c>
      <c r="D20" s="777">
        <v>63645</v>
      </c>
      <c r="E20" s="938">
        <v>5120</v>
      </c>
      <c r="F20" s="153">
        <v>330981</v>
      </c>
      <c r="G20" s="155">
        <v>172958</v>
      </c>
      <c r="H20" s="155">
        <v>146257</v>
      </c>
      <c r="I20" s="777">
        <v>11766</v>
      </c>
      <c r="J20" s="380"/>
    </row>
    <row r="21" spans="1:10" s="373" customFormat="1" ht="15" customHeight="1">
      <c r="A21" s="316" t="s">
        <v>2136</v>
      </c>
      <c r="B21" s="153">
        <v>148240</v>
      </c>
      <c r="C21" s="777">
        <v>75673</v>
      </c>
      <c r="D21" s="777">
        <v>67419</v>
      </c>
      <c r="E21" s="938">
        <v>5148</v>
      </c>
      <c r="F21" s="153">
        <v>351729</v>
      </c>
      <c r="G21" s="155">
        <v>179551</v>
      </c>
      <c r="H21" s="155">
        <v>159965</v>
      </c>
      <c r="I21" s="777">
        <v>12213</v>
      </c>
      <c r="J21" s="380"/>
    </row>
    <row r="22" spans="1:10" s="380" customFormat="1" ht="15" customHeight="1">
      <c r="A22" s="316" t="s">
        <v>1920</v>
      </c>
      <c r="B22" s="156">
        <v>152037</v>
      </c>
      <c r="C22" s="155">
        <v>78048</v>
      </c>
      <c r="D22" s="1178">
        <v>68687</v>
      </c>
      <c r="E22" s="1177">
        <v>5302</v>
      </c>
      <c r="F22" s="156">
        <v>357804</v>
      </c>
      <c r="G22" s="1055">
        <v>183678</v>
      </c>
      <c r="H22" s="155">
        <v>161648</v>
      </c>
      <c r="I22" s="1176">
        <v>12478</v>
      </c>
    </row>
    <row r="23" spans="1:10" s="373" customFormat="1" ht="15" customHeight="1">
      <c r="A23" s="733" t="s">
        <v>1919</v>
      </c>
      <c r="B23" s="306">
        <v>149442</v>
      </c>
      <c r="C23" s="304">
        <v>76117</v>
      </c>
      <c r="D23" s="1175">
        <v>67799</v>
      </c>
      <c r="E23" s="1174">
        <v>5526</v>
      </c>
      <c r="F23" s="306">
        <v>356047</v>
      </c>
      <c r="G23" s="1052">
        <v>181350</v>
      </c>
      <c r="H23" s="304">
        <v>161533</v>
      </c>
      <c r="I23" s="1173">
        <v>13164</v>
      </c>
      <c r="J23" s="380"/>
    </row>
    <row r="24" spans="1:10" s="373" customFormat="1" ht="15" customHeight="1">
      <c r="A24" s="169" t="s">
        <v>2722</v>
      </c>
      <c r="B24" s="1172"/>
      <c r="C24" s="1172"/>
      <c r="D24" s="1172"/>
      <c r="E24" s="114"/>
      <c r="F24" s="114"/>
      <c r="G24" s="114"/>
      <c r="H24" s="114"/>
      <c r="I24" s="1170" t="s">
        <v>2721</v>
      </c>
    </row>
    <row r="25" spans="1:10" s="373" customFormat="1" ht="15" customHeight="1">
      <c r="A25" s="1171"/>
      <c r="B25" s="1171"/>
      <c r="C25" s="1171"/>
      <c r="D25" s="1171"/>
      <c r="E25" s="103"/>
      <c r="F25" s="103"/>
      <c r="G25" s="1170"/>
      <c r="H25" s="103"/>
      <c r="I25" s="103"/>
    </row>
    <row r="26" spans="1:10" s="413" customFormat="1" ht="15" customHeight="1">
      <c r="A26" s="1301" t="s">
        <v>2720</v>
      </c>
      <c r="B26" s="1301"/>
      <c r="C26" s="1301"/>
      <c r="D26" s="1301"/>
      <c r="E26" s="1301"/>
      <c r="F26" s="1301"/>
      <c r="G26" s="1301"/>
      <c r="H26" s="1301"/>
      <c r="I26" s="145"/>
    </row>
    <row r="27" spans="1:10" s="413" customFormat="1" ht="15" customHeight="1">
      <c r="A27" s="144" t="s">
        <v>2719</v>
      </c>
      <c r="B27" s="145"/>
      <c r="C27" s="145"/>
      <c r="D27" s="145"/>
      <c r="E27" s="145"/>
      <c r="F27" s="145"/>
      <c r="G27" s="145"/>
      <c r="H27" s="145"/>
      <c r="I27" s="145"/>
    </row>
    <row r="28" spans="1:10" ht="15" customHeight="1" thickBot="1">
      <c r="A28" s="1794" t="s">
        <v>2716</v>
      </c>
      <c r="B28" s="1794"/>
      <c r="C28" s="1794"/>
      <c r="D28" s="1794"/>
      <c r="E28" s="1794"/>
      <c r="F28" s="1794"/>
      <c r="G28" s="1794"/>
      <c r="H28" s="155"/>
      <c r="I28" s="152"/>
    </row>
    <row r="29" spans="1:10" ht="15" customHeight="1" thickTop="1">
      <c r="A29" s="1605" t="s">
        <v>642</v>
      </c>
      <c r="B29" s="1641" t="s">
        <v>2718</v>
      </c>
      <c r="C29" s="1641" t="s">
        <v>2714</v>
      </c>
      <c r="D29" s="1609" t="s">
        <v>2713</v>
      </c>
      <c r="E29" s="1610"/>
      <c r="F29" s="1610"/>
      <c r="G29" s="1610"/>
      <c r="H29" s="155"/>
      <c r="I29" s="151"/>
    </row>
    <row r="30" spans="1:10" ht="15" customHeight="1">
      <c r="A30" s="1450"/>
      <c r="B30" s="1647"/>
      <c r="C30" s="1647"/>
      <c r="D30" s="1611" t="s">
        <v>2712</v>
      </c>
      <c r="E30" s="1611" t="s">
        <v>2711</v>
      </c>
      <c r="F30" s="1611" t="s">
        <v>2710</v>
      </c>
      <c r="G30" s="1612" t="s">
        <v>2709</v>
      </c>
      <c r="H30" s="1018"/>
      <c r="I30" s="151"/>
    </row>
    <row r="31" spans="1:10" s="95" customFormat="1" ht="15" customHeight="1">
      <c r="A31" s="1461"/>
      <c r="B31" s="1640"/>
      <c r="C31" s="1640"/>
      <c r="D31" s="1601"/>
      <c r="E31" s="1601"/>
      <c r="F31" s="1601"/>
      <c r="G31" s="1604"/>
      <c r="H31" s="1018"/>
      <c r="I31" s="1167"/>
    </row>
    <row r="32" spans="1:10" s="373" customFormat="1" ht="15" customHeight="1">
      <c r="A32" s="660" t="s">
        <v>1911</v>
      </c>
      <c r="B32" s="153">
        <v>88913694</v>
      </c>
      <c r="C32" s="153">
        <v>55087849</v>
      </c>
      <c r="D32" s="152">
        <v>18080042</v>
      </c>
      <c r="E32" s="152">
        <v>11474290</v>
      </c>
      <c r="F32" s="152">
        <v>2105177</v>
      </c>
      <c r="G32" s="152">
        <v>2166336</v>
      </c>
      <c r="H32" s="151"/>
      <c r="I32" s="152"/>
    </row>
    <row r="33" spans="1:9" s="373" customFormat="1" ht="15" customHeight="1">
      <c r="A33" s="660" t="s">
        <v>1910</v>
      </c>
      <c r="B33" s="153">
        <v>88942523</v>
      </c>
      <c r="C33" s="153">
        <v>58242866</v>
      </c>
      <c r="D33" s="152">
        <v>15322006</v>
      </c>
      <c r="E33" s="152">
        <v>11589131</v>
      </c>
      <c r="F33" s="152">
        <v>2283633</v>
      </c>
      <c r="G33" s="152">
        <v>1504887</v>
      </c>
      <c r="H33" s="151"/>
      <c r="I33" s="152"/>
    </row>
    <row r="34" spans="1:9" s="373" customFormat="1" ht="15" customHeight="1">
      <c r="A34" s="660" t="s">
        <v>2136</v>
      </c>
      <c r="B34" s="153">
        <v>92777559</v>
      </c>
      <c r="C34" s="153">
        <v>62571047</v>
      </c>
      <c r="D34" s="152">
        <v>14841682</v>
      </c>
      <c r="E34" s="152">
        <v>12133121</v>
      </c>
      <c r="F34" s="152">
        <v>2408965</v>
      </c>
      <c r="G34" s="152">
        <v>822744</v>
      </c>
      <c r="H34" s="151"/>
      <c r="I34" s="152"/>
    </row>
    <row r="35" spans="1:9" s="380" customFormat="1" ht="15" customHeight="1">
      <c r="A35" s="660" t="s">
        <v>1920</v>
      </c>
      <c r="B35" s="153">
        <v>122444415</v>
      </c>
      <c r="C35" s="153">
        <v>91785956</v>
      </c>
      <c r="D35" s="1169">
        <v>14625589</v>
      </c>
      <c r="E35" s="152">
        <v>12636465</v>
      </c>
      <c r="F35" s="152">
        <v>2667858</v>
      </c>
      <c r="G35" s="152">
        <v>728547</v>
      </c>
      <c r="H35" s="151"/>
      <c r="I35" s="151"/>
    </row>
    <row r="36" spans="1:9" s="373" customFormat="1" ht="15" customHeight="1">
      <c r="A36" s="760" t="s">
        <v>1919</v>
      </c>
      <c r="B36" s="149">
        <v>118166309</v>
      </c>
      <c r="C36" s="149">
        <v>86865060</v>
      </c>
      <c r="D36" s="1168">
        <v>15135948</v>
      </c>
      <c r="E36" s="148">
        <v>13217448</v>
      </c>
      <c r="F36" s="148">
        <v>2621836</v>
      </c>
      <c r="G36" s="148">
        <v>326017</v>
      </c>
      <c r="H36" s="151"/>
      <c r="I36" s="151"/>
    </row>
    <row r="37" spans="1:9" s="373" customFormat="1" ht="15" customHeight="1">
      <c r="A37" s="114"/>
      <c r="B37" s="152"/>
      <c r="C37" s="152"/>
      <c r="D37" s="184"/>
      <c r="E37" s="152"/>
      <c r="F37" s="152"/>
      <c r="G37" s="152" t="s">
        <v>2708</v>
      </c>
      <c r="I37" s="152"/>
    </row>
    <row r="38" spans="1:9" s="373" customFormat="1" ht="15" customHeight="1">
      <c r="A38" s="152"/>
      <c r="B38" s="152"/>
      <c r="C38" s="152"/>
      <c r="D38" s="184"/>
      <c r="E38" s="152"/>
      <c r="F38" s="152"/>
      <c r="G38" s="152"/>
      <c r="H38" s="152"/>
      <c r="I38" s="152"/>
    </row>
    <row r="39" spans="1:9" s="373" customFormat="1" ht="15" customHeight="1">
      <c r="A39" s="144" t="s">
        <v>2717</v>
      </c>
      <c r="B39" s="152"/>
      <c r="C39" s="152"/>
      <c r="D39" s="184"/>
      <c r="E39" s="152"/>
      <c r="F39" s="152"/>
      <c r="G39" s="152"/>
      <c r="H39" s="152"/>
      <c r="I39" s="152"/>
    </row>
    <row r="40" spans="1:9" s="373" customFormat="1" ht="15" customHeight="1" thickBot="1">
      <c r="A40" s="1794" t="s">
        <v>2716</v>
      </c>
      <c r="B40" s="1794"/>
      <c r="C40" s="1794"/>
      <c r="D40" s="1794"/>
      <c r="E40" s="1794"/>
      <c r="F40" s="1794"/>
      <c r="G40" s="1794"/>
      <c r="H40" s="155"/>
      <c r="I40" s="152"/>
    </row>
    <row r="41" spans="1:9" s="373" customFormat="1" ht="15" customHeight="1" thickTop="1">
      <c r="A41" s="2005" t="s">
        <v>642</v>
      </c>
      <c r="B41" s="1602" t="s">
        <v>2715</v>
      </c>
      <c r="C41" s="1602" t="s">
        <v>2714</v>
      </c>
      <c r="D41" s="1609" t="s">
        <v>2713</v>
      </c>
      <c r="E41" s="1610"/>
      <c r="F41" s="1610"/>
      <c r="G41" s="1610"/>
      <c r="H41" s="155"/>
      <c r="I41" s="151"/>
    </row>
    <row r="42" spans="1:9" s="373" customFormat="1" ht="15" customHeight="1">
      <c r="A42" s="1451"/>
      <c r="B42" s="1603"/>
      <c r="C42" s="1603"/>
      <c r="D42" s="1623" t="s">
        <v>2712</v>
      </c>
      <c r="E42" s="1623" t="s">
        <v>2711</v>
      </c>
      <c r="F42" s="1623" t="s">
        <v>2710</v>
      </c>
      <c r="G42" s="2006" t="s">
        <v>2709</v>
      </c>
      <c r="H42" s="1607"/>
      <c r="I42" s="151"/>
    </row>
    <row r="43" spans="1:9" s="373" customFormat="1" ht="15" customHeight="1">
      <c r="A43" s="1458"/>
      <c r="B43" s="1604"/>
      <c r="C43" s="1604"/>
      <c r="D43" s="1623"/>
      <c r="E43" s="1623"/>
      <c r="F43" s="1623"/>
      <c r="G43" s="2006"/>
      <c r="H43" s="1607"/>
      <c r="I43" s="1167"/>
    </row>
    <row r="44" spans="1:9" s="373" customFormat="1" ht="15" customHeight="1">
      <c r="A44" s="184" t="s">
        <v>1911</v>
      </c>
      <c r="B44" s="153">
        <v>85104375</v>
      </c>
      <c r="C44" s="153">
        <v>52624154</v>
      </c>
      <c r="D44" s="184">
        <v>17558902</v>
      </c>
      <c r="E44" s="184">
        <v>11244644</v>
      </c>
      <c r="F44" s="184">
        <v>2054147</v>
      </c>
      <c r="G44" s="1010">
        <v>1622528</v>
      </c>
      <c r="H44" s="151"/>
      <c r="I44" s="179"/>
    </row>
    <row r="45" spans="1:9" s="373" customFormat="1" ht="15" customHeight="1">
      <c r="A45" s="184" t="s">
        <v>1910</v>
      </c>
      <c r="B45" s="153">
        <v>86059494</v>
      </c>
      <c r="C45" s="153">
        <v>56100052</v>
      </c>
      <c r="D45" s="184">
        <v>15097593</v>
      </c>
      <c r="E45" s="184">
        <v>11371200</v>
      </c>
      <c r="F45" s="184">
        <v>2235523</v>
      </c>
      <c r="G45" s="1010">
        <v>1255126</v>
      </c>
      <c r="H45" s="151"/>
      <c r="I45" s="179"/>
    </row>
    <row r="46" spans="1:9" s="373" customFormat="1" ht="15" customHeight="1">
      <c r="A46" s="184" t="s">
        <v>2136</v>
      </c>
      <c r="B46" s="153">
        <v>89670175</v>
      </c>
      <c r="C46" s="153">
        <v>59897899</v>
      </c>
      <c r="D46" s="152">
        <v>14766260</v>
      </c>
      <c r="E46" s="152">
        <v>11949590</v>
      </c>
      <c r="F46" s="152">
        <v>2328542</v>
      </c>
      <c r="G46" s="727">
        <v>727884</v>
      </c>
      <c r="H46" s="151"/>
      <c r="I46" s="155"/>
    </row>
    <row r="47" spans="1:9" s="380" customFormat="1" ht="15" customHeight="1">
      <c r="A47" s="660" t="s">
        <v>1920</v>
      </c>
      <c r="B47" s="153">
        <v>118302385</v>
      </c>
      <c r="C47" s="153">
        <v>88267658</v>
      </c>
      <c r="D47" s="152">
        <v>14439746</v>
      </c>
      <c r="E47" s="152">
        <v>12303652</v>
      </c>
      <c r="F47" s="152">
        <v>2655619</v>
      </c>
      <c r="G47" s="152">
        <v>635710</v>
      </c>
      <c r="H47" s="151"/>
      <c r="I47" s="151"/>
    </row>
    <row r="48" spans="1:9" s="373" customFormat="1" ht="15" customHeight="1">
      <c r="A48" s="760" t="s">
        <v>1919</v>
      </c>
      <c r="B48" s="149">
        <v>113626076</v>
      </c>
      <c r="C48" s="149">
        <v>82957575</v>
      </c>
      <c r="D48" s="148">
        <v>14957427</v>
      </c>
      <c r="E48" s="148">
        <v>12806575</v>
      </c>
      <c r="F48" s="148">
        <v>2617662</v>
      </c>
      <c r="G48" s="148">
        <v>286837</v>
      </c>
      <c r="H48" s="805"/>
      <c r="I48" s="151"/>
    </row>
    <row r="49" spans="1:9" s="373" customFormat="1" ht="15" customHeight="1">
      <c r="A49" s="114"/>
      <c r="B49" s="1166"/>
      <c r="C49" s="114"/>
      <c r="D49" s="114"/>
      <c r="E49" s="114"/>
      <c r="F49" s="114"/>
      <c r="G49" s="159" t="s">
        <v>2708</v>
      </c>
      <c r="I49" s="103"/>
    </row>
    <row r="50" spans="1:9" s="373" customFormat="1" ht="15" customHeight="1">
      <c r="A50" s="868"/>
      <c r="B50" s="1165"/>
      <c r="C50" s="868"/>
      <c r="D50" s="868"/>
      <c r="E50" s="868"/>
      <c r="F50" s="868"/>
      <c r="G50" s="1164"/>
      <c r="H50" s="159"/>
      <c r="I50" s="868"/>
    </row>
    <row r="51" spans="1:9" s="373" customFormat="1" ht="15" customHeight="1">
      <c r="A51" s="868"/>
      <c r="B51" s="1165"/>
      <c r="C51" s="868"/>
      <c r="D51" s="868"/>
      <c r="E51" s="868"/>
      <c r="F51" s="868"/>
      <c r="G51" s="1164"/>
      <c r="H51" s="868"/>
      <c r="I51" s="868"/>
    </row>
    <row r="52" spans="1:9" ht="15" customHeight="1"/>
    <row r="53" spans="1:9" ht="15" customHeight="1"/>
    <row r="54" spans="1:9" ht="15" customHeight="1"/>
    <row r="55" spans="1:9" ht="15" customHeight="1"/>
    <row r="56" spans="1:9" ht="11.1" customHeight="1"/>
    <row r="57" spans="1:9" ht="11.1" customHeight="1"/>
    <row r="58" spans="1:9" ht="11.1" customHeight="1"/>
    <row r="59" spans="1:9" ht="11.1" customHeight="1"/>
    <row r="60" spans="1:9" ht="11.1" customHeight="1"/>
    <row r="61" spans="1:9" ht="11.1" customHeight="1"/>
    <row r="62" spans="1:9" ht="11.1" customHeight="1"/>
    <row r="63" spans="1:9" ht="11.1" customHeight="1"/>
    <row r="64" spans="1:9" ht="11.1" customHeight="1"/>
    <row r="65" ht="11.1" customHeight="1"/>
    <row r="66" ht="11.1" customHeight="1"/>
    <row r="67" ht="11.1" customHeight="1"/>
    <row r="68" ht="11.1" customHeight="1"/>
    <row r="69" ht="11.1" customHeight="1"/>
    <row r="70" ht="11.1" customHeight="1"/>
    <row r="71" ht="11.1" customHeight="1"/>
    <row r="72" ht="11.1" customHeight="1"/>
    <row r="73" ht="11.1" customHeight="1"/>
    <row r="74" ht="11.1" customHeight="1"/>
    <row r="75" ht="11.1" customHeight="1"/>
    <row r="76" ht="11.1" customHeight="1"/>
    <row r="77" ht="11.1" customHeight="1"/>
    <row r="78" ht="11.1" customHeight="1"/>
    <row r="79" ht="11.1" customHeight="1"/>
    <row r="80" ht="11.1" customHeight="1"/>
    <row r="81" ht="11.1" customHeight="1"/>
    <row r="82" ht="11.1" customHeight="1"/>
    <row r="83" ht="11.1" customHeight="1"/>
    <row r="84" ht="11.1" customHeight="1"/>
    <row r="85" ht="11.1" customHeight="1"/>
    <row r="86" ht="11.1" customHeight="1"/>
    <row r="87" ht="11.1" customHeight="1"/>
    <row r="88" ht="11.1" customHeight="1"/>
    <row r="89" ht="11.1" customHeight="1"/>
    <row r="90" ht="11.1" customHeight="1"/>
    <row r="91" ht="11.1" customHeight="1"/>
    <row r="92" ht="11.1" customHeight="1"/>
    <row r="93" ht="11.1" customHeight="1"/>
    <row r="94" ht="11.1" customHeight="1"/>
    <row r="95" ht="11.1" customHeight="1"/>
    <row r="96" ht="11.1" customHeight="1"/>
    <row r="97" ht="11.1" customHeight="1"/>
    <row r="98" ht="11.1" customHeight="1"/>
    <row r="99" ht="11.1" customHeight="1"/>
    <row r="100" ht="11.1" customHeight="1"/>
  </sheetData>
  <mergeCells count="50">
    <mergeCell ref="A1:B1"/>
    <mergeCell ref="A3:I3"/>
    <mergeCell ref="A6:I6"/>
    <mergeCell ref="B7:C7"/>
    <mergeCell ref="D7:E7"/>
    <mergeCell ref="F7:G7"/>
    <mergeCell ref="H7:I7"/>
    <mergeCell ref="D8:E8"/>
    <mergeCell ref="F8:G8"/>
    <mergeCell ref="H8:I8"/>
    <mergeCell ref="B9:C9"/>
    <mergeCell ref="D9:E9"/>
    <mergeCell ref="F9:G9"/>
    <mergeCell ref="H9:I9"/>
    <mergeCell ref="B8:C8"/>
    <mergeCell ref="H10:I10"/>
    <mergeCell ref="B12:C12"/>
    <mergeCell ref="D12:E12"/>
    <mergeCell ref="F12:G12"/>
    <mergeCell ref="H12:I12"/>
    <mergeCell ref="B11:C11"/>
    <mergeCell ref="D11:E11"/>
    <mergeCell ref="F11:G11"/>
    <mergeCell ref="H11:I11"/>
    <mergeCell ref="B10:C10"/>
    <mergeCell ref="D10:E10"/>
    <mergeCell ref="F10:G10"/>
    <mergeCell ref="E30:E31"/>
    <mergeCell ref="F30:F31"/>
    <mergeCell ref="G30:G31"/>
    <mergeCell ref="A17:A18"/>
    <mergeCell ref="B17:E17"/>
    <mergeCell ref="F17:I17"/>
    <mergeCell ref="A26:H26"/>
    <mergeCell ref="A28:G28"/>
    <mergeCell ref="A29:A31"/>
    <mergeCell ref="B29:B31"/>
    <mergeCell ref="C29:C31"/>
    <mergeCell ref="D29:G29"/>
    <mergeCell ref="D30:D31"/>
    <mergeCell ref="H42:H43"/>
    <mergeCell ref="A40:G40"/>
    <mergeCell ref="A41:A43"/>
    <mergeCell ref="B41:B43"/>
    <mergeCell ref="C41:C43"/>
    <mergeCell ref="D41:G41"/>
    <mergeCell ref="D42:D43"/>
    <mergeCell ref="E42:E43"/>
    <mergeCell ref="F42:F43"/>
    <mergeCell ref="G42:G43"/>
  </mergeCells>
  <phoneticPr fontId="2"/>
  <pageMargins left="1.3779527559055118" right="0.59055118110236227" top="0.98425196850393704" bottom="0.98425196850393704" header="0.31496062992125984" footer="0.31496062992125984"/>
  <pageSetup paperSize="9" scale="85" orientation="portrait" r:id="rId1"/>
  <headerFooter>
    <oddHeader>&amp;C&amp;G</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098DE-F171-42C8-9DC7-B5A635511072}">
  <sheetPr>
    <pageSetUpPr fitToPage="1"/>
  </sheetPr>
  <dimension ref="A1:I34"/>
  <sheetViews>
    <sheetView view="pageBreakPreview" topLeftCell="A22" zoomScaleNormal="100" zoomScaleSheetLayoutView="100" workbookViewId="0">
      <selection activeCell="M56" sqref="M56"/>
    </sheetView>
  </sheetViews>
  <sheetFormatPr defaultRowHeight="13.5"/>
  <cols>
    <col min="1" max="1" width="8.625" style="110" customWidth="1"/>
    <col min="2" max="2" width="12.625" style="96" customWidth="1"/>
    <col min="3" max="5" width="9.625" style="96" customWidth="1"/>
    <col min="6" max="6" width="8.125" style="96" customWidth="1"/>
    <col min="7" max="7" width="11.625" style="96" customWidth="1"/>
    <col min="8" max="8" width="9.625" style="96" customWidth="1"/>
    <col min="9" max="9" width="8.25" style="96" customWidth="1"/>
    <col min="10" max="10" width="4.625" style="96" customWidth="1"/>
    <col min="11" max="16384" width="9" style="96"/>
  </cols>
  <sheetData>
    <row r="1" spans="1:9" ht="15" customHeight="1">
      <c r="H1" s="1282" t="s">
        <v>434</v>
      </c>
      <c r="I1" s="1282"/>
    </row>
    <row r="2" spans="1:9" s="94" customFormat="1" ht="15" customHeight="1">
      <c r="A2" s="110"/>
      <c r="B2" s="96"/>
      <c r="C2" s="96"/>
      <c r="D2" s="96"/>
      <c r="E2" s="96"/>
      <c r="F2" s="96"/>
      <c r="G2" s="96"/>
      <c r="H2" s="167"/>
      <c r="I2" s="109"/>
    </row>
    <row r="3" spans="1:9" s="95" customFormat="1" ht="24.95" customHeight="1">
      <c r="A3" s="1301" t="s">
        <v>433</v>
      </c>
      <c r="B3" s="1301"/>
      <c r="C3" s="1301"/>
      <c r="D3" s="1301"/>
      <c r="E3" s="1301"/>
      <c r="F3" s="1301"/>
      <c r="G3" s="1301"/>
      <c r="H3" s="1301"/>
      <c r="I3" s="1301"/>
    </row>
    <row r="4" spans="1:9" s="94" customFormat="1" ht="15" customHeight="1">
      <c r="A4" s="110"/>
      <c r="B4" s="96"/>
      <c r="C4" s="96"/>
      <c r="D4" s="96"/>
      <c r="E4" s="96"/>
      <c r="F4" s="96"/>
      <c r="G4" s="96"/>
      <c r="H4" s="96"/>
      <c r="I4" s="96"/>
    </row>
    <row r="5" spans="1:9" s="94" customFormat="1" ht="15" customHeight="1">
      <c r="A5" s="158" t="s">
        <v>432</v>
      </c>
      <c r="B5" s="142"/>
      <c r="C5" s="142"/>
      <c r="D5" s="142"/>
      <c r="E5" s="142"/>
      <c r="F5" s="142"/>
      <c r="G5" s="142"/>
      <c r="H5" s="142"/>
    </row>
    <row r="6" spans="1:9" s="97" customFormat="1" ht="15" customHeight="1" thickBot="1">
      <c r="A6" s="1313" t="s">
        <v>424</v>
      </c>
      <c r="B6" s="1313"/>
      <c r="C6" s="1313"/>
      <c r="D6" s="1313"/>
      <c r="E6" s="1313"/>
      <c r="F6" s="1313"/>
      <c r="G6" s="1313"/>
      <c r="H6" s="1313"/>
      <c r="I6" s="1313"/>
    </row>
    <row r="7" spans="1:9" s="94" customFormat="1" ht="15" customHeight="1" thickTop="1">
      <c r="A7" s="131" t="s">
        <v>409</v>
      </c>
      <c r="B7" s="130" t="s">
        <v>431</v>
      </c>
      <c r="C7" s="130" t="s">
        <v>430</v>
      </c>
      <c r="D7" s="130" t="s">
        <v>429</v>
      </c>
      <c r="E7" s="130" t="s">
        <v>428</v>
      </c>
      <c r="F7" s="130" t="s">
        <v>427</v>
      </c>
      <c r="G7" s="130" t="s">
        <v>426</v>
      </c>
      <c r="H7" s="130" t="s">
        <v>375</v>
      </c>
      <c r="I7" s="129" t="s">
        <v>374</v>
      </c>
    </row>
    <row r="8" spans="1:9" s="94" customFormat="1" ht="15" customHeight="1">
      <c r="A8" s="124" t="s">
        <v>373</v>
      </c>
      <c r="B8" s="165">
        <v>978312563</v>
      </c>
      <c r="C8" s="163">
        <v>9866912</v>
      </c>
      <c r="D8" s="163">
        <v>49776737</v>
      </c>
      <c r="E8" s="163">
        <v>8665521</v>
      </c>
      <c r="F8" s="164" t="s">
        <v>361</v>
      </c>
      <c r="G8" s="163">
        <v>829127651</v>
      </c>
      <c r="H8" s="163">
        <v>80875626</v>
      </c>
      <c r="I8" s="163">
        <v>116</v>
      </c>
    </row>
    <row r="9" spans="1:9" s="94" customFormat="1" ht="15" customHeight="1">
      <c r="A9" s="124" t="s">
        <v>372</v>
      </c>
      <c r="B9" s="165">
        <v>980744467</v>
      </c>
      <c r="C9" s="163">
        <v>9173143</v>
      </c>
      <c r="D9" s="163">
        <v>46415096</v>
      </c>
      <c r="E9" s="163">
        <v>7961202</v>
      </c>
      <c r="F9" s="164" t="s">
        <v>361</v>
      </c>
      <c r="G9" s="163">
        <v>841438925</v>
      </c>
      <c r="H9" s="163">
        <v>75755985</v>
      </c>
      <c r="I9" s="163">
        <v>116</v>
      </c>
    </row>
    <row r="10" spans="1:9" s="94" customFormat="1" ht="15" customHeight="1">
      <c r="A10" s="124" t="s">
        <v>371</v>
      </c>
      <c r="B10" s="165">
        <v>1015467367</v>
      </c>
      <c r="C10" s="163">
        <v>8692884</v>
      </c>
      <c r="D10" s="163">
        <v>43638204</v>
      </c>
      <c r="E10" s="163">
        <v>7186422</v>
      </c>
      <c r="F10" s="164" t="s">
        <v>361</v>
      </c>
      <c r="G10" s="163">
        <v>877790169</v>
      </c>
      <c r="H10" s="163">
        <v>78159572</v>
      </c>
      <c r="I10" s="163">
        <v>116</v>
      </c>
    </row>
    <row r="11" spans="1:9" s="94" customFormat="1" ht="15" customHeight="1">
      <c r="A11" s="124" t="s">
        <v>370</v>
      </c>
      <c r="B11" s="165">
        <v>1027217199</v>
      </c>
      <c r="C11" s="163">
        <v>7723543</v>
      </c>
      <c r="D11" s="163">
        <v>40713087</v>
      </c>
      <c r="E11" s="163">
        <v>6560577</v>
      </c>
      <c r="F11" s="164" t="s">
        <v>361</v>
      </c>
      <c r="G11" s="163">
        <v>898919317</v>
      </c>
      <c r="H11" s="163">
        <v>73300559</v>
      </c>
      <c r="I11" s="163">
        <v>116</v>
      </c>
    </row>
    <row r="12" spans="1:9" s="94" customFormat="1" ht="15" customHeight="1">
      <c r="A12" s="157" t="s">
        <v>369</v>
      </c>
      <c r="B12" s="165">
        <v>1042360951</v>
      </c>
      <c r="C12" s="163">
        <v>6926709</v>
      </c>
      <c r="D12" s="163">
        <v>38053044</v>
      </c>
      <c r="E12" s="163">
        <v>5785214</v>
      </c>
      <c r="F12" s="164" t="s">
        <v>361</v>
      </c>
      <c r="G12" s="163">
        <v>923892114</v>
      </c>
      <c r="H12" s="163">
        <v>67703754</v>
      </c>
      <c r="I12" s="163">
        <v>116</v>
      </c>
    </row>
    <row r="13" spans="1:9" s="94" customFormat="1" ht="15" customHeight="1">
      <c r="A13" s="166" t="s">
        <v>367</v>
      </c>
      <c r="B13" s="165">
        <v>1087074681</v>
      </c>
      <c r="C13" s="163">
        <v>6370783</v>
      </c>
      <c r="D13" s="163">
        <v>35452765</v>
      </c>
      <c r="E13" s="163">
        <v>5127149</v>
      </c>
      <c r="F13" s="164" t="s">
        <v>361</v>
      </c>
      <c r="G13" s="163">
        <v>972068201</v>
      </c>
      <c r="H13" s="163">
        <v>68055667</v>
      </c>
      <c r="I13" s="163">
        <v>116</v>
      </c>
    </row>
    <row r="14" spans="1:9" s="94" customFormat="1" ht="15" customHeight="1">
      <c r="A14" s="166" t="s">
        <v>366</v>
      </c>
      <c r="B14" s="165">
        <v>1114419994</v>
      </c>
      <c r="C14" s="163">
        <v>5425136</v>
      </c>
      <c r="D14" s="163">
        <v>31896453</v>
      </c>
      <c r="E14" s="163">
        <v>3831826</v>
      </c>
      <c r="F14" s="164" t="s">
        <v>364</v>
      </c>
      <c r="G14" s="163">
        <v>1006489293</v>
      </c>
      <c r="H14" s="163">
        <v>66777170</v>
      </c>
      <c r="I14" s="163">
        <v>116</v>
      </c>
    </row>
    <row r="15" spans="1:9" s="94" customFormat="1" ht="15" customHeight="1">
      <c r="A15" s="166" t="s">
        <v>365</v>
      </c>
      <c r="B15" s="165">
        <v>1131288461</v>
      </c>
      <c r="C15" s="163">
        <v>4931333</v>
      </c>
      <c r="D15" s="163">
        <v>29919762</v>
      </c>
      <c r="E15" s="163">
        <v>3608918</v>
      </c>
      <c r="F15" s="164" t="s">
        <v>361</v>
      </c>
      <c r="G15" s="163">
        <v>1025250559</v>
      </c>
      <c r="H15" s="163">
        <v>67577773</v>
      </c>
      <c r="I15" s="163">
        <v>116</v>
      </c>
    </row>
    <row r="16" spans="1:9" s="94" customFormat="1" ht="15" customHeight="1">
      <c r="A16" s="166" t="s">
        <v>363</v>
      </c>
      <c r="B16" s="165">
        <v>1207964655</v>
      </c>
      <c r="C16" s="163">
        <v>4469338</v>
      </c>
      <c r="D16" s="163">
        <v>28994841</v>
      </c>
      <c r="E16" s="163">
        <v>3445601</v>
      </c>
      <c r="F16" s="164" t="s">
        <v>361</v>
      </c>
      <c r="G16" s="163">
        <v>1100546298</v>
      </c>
      <c r="H16" s="163">
        <v>70506967</v>
      </c>
      <c r="I16" s="163">
        <v>1610</v>
      </c>
    </row>
    <row r="17" spans="1:9" s="146" customFormat="1" ht="15" customHeight="1">
      <c r="A17" s="120" t="s">
        <v>362</v>
      </c>
      <c r="B17" s="162">
        <v>1228961505</v>
      </c>
      <c r="C17" s="160">
        <v>3981762</v>
      </c>
      <c r="D17" s="160">
        <v>26875354</v>
      </c>
      <c r="E17" s="160">
        <v>3249092</v>
      </c>
      <c r="F17" s="161" t="s">
        <v>361</v>
      </c>
      <c r="G17" s="160">
        <v>1124121813</v>
      </c>
      <c r="H17" s="160">
        <v>70731960</v>
      </c>
      <c r="I17" s="160">
        <v>1524</v>
      </c>
    </row>
    <row r="18" spans="1:9" s="97" customFormat="1" ht="15" customHeight="1">
      <c r="A18" s="115"/>
      <c r="B18" s="114"/>
      <c r="C18" s="114"/>
      <c r="D18" s="114"/>
      <c r="E18" s="114"/>
      <c r="F18" s="114"/>
      <c r="G18" s="114"/>
      <c r="H18" s="1310" t="s">
        <v>415</v>
      </c>
      <c r="I18" s="1310"/>
    </row>
    <row r="19" spans="1:9" s="97" customFormat="1" ht="15" customHeight="1">
      <c r="A19" s="115"/>
      <c r="B19" s="114"/>
      <c r="C19" s="114"/>
      <c r="D19" s="114"/>
      <c r="E19" s="114"/>
      <c r="F19" s="114"/>
      <c r="G19" s="114"/>
      <c r="H19" s="159"/>
      <c r="I19" s="159"/>
    </row>
    <row r="20" spans="1:9" s="97" customFormat="1" ht="15" customHeight="1">
      <c r="A20" s="140"/>
    </row>
    <row r="21" spans="1:9" s="94" customFormat="1" ht="15" customHeight="1">
      <c r="A21" s="158" t="s">
        <v>425</v>
      </c>
    </row>
    <row r="22" spans="1:9" s="97" customFormat="1" ht="15" customHeight="1" thickBot="1">
      <c r="A22" s="1313" t="s">
        <v>424</v>
      </c>
      <c r="B22" s="1313"/>
      <c r="C22" s="1313"/>
      <c r="D22" s="1313"/>
      <c r="E22" s="1313"/>
      <c r="F22" s="1313"/>
      <c r="G22" s="1313"/>
      <c r="H22" s="1313"/>
      <c r="I22" s="1313"/>
    </row>
    <row r="23" spans="1:9" s="97" customFormat="1" ht="15" customHeight="1" thickTop="1">
      <c r="A23" s="131" t="s">
        <v>409</v>
      </c>
      <c r="B23" s="130" t="s">
        <v>423</v>
      </c>
      <c r="C23" s="130" t="s">
        <v>422</v>
      </c>
      <c r="D23" s="130" t="s">
        <v>421</v>
      </c>
      <c r="E23" s="130" t="s">
        <v>420</v>
      </c>
      <c r="F23" s="130" t="s">
        <v>419</v>
      </c>
      <c r="G23" s="130" t="s">
        <v>418</v>
      </c>
      <c r="H23" s="130" t="s">
        <v>417</v>
      </c>
      <c r="I23" s="129" t="s">
        <v>416</v>
      </c>
    </row>
    <row r="24" spans="1:9" s="94" customFormat="1" ht="15" customHeight="1">
      <c r="A24" s="124" t="s">
        <v>373</v>
      </c>
      <c r="B24" s="156">
        <v>269098</v>
      </c>
      <c r="C24" s="155">
        <v>29710</v>
      </c>
      <c r="D24" s="155">
        <v>19608</v>
      </c>
      <c r="E24" s="155">
        <v>9841</v>
      </c>
      <c r="F24" s="151" t="s">
        <v>361</v>
      </c>
      <c r="G24" s="155">
        <v>173820</v>
      </c>
      <c r="H24" s="155">
        <v>36119</v>
      </c>
      <c r="I24" s="151" t="s">
        <v>361</v>
      </c>
    </row>
    <row r="25" spans="1:9" s="94" customFormat="1" ht="15" customHeight="1">
      <c r="A25" s="124" t="s">
        <v>372</v>
      </c>
      <c r="B25" s="156">
        <v>254204</v>
      </c>
      <c r="C25" s="155">
        <v>30188</v>
      </c>
      <c r="D25" s="155">
        <v>19304</v>
      </c>
      <c r="E25" s="155">
        <v>9165</v>
      </c>
      <c r="F25" s="151" t="s">
        <v>361</v>
      </c>
      <c r="G25" s="155">
        <v>162482</v>
      </c>
      <c r="H25" s="155">
        <v>33065</v>
      </c>
      <c r="I25" s="151" t="s">
        <v>361</v>
      </c>
    </row>
    <row r="26" spans="1:9" s="94" customFormat="1" ht="15" customHeight="1">
      <c r="A26" s="124" t="s">
        <v>371</v>
      </c>
      <c r="B26" s="156">
        <v>250560</v>
      </c>
      <c r="C26" s="155">
        <v>29576</v>
      </c>
      <c r="D26" s="155">
        <v>19714</v>
      </c>
      <c r="E26" s="155">
        <v>8434</v>
      </c>
      <c r="F26" s="151" t="s">
        <v>361</v>
      </c>
      <c r="G26" s="155">
        <v>156616</v>
      </c>
      <c r="H26" s="155">
        <v>36220</v>
      </c>
      <c r="I26" s="151" t="s">
        <v>361</v>
      </c>
    </row>
    <row r="27" spans="1:9" s="94" customFormat="1" ht="15" customHeight="1">
      <c r="A27" s="157" t="s">
        <v>370</v>
      </c>
      <c r="B27" s="156">
        <v>252836</v>
      </c>
      <c r="C27" s="155">
        <v>28159</v>
      </c>
      <c r="D27" s="155">
        <v>19557</v>
      </c>
      <c r="E27" s="155">
        <v>8526</v>
      </c>
      <c r="F27" s="151" t="s">
        <v>361</v>
      </c>
      <c r="G27" s="155">
        <v>162568</v>
      </c>
      <c r="H27" s="155">
        <v>34026</v>
      </c>
      <c r="I27" s="151" t="s">
        <v>361</v>
      </c>
    </row>
    <row r="28" spans="1:9" s="94" customFormat="1" ht="15" customHeight="1">
      <c r="A28" s="154" t="s">
        <v>369</v>
      </c>
      <c r="B28" s="156">
        <v>246390</v>
      </c>
      <c r="C28" s="155">
        <v>28165</v>
      </c>
      <c r="D28" s="155">
        <v>19717</v>
      </c>
      <c r="E28" s="155">
        <v>7668</v>
      </c>
      <c r="F28" s="151" t="s">
        <v>361</v>
      </c>
      <c r="G28" s="155">
        <v>158260</v>
      </c>
      <c r="H28" s="155">
        <v>32580</v>
      </c>
      <c r="I28" s="151" t="s">
        <v>361</v>
      </c>
    </row>
    <row r="29" spans="1:9" s="94" customFormat="1" ht="15" customHeight="1">
      <c r="A29" s="154" t="s">
        <v>367</v>
      </c>
      <c r="B29" s="156">
        <v>246835</v>
      </c>
      <c r="C29" s="155">
        <v>25894</v>
      </c>
      <c r="D29" s="155">
        <v>19486</v>
      </c>
      <c r="E29" s="155">
        <v>7735</v>
      </c>
      <c r="F29" s="151" t="s">
        <v>361</v>
      </c>
      <c r="G29" s="155">
        <v>154804</v>
      </c>
      <c r="H29" s="155">
        <v>38916</v>
      </c>
      <c r="I29" s="151" t="s">
        <v>361</v>
      </c>
    </row>
    <row r="30" spans="1:9" s="94" customFormat="1" ht="15" customHeight="1">
      <c r="A30" s="154" t="s">
        <v>366</v>
      </c>
      <c r="B30" s="153">
        <v>240241</v>
      </c>
      <c r="C30" s="152">
        <v>24800</v>
      </c>
      <c r="D30" s="152">
        <v>19161</v>
      </c>
      <c r="E30" s="152">
        <v>7102</v>
      </c>
      <c r="F30" s="151" t="s">
        <v>361</v>
      </c>
      <c r="G30" s="152">
        <v>151689</v>
      </c>
      <c r="H30" s="152">
        <v>37489</v>
      </c>
      <c r="I30" s="151" t="s">
        <v>361</v>
      </c>
    </row>
    <row r="31" spans="1:9" s="94" customFormat="1" ht="15" customHeight="1">
      <c r="A31" s="154" t="s">
        <v>365</v>
      </c>
      <c r="B31" s="153">
        <v>226396</v>
      </c>
      <c r="C31" s="152">
        <v>21216</v>
      </c>
      <c r="D31" s="152">
        <v>18537</v>
      </c>
      <c r="E31" s="152">
        <v>7125</v>
      </c>
      <c r="F31" s="151" t="s">
        <v>361</v>
      </c>
      <c r="G31" s="152">
        <v>144780</v>
      </c>
      <c r="H31" s="152">
        <v>34738</v>
      </c>
      <c r="I31" s="151" t="s">
        <v>361</v>
      </c>
    </row>
    <row r="32" spans="1:9" s="94" customFormat="1" ht="15" customHeight="1">
      <c r="A32" s="154" t="s">
        <v>363</v>
      </c>
      <c r="B32" s="153">
        <v>230000</v>
      </c>
      <c r="C32" s="152">
        <v>21046</v>
      </c>
      <c r="D32" s="152">
        <v>18363</v>
      </c>
      <c r="E32" s="152">
        <v>6880</v>
      </c>
      <c r="F32" s="151" t="s">
        <v>361</v>
      </c>
      <c r="G32" s="152">
        <v>145747</v>
      </c>
      <c r="H32" s="152">
        <v>37964</v>
      </c>
      <c r="I32" s="151" t="s">
        <v>361</v>
      </c>
    </row>
    <row r="33" spans="1:9" s="146" customFormat="1" ht="15" customHeight="1">
      <c r="A33" s="150" t="s">
        <v>362</v>
      </c>
      <c r="B33" s="149">
        <v>226703</v>
      </c>
      <c r="C33" s="148">
        <v>20937</v>
      </c>
      <c r="D33" s="148">
        <v>17654</v>
      </c>
      <c r="E33" s="148">
        <v>6805</v>
      </c>
      <c r="F33" s="147" t="s">
        <v>361</v>
      </c>
      <c r="G33" s="148">
        <v>146283</v>
      </c>
      <c r="H33" s="148">
        <v>35024</v>
      </c>
      <c r="I33" s="147" t="s">
        <v>361</v>
      </c>
    </row>
    <row r="34" spans="1:9" ht="15" customHeight="1">
      <c r="A34" s="115"/>
      <c r="B34" s="114"/>
      <c r="C34" s="114"/>
      <c r="D34" s="114"/>
      <c r="E34" s="114"/>
      <c r="F34" s="114"/>
      <c r="G34" s="114"/>
      <c r="H34" s="1310" t="s">
        <v>415</v>
      </c>
      <c r="I34" s="1310"/>
    </row>
  </sheetData>
  <mergeCells count="6">
    <mergeCell ref="H34:I34"/>
    <mergeCell ref="H1:I1"/>
    <mergeCell ref="A3:I3"/>
    <mergeCell ref="A6:I6"/>
    <mergeCell ref="H18:I18"/>
    <mergeCell ref="A22:I22"/>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B718A-BCD3-47DD-9B8C-7096F272D66C}">
  <sheetPr>
    <pageSetUpPr fitToPage="1"/>
  </sheetPr>
  <dimension ref="B1:S145"/>
  <sheetViews>
    <sheetView view="pageBreakPreview" topLeftCell="A13" zoomScaleNormal="100" zoomScaleSheetLayoutView="100" workbookViewId="0">
      <selection activeCell="M56" sqref="M56"/>
    </sheetView>
  </sheetViews>
  <sheetFormatPr defaultRowHeight="13.5"/>
  <cols>
    <col min="1" max="13" width="4.625" style="167" customWidth="1"/>
    <col min="14" max="16" width="4.625" style="96" customWidth="1"/>
    <col min="17" max="19" width="4.625" style="167" customWidth="1"/>
    <col min="20" max="16384" width="9" style="167"/>
  </cols>
  <sheetData>
    <row r="1" spans="2:19" ht="15.75" customHeight="1">
      <c r="B1" s="1282" t="s">
        <v>2810</v>
      </c>
      <c r="C1" s="1282"/>
      <c r="D1" s="1282"/>
      <c r="E1" s="1282"/>
      <c r="F1" s="1282"/>
      <c r="G1" s="1282"/>
      <c r="H1" s="1282"/>
      <c r="I1" s="1282"/>
      <c r="J1" s="1282"/>
      <c r="K1" s="1282"/>
      <c r="L1" s="1282"/>
      <c r="M1" s="1282"/>
      <c r="N1" s="1282"/>
      <c r="O1" s="1282"/>
      <c r="P1" s="1282"/>
      <c r="Q1" s="1282"/>
      <c r="R1" s="1282"/>
      <c r="S1" s="1282"/>
    </row>
    <row r="2" spans="2:19" ht="50.1" customHeight="1" thickBot="1">
      <c r="B2" s="724"/>
      <c r="C2" s="724"/>
      <c r="D2" s="724"/>
      <c r="E2" s="724"/>
      <c r="F2" s="724"/>
      <c r="G2" s="724"/>
      <c r="H2" s="724"/>
      <c r="I2" s="724"/>
      <c r="J2" s="724"/>
      <c r="K2" s="724"/>
      <c r="L2" s="724"/>
      <c r="M2" s="724"/>
      <c r="N2" s="724"/>
      <c r="O2" s="724"/>
      <c r="P2" s="724"/>
      <c r="Q2" s="724"/>
      <c r="R2" s="724"/>
    </row>
    <row r="3" spans="2:19" ht="15" customHeight="1" thickTop="1">
      <c r="B3" s="1345" t="s">
        <v>2809</v>
      </c>
      <c r="C3" s="1345"/>
      <c r="D3" s="1345"/>
      <c r="E3" s="1345"/>
      <c r="F3" s="1345"/>
      <c r="G3" s="1345"/>
      <c r="H3" s="1345"/>
      <c r="I3" s="1345"/>
      <c r="J3" s="1345"/>
      <c r="K3" s="1345"/>
      <c r="L3" s="1345"/>
      <c r="M3" s="1345"/>
      <c r="N3" s="1345"/>
      <c r="O3" s="1345"/>
      <c r="P3" s="1345"/>
      <c r="Q3" s="1303"/>
      <c r="R3" s="1303"/>
    </row>
    <row r="4" spans="2:19" ht="15" customHeight="1">
      <c r="B4" s="1345"/>
      <c r="C4" s="1345"/>
      <c r="D4" s="1345"/>
      <c r="E4" s="1345"/>
      <c r="F4" s="1345"/>
      <c r="G4" s="1345"/>
      <c r="H4" s="1345"/>
      <c r="I4" s="1345"/>
      <c r="J4" s="1345"/>
      <c r="K4" s="1345"/>
      <c r="L4" s="1345"/>
      <c r="M4" s="1345"/>
      <c r="N4" s="1345"/>
      <c r="O4" s="1345"/>
      <c r="P4" s="1345"/>
      <c r="Q4" s="1303"/>
      <c r="R4" s="1303"/>
    </row>
    <row r="5" spans="2:19" ht="15" customHeight="1">
      <c r="B5" s="1345"/>
      <c r="C5" s="1345"/>
      <c r="D5" s="1345"/>
      <c r="E5" s="1345"/>
      <c r="F5" s="1345"/>
      <c r="G5" s="1345"/>
      <c r="H5" s="1345"/>
      <c r="I5" s="1345"/>
      <c r="J5" s="1345"/>
      <c r="K5" s="1345"/>
      <c r="L5" s="1345"/>
      <c r="M5" s="1345"/>
      <c r="N5" s="1345"/>
      <c r="O5" s="1345"/>
      <c r="P5" s="1345"/>
      <c r="Q5" s="1303"/>
      <c r="R5" s="1303"/>
    </row>
    <row r="6" spans="2:19" ht="15" customHeight="1" thickBot="1">
      <c r="B6" s="1347"/>
      <c r="C6" s="1347"/>
      <c r="D6" s="1347"/>
      <c r="E6" s="1347"/>
      <c r="F6" s="1347"/>
      <c r="G6" s="1347"/>
      <c r="H6" s="1347"/>
      <c r="I6" s="1347"/>
      <c r="J6" s="1347"/>
      <c r="K6" s="1347"/>
      <c r="L6" s="1347"/>
      <c r="M6" s="1347"/>
      <c r="N6" s="1347"/>
      <c r="O6" s="1347"/>
      <c r="P6" s="1347"/>
      <c r="Q6" s="1661"/>
      <c r="R6" s="1661"/>
    </row>
    <row r="7" spans="2:19" ht="20.100000000000001" customHeight="1" thickTop="1"/>
    <row r="8" spans="2:19" ht="20.100000000000001" customHeight="1"/>
    <row r="9" spans="2:19" ht="20.100000000000001" customHeight="1"/>
    <row r="10" spans="2:19" ht="20.100000000000001" customHeight="1"/>
    <row r="11" spans="2:19" ht="20.100000000000001" customHeight="1">
      <c r="C11" s="1290" t="s">
        <v>2808</v>
      </c>
      <c r="D11" s="1290"/>
      <c r="E11" s="1290"/>
      <c r="F11" s="1290"/>
      <c r="G11" s="1290"/>
      <c r="H11" s="1290"/>
      <c r="I11" s="1290"/>
      <c r="J11" s="1290"/>
      <c r="K11" s="1297">
        <f>205439/1162</f>
        <v>176.79776247848537</v>
      </c>
      <c r="L11" s="1297"/>
      <c r="M11" s="101" t="s">
        <v>570</v>
      </c>
      <c r="N11" s="1208" t="s">
        <v>576</v>
      </c>
      <c r="O11" s="1208"/>
      <c r="P11" s="1208"/>
      <c r="Q11" s="1208"/>
      <c r="R11" s="1080"/>
    </row>
    <row r="12" spans="2:19" ht="20.100000000000001" customHeight="1">
      <c r="C12" s="1290" t="s">
        <v>2807</v>
      </c>
      <c r="D12" s="1290"/>
      <c r="E12" s="1290"/>
      <c r="F12" s="1290"/>
      <c r="G12" s="1290"/>
      <c r="H12" s="1290"/>
      <c r="I12" s="1290"/>
      <c r="J12" s="1290"/>
      <c r="K12" s="1297">
        <f>205439/28</f>
        <v>7337.1071428571431</v>
      </c>
      <c r="L12" s="1297"/>
      <c r="M12" s="101" t="s">
        <v>570</v>
      </c>
      <c r="N12" s="1208" t="s">
        <v>576</v>
      </c>
      <c r="O12" s="1208"/>
      <c r="P12" s="1208"/>
      <c r="Q12" s="1208"/>
      <c r="R12" s="1080"/>
    </row>
    <row r="13" spans="2:19" ht="20.100000000000001" customHeight="1">
      <c r="C13" s="1290"/>
      <c r="D13" s="1290"/>
      <c r="E13" s="1290"/>
      <c r="F13" s="1290"/>
      <c r="G13" s="1290"/>
      <c r="H13" s="1290"/>
      <c r="I13" s="1290"/>
      <c r="J13" s="1290"/>
      <c r="K13" s="1291"/>
      <c r="L13" s="1291"/>
      <c r="M13" s="101"/>
      <c r="N13" s="1208"/>
      <c r="O13" s="1208"/>
      <c r="P13" s="1208"/>
      <c r="Q13" s="1208"/>
      <c r="R13" s="103"/>
    </row>
    <row r="14" spans="2:19" ht="20.100000000000001" customHeight="1">
      <c r="C14" s="1290"/>
      <c r="D14" s="1290"/>
      <c r="E14" s="1290"/>
      <c r="F14" s="1290"/>
      <c r="G14" s="1290"/>
      <c r="H14" s="1290"/>
      <c r="I14" s="1290"/>
      <c r="J14" s="1290"/>
      <c r="K14" s="1291"/>
      <c r="L14" s="1291"/>
      <c r="M14" s="101"/>
      <c r="N14" s="1208"/>
      <c r="O14" s="1208"/>
      <c r="P14" s="1208"/>
      <c r="Q14" s="1080"/>
    </row>
    <row r="15" spans="2:19" ht="20.100000000000001" customHeight="1"/>
    <row r="16" spans="2:19" ht="20.100000000000001" customHeight="1"/>
    <row r="17" ht="20.100000000000001" customHeight="1"/>
    <row r="18" ht="20.100000000000001" customHeight="1"/>
    <row r="19" ht="20.100000000000001" customHeight="1"/>
    <row r="20" ht="20.100000000000001" customHeight="1"/>
    <row r="21" ht="20.100000000000001" customHeight="1"/>
    <row r="22" ht="20.100000000000001" customHeight="1"/>
    <row r="23" ht="20.100000000000001" customHeight="1"/>
    <row r="24" ht="20.100000000000001" customHeight="1"/>
    <row r="25" ht="20.100000000000001" customHeight="1"/>
    <row r="26" ht="20.100000000000001" customHeight="1"/>
    <row r="27" ht="20.100000000000001" customHeight="1"/>
    <row r="28" ht="20.100000000000001" customHeight="1"/>
    <row r="29" ht="20.100000000000001" customHeight="1"/>
    <row r="30" ht="20.100000000000001" customHeight="1"/>
    <row r="31" ht="20.100000000000001" customHeight="1"/>
    <row r="32" ht="20.100000000000001" customHeight="1"/>
    <row r="33" ht="20.100000000000001" customHeight="1"/>
    <row r="34" ht="20.100000000000001" customHeight="1"/>
    <row r="35" ht="20.100000000000001" customHeight="1"/>
    <row r="36" ht="20.100000000000001" customHeight="1"/>
    <row r="37" ht="20.100000000000001" customHeight="1"/>
    <row r="38" ht="20.100000000000001"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sheetData>
  <mergeCells count="10">
    <mergeCell ref="C13:J13"/>
    <mergeCell ref="K13:L13"/>
    <mergeCell ref="C14:J14"/>
    <mergeCell ref="K14:L14"/>
    <mergeCell ref="B1:S1"/>
    <mergeCell ref="B3:R6"/>
    <mergeCell ref="C11:J11"/>
    <mergeCell ref="K11:L11"/>
    <mergeCell ref="C12:J12"/>
    <mergeCell ref="K12:L12"/>
  </mergeCells>
  <phoneticPr fontId="2"/>
  <pageMargins left="1.3779527559055118" right="0.59055118110236227" top="0.98425196850393704" bottom="0.98425196850393704" header="0.31496062992125984" footer="0.31496062992125984"/>
  <pageSetup paperSize="9" scale="84" orientation="portrait" r:id="rId1"/>
  <headerFooter>
    <oddHeader>&amp;C&amp;G</oddHeader>
  </headerFooter>
  <drawing r:id="rId2"/>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398E6-3A08-4F39-BEC1-EA2974EED457}">
  <sheetPr>
    <pageSetUpPr fitToPage="1"/>
  </sheetPr>
  <dimension ref="A1:I53"/>
  <sheetViews>
    <sheetView view="pageBreakPreview" topLeftCell="A37" zoomScaleNormal="100" zoomScaleSheetLayoutView="100" workbookViewId="0">
      <selection activeCell="M56" sqref="M56"/>
    </sheetView>
  </sheetViews>
  <sheetFormatPr defaultRowHeight="13.5"/>
  <cols>
    <col min="1" max="1" width="6.375" style="110" bestFit="1" customWidth="1"/>
    <col min="2" max="2" width="40.625" style="667" customWidth="1"/>
    <col min="3" max="6" width="10.625" style="96" customWidth="1"/>
    <col min="7" max="16384" width="9" style="96"/>
  </cols>
  <sheetData>
    <row r="1" spans="1:9" ht="15" customHeight="1">
      <c r="A1" s="1304" t="s">
        <v>2908</v>
      </c>
      <c r="B1" s="1304"/>
    </row>
    <row r="2" spans="1:9" ht="15" customHeight="1">
      <c r="A2" s="96"/>
      <c r="B2" s="96"/>
    </row>
    <row r="3" spans="1:9" ht="15" customHeight="1"/>
    <row r="4" spans="1:9" s="95" customFormat="1" ht="24.95" customHeight="1">
      <c r="A4" s="1301" t="s">
        <v>2907</v>
      </c>
      <c r="B4" s="1301"/>
      <c r="C4" s="1301"/>
      <c r="D4" s="1301"/>
      <c r="E4" s="1301"/>
      <c r="F4" s="1327"/>
    </row>
    <row r="5" spans="1:9" s="97" customFormat="1" ht="15" customHeight="1" thickBot="1">
      <c r="A5" s="1309" t="s">
        <v>2906</v>
      </c>
      <c r="B5" s="1309"/>
      <c r="C5" s="1309"/>
      <c r="D5" s="1309"/>
      <c r="E5" s="1309"/>
      <c r="F5" s="1529"/>
    </row>
    <row r="6" spans="1:9" s="97" customFormat="1" ht="15" customHeight="1" thickTop="1">
      <c r="A6" s="192" t="s">
        <v>2905</v>
      </c>
      <c r="B6" s="130" t="s">
        <v>2904</v>
      </c>
      <c r="C6" s="131" t="s">
        <v>2903</v>
      </c>
      <c r="D6" s="130" t="s">
        <v>638</v>
      </c>
      <c r="E6" s="129" t="s">
        <v>799</v>
      </c>
      <c r="F6" s="1212" t="s">
        <v>2902</v>
      </c>
      <c r="H6" s="1211"/>
    </row>
    <row r="7" spans="1:9" ht="15" customHeight="1">
      <c r="A7" s="115" t="s">
        <v>2901</v>
      </c>
      <c r="B7" s="1202" t="s">
        <v>2900</v>
      </c>
      <c r="C7" s="664">
        <f t="shared" ref="C7:C51" si="0">D7+E7</f>
        <v>4596</v>
      </c>
      <c r="D7" s="321">
        <v>2229</v>
      </c>
      <c r="E7" s="321">
        <v>2367</v>
      </c>
      <c r="F7" s="1210">
        <v>-69</v>
      </c>
      <c r="I7" s="511"/>
    </row>
    <row r="8" spans="1:9" ht="15" customHeight="1">
      <c r="A8" s="115" t="s">
        <v>2899</v>
      </c>
      <c r="B8" s="1201" t="s">
        <v>405</v>
      </c>
      <c r="C8" s="153">
        <f t="shared" si="0"/>
        <v>4645</v>
      </c>
      <c r="D8" s="156">
        <v>2229</v>
      </c>
      <c r="E8" s="156">
        <v>2416</v>
      </c>
      <c r="F8" s="1210">
        <v>-12</v>
      </c>
      <c r="I8" s="511"/>
    </row>
    <row r="9" spans="1:9" ht="15" customHeight="1">
      <c r="A9" s="115" t="s">
        <v>2898</v>
      </c>
      <c r="B9" s="1201" t="s">
        <v>2897</v>
      </c>
      <c r="C9" s="153">
        <f t="shared" si="0"/>
        <v>1740</v>
      </c>
      <c r="D9" s="156">
        <v>845</v>
      </c>
      <c r="E9" s="156">
        <v>895</v>
      </c>
      <c r="F9" s="1210">
        <v>-10</v>
      </c>
      <c r="I9" s="511"/>
    </row>
    <row r="10" spans="1:9" ht="15" customHeight="1">
      <c r="A10" s="115" t="s">
        <v>2896</v>
      </c>
      <c r="B10" s="1201" t="s">
        <v>2895</v>
      </c>
      <c r="C10" s="153">
        <f t="shared" si="0"/>
        <v>3278</v>
      </c>
      <c r="D10" s="156">
        <v>1628</v>
      </c>
      <c r="E10" s="156">
        <v>1650</v>
      </c>
      <c r="F10" s="1210">
        <v>7</v>
      </c>
      <c r="I10" s="511"/>
    </row>
    <row r="11" spans="1:9" ht="15" customHeight="1">
      <c r="A11" s="115" t="s">
        <v>2894</v>
      </c>
      <c r="B11" s="1201" t="s">
        <v>2893</v>
      </c>
      <c r="C11" s="153">
        <f t="shared" si="0"/>
        <v>3760</v>
      </c>
      <c r="D11" s="156">
        <v>1896</v>
      </c>
      <c r="E11" s="156">
        <v>1864</v>
      </c>
      <c r="F11" s="1210">
        <v>2</v>
      </c>
      <c r="I11" s="511"/>
    </row>
    <row r="12" spans="1:9" ht="15" customHeight="1">
      <c r="A12" s="115" t="s">
        <v>2892</v>
      </c>
      <c r="B12" s="1201" t="s">
        <v>2891</v>
      </c>
      <c r="C12" s="153">
        <f t="shared" si="0"/>
        <v>6028</v>
      </c>
      <c r="D12" s="156">
        <v>2975</v>
      </c>
      <c r="E12" s="156">
        <v>3053</v>
      </c>
      <c r="F12" s="1210">
        <v>96</v>
      </c>
      <c r="I12" s="511"/>
    </row>
    <row r="13" spans="1:9" ht="15" customHeight="1">
      <c r="A13" s="115" t="s">
        <v>2890</v>
      </c>
      <c r="B13" s="1201" t="s">
        <v>2889</v>
      </c>
      <c r="C13" s="153">
        <f t="shared" si="0"/>
        <v>2494</v>
      </c>
      <c r="D13" s="156">
        <v>1216</v>
      </c>
      <c r="E13" s="156">
        <v>1278</v>
      </c>
      <c r="F13" s="1210">
        <v>53</v>
      </c>
      <c r="I13" s="511"/>
    </row>
    <row r="14" spans="1:9" ht="15" customHeight="1">
      <c r="A14" s="115" t="s">
        <v>2888</v>
      </c>
      <c r="B14" s="1201" t="s">
        <v>2887</v>
      </c>
      <c r="C14" s="153">
        <f t="shared" si="0"/>
        <v>2594</v>
      </c>
      <c r="D14" s="156">
        <v>1258</v>
      </c>
      <c r="E14" s="156">
        <v>1336</v>
      </c>
      <c r="F14" s="1210">
        <v>6</v>
      </c>
      <c r="I14" s="511"/>
    </row>
    <row r="15" spans="1:9" ht="15" customHeight="1">
      <c r="A15" s="115" t="s">
        <v>2886</v>
      </c>
      <c r="B15" s="1201" t="s">
        <v>2885</v>
      </c>
      <c r="C15" s="153">
        <f t="shared" si="0"/>
        <v>5755</v>
      </c>
      <c r="D15" s="156">
        <v>2813</v>
      </c>
      <c r="E15" s="156">
        <v>2942</v>
      </c>
      <c r="F15" s="1210">
        <v>44</v>
      </c>
      <c r="I15" s="511"/>
    </row>
    <row r="16" spans="1:9" ht="15" customHeight="1">
      <c r="A16" s="115" t="s">
        <v>2884</v>
      </c>
      <c r="B16" s="1201" t="s">
        <v>2883</v>
      </c>
      <c r="C16" s="153">
        <f t="shared" si="0"/>
        <v>2175</v>
      </c>
      <c r="D16" s="156">
        <v>1024</v>
      </c>
      <c r="E16" s="156">
        <v>1151</v>
      </c>
      <c r="F16" s="1210">
        <v>52</v>
      </c>
      <c r="I16" s="511"/>
    </row>
    <row r="17" spans="1:9" ht="15" customHeight="1">
      <c r="A17" s="115" t="s">
        <v>2882</v>
      </c>
      <c r="B17" s="1201" t="s">
        <v>2881</v>
      </c>
      <c r="C17" s="153">
        <f t="shared" si="0"/>
        <v>4513</v>
      </c>
      <c r="D17" s="156">
        <v>2207</v>
      </c>
      <c r="E17" s="156">
        <v>2306</v>
      </c>
      <c r="F17" s="1210">
        <v>101</v>
      </c>
      <c r="I17" s="511"/>
    </row>
    <row r="18" spans="1:9" ht="15" customHeight="1">
      <c r="A18" s="115" t="s">
        <v>2880</v>
      </c>
      <c r="B18" s="1201" t="s">
        <v>2879</v>
      </c>
      <c r="C18" s="153">
        <f t="shared" si="0"/>
        <v>2296</v>
      </c>
      <c r="D18" s="156">
        <v>1119</v>
      </c>
      <c r="E18" s="156">
        <v>1177</v>
      </c>
      <c r="F18" s="1210">
        <v>20</v>
      </c>
      <c r="I18" s="511"/>
    </row>
    <row r="19" spans="1:9" ht="15" customHeight="1">
      <c r="A19" s="115" t="s">
        <v>2878</v>
      </c>
      <c r="B19" s="1201" t="s">
        <v>2877</v>
      </c>
      <c r="C19" s="153">
        <f t="shared" si="0"/>
        <v>2548</v>
      </c>
      <c r="D19" s="156">
        <v>1259</v>
      </c>
      <c r="E19" s="156">
        <v>1289</v>
      </c>
      <c r="F19" s="1210">
        <v>-33</v>
      </c>
      <c r="I19" s="511"/>
    </row>
    <row r="20" spans="1:9" ht="15" customHeight="1">
      <c r="A20" s="115" t="s">
        <v>2876</v>
      </c>
      <c r="B20" s="1201" t="s">
        <v>2875</v>
      </c>
      <c r="C20" s="153">
        <f t="shared" si="0"/>
        <v>2580</v>
      </c>
      <c r="D20" s="156">
        <v>1282</v>
      </c>
      <c r="E20" s="156">
        <v>1298</v>
      </c>
      <c r="F20" s="1210">
        <v>26</v>
      </c>
      <c r="I20" s="511"/>
    </row>
    <row r="21" spans="1:9" ht="15" customHeight="1">
      <c r="A21" s="115" t="s">
        <v>2874</v>
      </c>
      <c r="B21" s="1201" t="s">
        <v>2873</v>
      </c>
      <c r="C21" s="153">
        <f t="shared" si="0"/>
        <v>1125</v>
      </c>
      <c r="D21" s="156">
        <v>535</v>
      </c>
      <c r="E21" s="156">
        <v>590</v>
      </c>
      <c r="F21" s="1210">
        <v>2</v>
      </c>
      <c r="I21" s="511"/>
    </row>
    <row r="22" spans="1:9" ht="15" customHeight="1">
      <c r="A22" s="115" t="s">
        <v>2872</v>
      </c>
      <c r="B22" s="1201" t="s">
        <v>2871</v>
      </c>
      <c r="C22" s="153">
        <f t="shared" si="0"/>
        <v>4098</v>
      </c>
      <c r="D22" s="156">
        <v>1994</v>
      </c>
      <c r="E22" s="156">
        <v>2104</v>
      </c>
      <c r="F22" s="1210">
        <v>-10</v>
      </c>
      <c r="I22" s="511"/>
    </row>
    <row r="23" spans="1:9" ht="15" customHeight="1">
      <c r="A23" s="115" t="s">
        <v>2870</v>
      </c>
      <c r="B23" s="1201" t="s">
        <v>2869</v>
      </c>
      <c r="C23" s="153">
        <f t="shared" si="0"/>
        <v>3668</v>
      </c>
      <c r="D23" s="156">
        <v>1768</v>
      </c>
      <c r="E23" s="156">
        <v>1900</v>
      </c>
      <c r="F23" s="1210">
        <v>-21</v>
      </c>
      <c r="I23" s="511"/>
    </row>
    <row r="24" spans="1:9" ht="15" customHeight="1">
      <c r="A24" s="115" t="s">
        <v>2868</v>
      </c>
      <c r="B24" s="1201" t="s">
        <v>2867</v>
      </c>
      <c r="C24" s="153">
        <f t="shared" si="0"/>
        <v>4457</v>
      </c>
      <c r="D24" s="156">
        <v>2237</v>
      </c>
      <c r="E24" s="156">
        <v>2220</v>
      </c>
      <c r="F24" s="1210">
        <v>223</v>
      </c>
      <c r="I24" s="511"/>
    </row>
    <row r="25" spans="1:9" ht="15" customHeight="1">
      <c r="A25" s="115" t="s">
        <v>2866</v>
      </c>
      <c r="B25" s="1201" t="s">
        <v>2865</v>
      </c>
      <c r="C25" s="153">
        <f t="shared" si="0"/>
        <v>5319</v>
      </c>
      <c r="D25" s="156">
        <v>2623</v>
      </c>
      <c r="E25" s="156">
        <v>2696</v>
      </c>
      <c r="F25" s="1210">
        <v>147</v>
      </c>
      <c r="I25" s="511"/>
    </row>
    <row r="26" spans="1:9" ht="15" customHeight="1">
      <c r="A26" s="115" t="s">
        <v>2864</v>
      </c>
      <c r="B26" s="1201" t="s">
        <v>2863</v>
      </c>
      <c r="C26" s="153">
        <f t="shared" si="0"/>
        <v>2740</v>
      </c>
      <c r="D26" s="156">
        <v>1311</v>
      </c>
      <c r="E26" s="156">
        <v>1429</v>
      </c>
      <c r="F26" s="1210">
        <v>-35</v>
      </c>
      <c r="I26" s="511"/>
    </row>
    <row r="27" spans="1:9" ht="15" customHeight="1">
      <c r="A27" s="115" t="s">
        <v>2862</v>
      </c>
      <c r="B27" s="1201" t="s">
        <v>2861</v>
      </c>
      <c r="C27" s="153">
        <f t="shared" si="0"/>
        <v>2895</v>
      </c>
      <c r="D27" s="156">
        <v>1439</v>
      </c>
      <c r="E27" s="156">
        <v>1456</v>
      </c>
      <c r="F27" s="1210">
        <v>125</v>
      </c>
      <c r="I27" s="511"/>
    </row>
    <row r="28" spans="1:9" ht="15" customHeight="1">
      <c r="A28" s="115" t="s">
        <v>2860</v>
      </c>
      <c r="B28" s="1201" t="s">
        <v>2859</v>
      </c>
      <c r="C28" s="153">
        <f t="shared" si="0"/>
        <v>4615</v>
      </c>
      <c r="D28" s="156">
        <v>2215</v>
      </c>
      <c r="E28" s="156">
        <v>2400</v>
      </c>
      <c r="F28" s="1210">
        <v>-33</v>
      </c>
      <c r="I28" s="511"/>
    </row>
    <row r="29" spans="1:9" ht="15" customHeight="1">
      <c r="A29" s="115" t="s">
        <v>2858</v>
      </c>
      <c r="B29" s="1201" t="s">
        <v>2857</v>
      </c>
      <c r="C29" s="153">
        <f t="shared" si="0"/>
        <v>5203</v>
      </c>
      <c r="D29" s="156">
        <v>2494</v>
      </c>
      <c r="E29" s="156">
        <v>2709</v>
      </c>
      <c r="F29" s="1210">
        <v>53</v>
      </c>
      <c r="I29" s="511"/>
    </row>
    <row r="30" spans="1:9" ht="15" customHeight="1">
      <c r="A30" s="115" t="s">
        <v>2856</v>
      </c>
      <c r="B30" s="1201" t="s">
        <v>2855</v>
      </c>
      <c r="C30" s="153">
        <f t="shared" si="0"/>
        <v>2111</v>
      </c>
      <c r="D30" s="156">
        <v>1009</v>
      </c>
      <c r="E30" s="156">
        <v>1102</v>
      </c>
      <c r="F30" s="1210">
        <v>-46</v>
      </c>
      <c r="I30" s="511"/>
    </row>
    <row r="31" spans="1:9" ht="15" customHeight="1">
      <c r="A31" s="115" t="s">
        <v>2854</v>
      </c>
      <c r="B31" s="1201" t="s">
        <v>2853</v>
      </c>
      <c r="C31" s="153">
        <f t="shared" si="0"/>
        <v>3249</v>
      </c>
      <c r="D31" s="156">
        <v>1505</v>
      </c>
      <c r="E31" s="156">
        <v>1744</v>
      </c>
      <c r="F31" s="1210">
        <v>-28</v>
      </c>
      <c r="I31" s="511"/>
    </row>
    <row r="32" spans="1:9" ht="15" customHeight="1">
      <c r="A32" s="115" t="s">
        <v>2852</v>
      </c>
      <c r="B32" s="1201" t="s">
        <v>2851</v>
      </c>
      <c r="C32" s="153">
        <f t="shared" si="0"/>
        <v>1682</v>
      </c>
      <c r="D32" s="156">
        <v>792</v>
      </c>
      <c r="E32" s="156">
        <v>890</v>
      </c>
      <c r="F32" s="1210">
        <v>-2</v>
      </c>
      <c r="I32" s="511"/>
    </row>
    <row r="33" spans="1:9" ht="15" customHeight="1">
      <c r="A33" s="115" t="s">
        <v>2850</v>
      </c>
      <c r="B33" s="1201" t="s">
        <v>2849</v>
      </c>
      <c r="C33" s="153">
        <f t="shared" si="0"/>
        <v>4512</v>
      </c>
      <c r="D33" s="156">
        <v>2143</v>
      </c>
      <c r="E33" s="156">
        <v>2369</v>
      </c>
      <c r="F33" s="1210">
        <v>-26</v>
      </c>
      <c r="I33" s="511"/>
    </row>
    <row r="34" spans="1:9" ht="15" customHeight="1">
      <c r="A34" s="115" t="s">
        <v>2848</v>
      </c>
      <c r="B34" s="1201" t="s">
        <v>2847</v>
      </c>
      <c r="C34" s="153">
        <f t="shared" si="0"/>
        <v>3780</v>
      </c>
      <c r="D34" s="156">
        <v>1853</v>
      </c>
      <c r="E34" s="156">
        <v>1927</v>
      </c>
      <c r="F34" s="1210">
        <v>25</v>
      </c>
      <c r="I34" s="511"/>
    </row>
    <row r="35" spans="1:9" ht="15" customHeight="1">
      <c r="A35" s="115" t="s">
        <v>2846</v>
      </c>
      <c r="B35" s="1201" t="s">
        <v>2845</v>
      </c>
      <c r="C35" s="153">
        <f t="shared" si="0"/>
        <v>1547</v>
      </c>
      <c r="D35" s="156">
        <v>793</v>
      </c>
      <c r="E35" s="156">
        <v>754</v>
      </c>
      <c r="F35" s="1210">
        <v>34</v>
      </c>
      <c r="I35" s="511"/>
    </row>
    <row r="36" spans="1:9" ht="15" customHeight="1">
      <c r="A36" s="115" t="s">
        <v>2844</v>
      </c>
      <c r="B36" s="1201" t="s">
        <v>2843</v>
      </c>
      <c r="C36" s="153">
        <f t="shared" si="0"/>
        <v>1898</v>
      </c>
      <c r="D36" s="156">
        <v>911</v>
      </c>
      <c r="E36" s="156">
        <v>987</v>
      </c>
      <c r="F36" s="1210">
        <v>-22</v>
      </c>
      <c r="I36" s="511"/>
    </row>
    <row r="37" spans="1:9" ht="15" customHeight="1">
      <c r="A37" s="115" t="s">
        <v>2842</v>
      </c>
      <c r="B37" s="1201" t="s">
        <v>2841</v>
      </c>
      <c r="C37" s="153">
        <f t="shared" si="0"/>
        <v>3098</v>
      </c>
      <c r="D37" s="156">
        <v>1526</v>
      </c>
      <c r="E37" s="156">
        <v>1572</v>
      </c>
      <c r="F37" s="1210">
        <v>-40</v>
      </c>
      <c r="I37" s="511"/>
    </row>
    <row r="38" spans="1:9" ht="15" customHeight="1">
      <c r="A38" s="115" t="s">
        <v>2840</v>
      </c>
      <c r="B38" s="1201" t="s">
        <v>2839</v>
      </c>
      <c r="C38" s="153">
        <f t="shared" si="0"/>
        <v>2565</v>
      </c>
      <c r="D38" s="156">
        <v>1211</v>
      </c>
      <c r="E38" s="156">
        <v>1354</v>
      </c>
      <c r="F38" s="1210">
        <v>-22</v>
      </c>
      <c r="I38" s="511"/>
    </row>
    <row r="39" spans="1:9" ht="15" customHeight="1">
      <c r="A39" s="115" t="s">
        <v>2838</v>
      </c>
      <c r="B39" s="1201" t="s">
        <v>2837</v>
      </c>
      <c r="C39" s="153">
        <f t="shared" si="0"/>
        <v>3659</v>
      </c>
      <c r="D39" s="156">
        <v>1848</v>
      </c>
      <c r="E39" s="156">
        <v>1811</v>
      </c>
      <c r="F39" s="1210">
        <v>72</v>
      </c>
      <c r="I39" s="511"/>
    </row>
    <row r="40" spans="1:9" ht="15" customHeight="1">
      <c r="A40" s="115" t="s">
        <v>2836</v>
      </c>
      <c r="B40" s="1201" t="s">
        <v>2835</v>
      </c>
      <c r="C40" s="153">
        <f t="shared" si="0"/>
        <v>3261</v>
      </c>
      <c r="D40" s="156">
        <v>1552</v>
      </c>
      <c r="E40" s="156">
        <v>1709</v>
      </c>
      <c r="F40" s="1210">
        <v>26</v>
      </c>
      <c r="I40" s="511"/>
    </row>
    <row r="41" spans="1:9" ht="15" customHeight="1">
      <c r="A41" s="115" t="s">
        <v>2834</v>
      </c>
      <c r="B41" s="1201" t="s">
        <v>2833</v>
      </c>
      <c r="C41" s="153">
        <f t="shared" si="0"/>
        <v>1825</v>
      </c>
      <c r="D41" s="156">
        <v>908</v>
      </c>
      <c r="E41" s="156">
        <v>917</v>
      </c>
      <c r="F41" s="1210">
        <v>20</v>
      </c>
      <c r="I41" s="511"/>
    </row>
    <row r="42" spans="1:9" ht="15" customHeight="1">
      <c r="A42" s="115" t="s">
        <v>2832</v>
      </c>
      <c r="B42" s="1201" t="s">
        <v>2831</v>
      </c>
      <c r="C42" s="153">
        <f t="shared" si="0"/>
        <v>5950</v>
      </c>
      <c r="D42" s="156">
        <v>2962</v>
      </c>
      <c r="E42" s="156">
        <v>2988</v>
      </c>
      <c r="F42" s="1210">
        <v>214</v>
      </c>
      <c r="I42" s="511"/>
    </row>
    <row r="43" spans="1:9" ht="15" customHeight="1">
      <c r="A43" s="115" t="s">
        <v>2830</v>
      </c>
      <c r="B43" s="1201" t="s">
        <v>2829</v>
      </c>
      <c r="C43" s="153">
        <f t="shared" si="0"/>
        <v>2732</v>
      </c>
      <c r="D43" s="156">
        <v>1360</v>
      </c>
      <c r="E43" s="156">
        <v>1372</v>
      </c>
      <c r="F43" s="1210">
        <v>9</v>
      </c>
      <c r="I43" s="511"/>
    </row>
    <row r="44" spans="1:9" ht="15" customHeight="1">
      <c r="A44" s="115" t="s">
        <v>2828</v>
      </c>
      <c r="B44" s="1201" t="s">
        <v>2827</v>
      </c>
      <c r="C44" s="153">
        <f t="shared" si="0"/>
        <v>4398</v>
      </c>
      <c r="D44" s="156">
        <v>2170</v>
      </c>
      <c r="E44" s="156">
        <v>2228</v>
      </c>
      <c r="F44" s="1210">
        <v>36</v>
      </c>
      <c r="I44" s="511"/>
    </row>
    <row r="45" spans="1:9" ht="15" customHeight="1">
      <c r="A45" s="115" t="s">
        <v>2826</v>
      </c>
      <c r="B45" s="1201" t="s">
        <v>2825</v>
      </c>
      <c r="C45" s="153">
        <f t="shared" si="0"/>
        <v>4696</v>
      </c>
      <c r="D45" s="156">
        <v>2324</v>
      </c>
      <c r="E45" s="156">
        <v>2372</v>
      </c>
      <c r="F45" s="1210">
        <v>42</v>
      </c>
      <c r="I45" s="511"/>
    </row>
    <row r="46" spans="1:9" ht="15" customHeight="1">
      <c r="A46" s="115" t="s">
        <v>2824</v>
      </c>
      <c r="B46" s="1201" t="s">
        <v>2823</v>
      </c>
      <c r="C46" s="153">
        <f t="shared" si="0"/>
        <v>3786</v>
      </c>
      <c r="D46" s="156">
        <v>1842</v>
      </c>
      <c r="E46" s="156">
        <v>1944</v>
      </c>
      <c r="F46" s="1210">
        <v>93</v>
      </c>
      <c r="I46" s="511"/>
    </row>
    <row r="47" spans="1:9" ht="15" customHeight="1">
      <c r="A47" s="115" t="s">
        <v>2822</v>
      </c>
      <c r="B47" s="1201" t="s">
        <v>2821</v>
      </c>
      <c r="C47" s="153">
        <f t="shared" si="0"/>
        <v>6452</v>
      </c>
      <c r="D47" s="156">
        <v>3131</v>
      </c>
      <c r="E47" s="156">
        <v>3321</v>
      </c>
      <c r="F47" s="1210">
        <v>181</v>
      </c>
      <c r="I47" s="511"/>
    </row>
    <row r="48" spans="1:9" ht="15" customHeight="1">
      <c r="A48" s="115" t="s">
        <v>2820</v>
      </c>
      <c r="B48" s="1201" t="s">
        <v>2819</v>
      </c>
      <c r="C48" s="153">
        <f t="shared" si="0"/>
        <v>3214</v>
      </c>
      <c r="D48" s="156">
        <v>1572</v>
      </c>
      <c r="E48" s="156">
        <v>1642</v>
      </c>
      <c r="F48" s="1210">
        <v>56</v>
      </c>
      <c r="I48" s="511"/>
    </row>
    <row r="49" spans="1:9" ht="15" customHeight="1">
      <c r="A49" s="115" t="s">
        <v>2818</v>
      </c>
      <c r="B49" s="1201" t="s">
        <v>2817</v>
      </c>
      <c r="C49" s="153">
        <f t="shared" si="0"/>
        <v>5032</v>
      </c>
      <c r="D49" s="156">
        <v>2587</v>
      </c>
      <c r="E49" s="156">
        <v>2445</v>
      </c>
      <c r="F49" s="1210">
        <v>193</v>
      </c>
      <c r="I49" s="511"/>
    </row>
    <row r="50" spans="1:9" ht="15" customHeight="1">
      <c r="A50" s="115" t="s">
        <v>2816</v>
      </c>
      <c r="B50" s="1201" t="s">
        <v>2815</v>
      </c>
      <c r="C50" s="153">
        <f t="shared" si="0"/>
        <v>5536</v>
      </c>
      <c r="D50" s="156">
        <v>2742</v>
      </c>
      <c r="E50" s="156">
        <v>2794</v>
      </c>
      <c r="F50" s="1210">
        <v>425</v>
      </c>
      <c r="I50" s="511"/>
    </row>
    <row r="51" spans="1:9" ht="15" customHeight="1">
      <c r="A51" s="115" t="s">
        <v>2814</v>
      </c>
      <c r="B51" s="696" t="s">
        <v>2813</v>
      </c>
      <c r="C51" s="153">
        <f t="shared" si="0"/>
        <v>6376</v>
      </c>
      <c r="D51" s="415">
        <v>3137</v>
      </c>
      <c r="E51" s="415">
        <v>3239</v>
      </c>
      <c r="F51" s="1210">
        <v>936</v>
      </c>
      <c r="I51" s="511"/>
    </row>
    <row r="52" spans="1:9" s="97" customFormat="1" ht="15" customHeight="1">
      <c r="A52" s="2008" t="s">
        <v>2812</v>
      </c>
      <c r="B52" s="1403"/>
      <c r="C52" s="501">
        <v>164481</v>
      </c>
      <c r="D52" s="499">
        <v>80474</v>
      </c>
      <c r="E52" s="501">
        <v>84007</v>
      </c>
      <c r="F52" s="1209">
        <v>2910</v>
      </c>
    </row>
    <row r="53" spans="1:9">
      <c r="A53" s="115"/>
      <c r="B53" s="1166"/>
      <c r="C53" s="114"/>
      <c r="D53" s="1317" t="s">
        <v>2811</v>
      </c>
      <c r="E53" s="1317"/>
      <c r="F53" s="1317"/>
    </row>
  </sheetData>
  <mergeCells count="5">
    <mergeCell ref="A1:B1"/>
    <mergeCell ref="A4:F4"/>
    <mergeCell ref="A5:F5"/>
    <mergeCell ref="A52:B52"/>
    <mergeCell ref="D53:F53"/>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1334F-073D-4D20-93E1-EC15827C4C39}">
  <sheetPr>
    <pageSetUpPr fitToPage="1"/>
  </sheetPr>
  <dimension ref="A1:O50"/>
  <sheetViews>
    <sheetView view="pageBreakPreview" topLeftCell="A16" zoomScaleNormal="150" zoomScaleSheetLayoutView="100" workbookViewId="0">
      <selection activeCell="M56" sqref="M56"/>
    </sheetView>
  </sheetViews>
  <sheetFormatPr defaultRowHeight="13.5"/>
  <cols>
    <col min="1" max="3" width="3.625" style="110" customWidth="1"/>
    <col min="4" max="4" width="7.625" style="667" customWidth="1"/>
    <col min="5" max="13" width="7.875" style="96" customWidth="1"/>
    <col min="14" max="16384" width="9" style="96"/>
  </cols>
  <sheetData>
    <row r="1" spans="1:13" ht="15" customHeight="1">
      <c r="A1" s="96"/>
      <c r="B1" s="96"/>
      <c r="C1" s="96"/>
      <c r="M1" s="167" t="s">
        <v>2960</v>
      </c>
    </row>
    <row r="2" spans="1:13" ht="15" customHeight="1">
      <c r="A2" s="96"/>
      <c r="B2" s="96"/>
      <c r="C2" s="96"/>
      <c r="M2" s="167"/>
    </row>
    <row r="3" spans="1:13" s="95" customFormat="1" ht="15" customHeight="1">
      <c r="A3" s="324"/>
      <c r="B3" s="324"/>
      <c r="C3" s="324"/>
      <c r="D3" s="1244"/>
    </row>
    <row r="4" spans="1:13" s="95" customFormat="1" ht="24.95" customHeight="1">
      <c r="A4" s="1301" t="s">
        <v>2959</v>
      </c>
      <c r="B4" s="1301"/>
      <c r="C4" s="1301"/>
      <c r="D4" s="1301"/>
      <c r="E4" s="1301"/>
      <c r="F4" s="1301"/>
      <c r="G4" s="1301"/>
      <c r="H4" s="1301"/>
      <c r="I4" s="1301"/>
      <c r="J4" s="1301"/>
      <c r="K4" s="1301"/>
      <c r="L4" s="1301"/>
      <c r="M4" s="1301"/>
    </row>
    <row r="5" spans="1:13" s="95" customFormat="1" ht="15" customHeight="1" thickBot="1">
      <c r="A5" s="145"/>
      <c r="B5" s="145"/>
      <c r="C5" s="145"/>
      <c r="D5" s="1243"/>
      <c r="E5" s="145"/>
      <c r="F5" s="145"/>
      <c r="G5" s="145"/>
      <c r="H5" s="145"/>
      <c r="I5" s="145"/>
      <c r="J5" s="145"/>
      <c r="K5" s="145"/>
      <c r="L5" s="145"/>
      <c r="M5" s="145"/>
    </row>
    <row r="6" spans="1:13" ht="15" customHeight="1" thickTop="1">
      <c r="A6" s="1465" t="s">
        <v>1959</v>
      </c>
      <c r="B6" s="1465"/>
      <c r="C6" s="1465"/>
      <c r="D6" s="1465"/>
      <c r="E6" s="1306" t="s">
        <v>2958</v>
      </c>
      <c r="F6" s="1307"/>
      <c r="G6" s="1308"/>
      <c r="H6" s="1306" t="s">
        <v>2957</v>
      </c>
      <c r="I6" s="1307"/>
      <c r="J6" s="1308"/>
      <c r="K6" s="1306" t="s">
        <v>2956</v>
      </c>
      <c r="L6" s="1307"/>
      <c r="M6" s="1307"/>
    </row>
    <row r="7" spans="1:13" s="110" customFormat="1" ht="15" customHeight="1">
      <c r="A7" s="1380"/>
      <c r="B7" s="1380"/>
      <c r="C7" s="1380"/>
      <c r="D7" s="1380"/>
      <c r="E7" s="333" t="s">
        <v>2955</v>
      </c>
      <c r="F7" s="333" t="s">
        <v>800</v>
      </c>
      <c r="G7" s="333" t="s">
        <v>876</v>
      </c>
      <c r="H7" s="333" t="s">
        <v>2955</v>
      </c>
      <c r="I7" s="333" t="s">
        <v>800</v>
      </c>
      <c r="J7" s="333" t="s">
        <v>876</v>
      </c>
      <c r="K7" s="333" t="s">
        <v>2955</v>
      </c>
      <c r="L7" s="333" t="s">
        <v>800</v>
      </c>
      <c r="M7" s="595" t="s">
        <v>876</v>
      </c>
    </row>
    <row r="8" spans="1:13" ht="15" customHeight="1">
      <c r="A8" s="2009" t="s">
        <v>2954</v>
      </c>
      <c r="B8" s="2012" t="s">
        <v>2953</v>
      </c>
      <c r="C8" s="1220" t="s">
        <v>1086</v>
      </c>
      <c r="D8" s="753" t="s">
        <v>2952</v>
      </c>
      <c r="E8" s="665">
        <v>123622</v>
      </c>
      <c r="F8" s="152">
        <v>61101</v>
      </c>
      <c r="G8" s="664">
        <v>62521</v>
      </c>
      <c r="H8" s="665">
        <v>83585</v>
      </c>
      <c r="I8" s="152">
        <v>41045</v>
      </c>
      <c r="J8" s="664">
        <v>42540</v>
      </c>
      <c r="K8" s="1240">
        <v>67.61</v>
      </c>
      <c r="L8" s="635">
        <v>67.180000000000007</v>
      </c>
      <c r="M8" s="635">
        <v>68.040000000000006</v>
      </c>
    </row>
    <row r="9" spans="1:13" ht="15" customHeight="1">
      <c r="A9" s="2010"/>
      <c r="B9" s="2013"/>
      <c r="C9" s="1216"/>
      <c r="D9" s="753" t="s">
        <v>2951</v>
      </c>
      <c r="E9" s="153">
        <v>124891</v>
      </c>
      <c r="F9" s="152">
        <v>61824</v>
      </c>
      <c r="G9" s="660">
        <v>63067</v>
      </c>
      <c r="H9" s="153">
        <v>65591</v>
      </c>
      <c r="I9" s="152">
        <v>32326</v>
      </c>
      <c r="J9" s="660">
        <v>33265</v>
      </c>
      <c r="K9" s="1218">
        <v>52.52</v>
      </c>
      <c r="L9" s="635">
        <v>52.29</v>
      </c>
      <c r="M9" s="635">
        <v>52.75</v>
      </c>
    </row>
    <row r="10" spans="1:13" ht="15" customHeight="1">
      <c r="A10" s="2010"/>
      <c r="B10" s="2013"/>
      <c r="C10" s="1216"/>
      <c r="D10" s="753" t="s">
        <v>2950</v>
      </c>
      <c r="E10" s="153">
        <v>130589</v>
      </c>
      <c r="F10" s="152">
        <v>64726</v>
      </c>
      <c r="G10" s="660">
        <v>65863</v>
      </c>
      <c r="H10" s="153">
        <v>90587</v>
      </c>
      <c r="I10" s="152">
        <v>44963</v>
      </c>
      <c r="J10" s="660">
        <v>45624</v>
      </c>
      <c r="K10" s="1218">
        <v>69.37</v>
      </c>
      <c r="L10" s="635">
        <v>69.47</v>
      </c>
      <c r="M10" s="635">
        <v>69.27</v>
      </c>
    </row>
    <row r="11" spans="1:13" ht="15" customHeight="1">
      <c r="A11" s="2010"/>
      <c r="B11" s="2013"/>
      <c r="C11" s="1216"/>
      <c r="D11" s="753" t="s">
        <v>2949</v>
      </c>
      <c r="E11" s="153">
        <v>135595</v>
      </c>
      <c r="F11" s="152">
        <v>67004</v>
      </c>
      <c r="G11" s="660">
        <v>68591</v>
      </c>
      <c r="H11" s="153">
        <v>84914</v>
      </c>
      <c r="I11" s="152">
        <v>42560</v>
      </c>
      <c r="J11" s="660">
        <v>42354</v>
      </c>
      <c r="K11" s="1218">
        <v>62.62</v>
      </c>
      <c r="L11" s="635">
        <v>63.52</v>
      </c>
      <c r="M11" s="635">
        <v>61.75</v>
      </c>
    </row>
    <row r="12" spans="1:13" ht="15" customHeight="1">
      <c r="A12" s="2010"/>
      <c r="B12" s="2013"/>
      <c r="C12" s="1216"/>
      <c r="D12" s="753" t="s">
        <v>2948</v>
      </c>
      <c r="E12" s="153">
        <v>138815</v>
      </c>
      <c r="F12" s="152">
        <v>68439</v>
      </c>
      <c r="G12" s="660">
        <v>70376</v>
      </c>
      <c r="H12" s="153">
        <v>77674</v>
      </c>
      <c r="I12" s="152">
        <v>39104</v>
      </c>
      <c r="J12" s="660">
        <v>38570</v>
      </c>
      <c r="K12" s="1218">
        <v>55.96</v>
      </c>
      <c r="L12" s="635">
        <v>57.14</v>
      </c>
      <c r="M12" s="635">
        <v>54.81</v>
      </c>
    </row>
    <row r="13" spans="1:13" ht="15" customHeight="1">
      <c r="A13" s="2010"/>
      <c r="B13" s="2013"/>
      <c r="C13" s="1216"/>
      <c r="D13" s="753" t="s">
        <v>2947</v>
      </c>
      <c r="E13" s="153">
        <v>149729</v>
      </c>
      <c r="F13" s="152">
        <v>73688</v>
      </c>
      <c r="G13" s="660">
        <v>76041</v>
      </c>
      <c r="H13" s="153">
        <v>82914</v>
      </c>
      <c r="I13" s="152">
        <v>41417</v>
      </c>
      <c r="J13" s="660">
        <v>41497</v>
      </c>
      <c r="K13" s="1218">
        <v>55.38</v>
      </c>
      <c r="L13" s="635">
        <v>56.21</v>
      </c>
      <c r="M13" s="635">
        <v>54.57</v>
      </c>
    </row>
    <row r="14" spans="1:13" ht="15" customHeight="1">
      <c r="A14" s="2010"/>
      <c r="B14" s="2014"/>
      <c r="C14" s="1238" t="s">
        <v>882</v>
      </c>
      <c r="D14" s="1237" t="s">
        <v>2946</v>
      </c>
      <c r="E14" s="1236">
        <v>162330</v>
      </c>
      <c r="F14" s="1235">
        <v>79460</v>
      </c>
      <c r="G14" s="1234">
        <v>82870</v>
      </c>
      <c r="H14" s="1236">
        <v>95887</v>
      </c>
      <c r="I14" s="1235">
        <v>47419</v>
      </c>
      <c r="J14" s="1234">
        <v>48468</v>
      </c>
      <c r="K14" s="1233">
        <v>59.07</v>
      </c>
      <c r="L14" s="1232">
        <v>59.68</v>
      </c>
      <c r="M14" s="1232">
        <v>58.49</v>
      </c>
    </row>
    <row r="15" spans="1:13" ht="15" customHeight="1">
      <c r="A15" s="2010"/>
      <c r="B15" s="2015" t="s">
        <v>2937</v>
      </c>
      <c r="C15" s="1222" t="s">
        <v>1086</v>
      </c>
      <c r="D15" s="753" t="s">
        <v>2947</v>
      </c>
      <c r="E15" s="153">
        <v>149729</v>
      </c>
      <c r="F15" s="152">
        <v>73688</v>
      </c>
      <c r="G15" s="660">
        <v>76041</v>
      </c>
      <c r="H15" s="153">
        <v>82911</v>
      </c>
      <c r="I15" s="152">
        <v>41415</v>
      </c>
      <c r="J15" s="660">
        <v>41496</v>
      </c>
      <c r="K15" s="1218">
        <v>55.37</v>
      </c>
      <c r="L15" s="635">
        <v>56.2</v>
      </c>
      <c r="M15" s="635">
        <v>54.57</v>
      </c>
    </row>
    <row r="16" spans="1:13" ht="15" customHeight="1">
      <c r="A16" s="2011"/>
      <c r="B16" s="2016"/>
      <c r="C16" s="1230" t="s">
        <v>882</v>
      </c>
      <c r="D16" s="1229" t="s">
        <v>2946</v>
      </c>
      <c r="E16" s="809">
        <v>162330</v>
      </c>
      <c r="F16" s="190">
        <v>79460</v>
      </c>
      <c r="G16" s="804">
        <v>82870</v>
      </c>
      <c r="H16" s="809">
        <v>95886</v>
      </c>
      <c r="I16" s="190">
        <v>47415</v>
      </c>
      <c r="J16" s="804">
        <v>48471</v>
      </c>
      <c r="K16" s="1242">
        <v>59.07</v>
      </c>
      <c r="L16" s="1241">
        <v>59.67</v>
      </c>
      <c r="M16" s="1241">
        <v>58.49</v>
      </c>
    </row>
    <row r="17" spans="1:13" ht="15" customHeight="1">
      <c r="A17" s="2009" t="s">
        <v>2945</v>
      </c>
      <c r="B17" s="2012" t="s">
        <v>2944</v>
      </c>
      <c r="C17" s="1220" t="s">
        <v>1086</v>
      </c>
      <c r="D17" s="1219" t="s">
        <v>2943</v>
      </c>
      <c r="E17" s="665">
        <v>121689</v>
      </c>
      <c r="F17" s="625">
        <v>60176</v>
      </c>
      <c r="G17" s="664">
        <v>61513</v>
      </c>
      <c r="H17" s="665">
        <v>29659</v>
      </c>
      <c r="I17" s="625">
        <v>15494</v>
      </c>
      <c r="J17" s="664">
        <v>14165</v>
      </c>
      <c r="K17" s="1240">
        <v>24.372786365242543</v>
      </c>
      <c r="L17" s="1239">
        <v>25.747806434458919</v>
      </c>
      <c r="M17" s="1239">
        <v>23.027652691301025</v>
      </c>
    </row>
    <row r="18" spans="1:13" ht="15" customHeight="1">
      <c r="A18" s="2010"/>
      <c r="B18" s="2013"/>
      <c r="C18" s="1216"/>
      <c r="D18" s="753" t="s">
        <v>2942</v>
      </c>
      <c r="E18" s="153">
        <v>122677</v>
      </c>
      <c r="F18" s="152">
        <v>60685</v>
      </c>
      <c r="G18" s="660">
        <v>61992</v>
      </c>
      <c r="H18" s="153">
        <v>68228</v>
      </c>
      <c r="I18" s="152">
        <v>33979</v>
      </c>
      <c r="J18" s="660">
        <v>34249</v>
      </c>
      <c r="K18" s="1218">
        <v>55.62</v>
      </c>
      <c r="L18" s="635">
        <v>55.99</v>
      </c>
      <c r="M18" s="635">
        <v>55.25</v>
      </c>
    </row>
    <row r="19" spans="1:13" ht="15" customHeight="1">
      <c r="A19" s="2010"/>
      <c r="B19" s="2013"/>
      <c r="C19" s="1216"/>
      <c r="D19" s="753" t="s">
        <v>2941</v>
      </c>
      <c r="E19" s="153">
        <v>126441</v>
      </c>
      <c r="F19" s="152">
        <v>62648</v>
      </c>
      <c r="G19" s="660">
        <v>63793</v>
      </c>
      <c r="H19" s="153">
        <v>73929</v>
      </c>
      <c r="I19" s="152">
        <v>36968</v>
      </c>
      <c r="J19" s="660">
        <v>36961</v>
      </c>
      <c r="K19" s="1218">
        <v>58.47</v>
      </c>
      <c r="L19" s="635">
        <v>59.01</v>
      </c>
      <c r="M19" s="635">
        <v>57.94</v>
      </c>
    </row>
    <row r="20" spans="1:13" ht="15" customHeight="1">
      <c r="A20" s="2010"/>
      <c r="B20" s="2013"/>
      <c r="C20" s="1216"/>
      <c r="D20" s="753" t="s">
        <v>2940</v>
      </c>
      <c r="E20" s="153">
        <v>132164</v>
      </c>
      <c r="F20" s="152">
        <v>65454</v>
      </c>
      <c r="G20" s="660">
        <v>66710</v>
      </c>
      <c r="H20" s="153">
        <v>77630</v>
      </c>
      <c r="I20" s="152">
        <v>38936</v>
      </c>
      <c r="J20" s="660">
        <v>38694</v>
      </c>
      <c r="K20" s="1218">
        <v>58.74</v>
      </c>
      <c r="L20" s="635">
        <v>59.49</v>
      </c>
      <c r="M20" s="635">
        <v>58</v>
      </c>
    </row>
    <row r="21" spans="1:13" ht="15" customHeight="1">
      <c r="A21" s="2010"/>
      <c r="B21" s="2013"/>
      <c r="C21" s="1216"/>
      <c r="D21" s="753" t="s">
        <v>2939</v>
      </c>
      <c r="E21" s="156">
        <v>136172</v>
      </c>
      <c r="F21" s="155">
        <v>67216</v>
      </c>
      <c r="G21" s="319">
        <v>68956</v>
      </c>
      <c r="H21" s="156">
        <v>73330</v>
      </c>
      <c r="I21" s="155">
        <v>37239</v>
      </c>
      <c r="J21" s="319">
        <v>36091</v>
      </c>
      <c r="K21" s="535">
        <v>55.4</v>
      </c>
      <c r="L21" s="281">
        <v>52.34</v>
      </c>
      <c r="M21" s="281">
        <v>53.85</v>
      </c>
    </row>
    <row r="22" spans="1:13" ht="15" customHeight="1">
      <c r="A22" s="2010"/>
      <c r="B22" s="2013"/>
      <c r="C22" s="1216"/>
      <c r="D22" s="753" t="s">
        <v>2938</v>
      </c>
      <c r="E22" s="156">
        <v>145247</v>
      </c>
      <c r="F22" s="155">
        <v>71563</v>
      </c>
      <c r="G22" s="319">
        <v>73684</v>
      </c>
      <c r="H22" s="156">
        <v>82188</v>
      </c>
      <c r="I22" s="155">
        <v>41025</v>
      </c>
      <c r="J22" s="319">
        <v>41163</v>
      </c>
      <c r="K22" s="535">
        <v>56.58</v>
      </c>
      <c r="L22" s="281">
        <v>57.33</v>
      </c>
      <c r="M22" s="281">
        <v>55.86</v>
      </c>
    </row>
    <row r="23" spans="1:13" ht="15" customHeight="1">
      <c r="A23" s="2010"/>
      <c r="B23" s="2013"/>
      <c r="C23" s="1222" t="s">
        <v>882</v>
      </c>
      <c r="D23" s="753" t="s">
        <v>2936</v>
      </c>
      <c r="E23" s="153">
        <v>155544</v>
      </c>
      <c r="F23" s="152">
        <v>76364</v>
      </c>
      <c r="G23" s="660">
        <v>79180</v>
      </c>
      <c r="H23" s="153">
        <v>76387</v>
      </c>
      <c r="I23" s="152">
        <v>38394</v>
      </c>
      <c r="J23" s="660">
        <v>37993</v>
      </c>
      <c r="K23" s="1218">
        <v>49.11</v>
      </c>
      <c r="L23" s="635">
        <v>50.28</v>
      </c>
      <c r="M23" s="635">
        <v>47.98</v>
      </c>
    </row>
    <row r="24" spans="1:13" ht="15" customHeight="1">
      <c r="A24" s="2010"/>
      <c r="B24" s="2014"/>
      <c r="C24" s="1238"/>
      <c r="D24" s="1237" t="s">
        <v>2935</v>
      </c>
      <c r="E24" s="1236">
        <v>164364</v>
      </c>
      <c r="F24" s="1235">
        <v>80406</v>
      </c>
      <c r="G24" s="1234">
        <v>83958</v>
      </c>
      <c r="H24" s="1236">
        <v>90888</v>
      </c>
      <c r="I24" s="1235">
        <v>45120</v>
      </c>
      <c r="J24" s="1234">
        <v>45768</v>
      </c>
      <c r="K24" s="1233">
        <v>55.3</v>
      </c>
      <c r="L24" s="1232">
        <v>56.12</v>
      </c>
      <c r="M24" s="1232">
        <v>54.51</v>
      </c>
    </row>
    <row r="25" spans="1:13" ht="15" customHeight="1">
      <c r="A25" s="2010"/>
      <c r="B25" s="2015" t="s">
        <v>2937</v>
      </c>
      <c r="C25" s="330" t="s">
        <v>882</v>
      </c>
      <c r="D25" s="753" t="s">
        <v>2936</v>
      </c>
      <c r="E25" s="153">
        <v>155544</v>
      </c>
      <c r="F25" s="152">
        <v>76364</v>
      </c>
      <c r="G25" s="660">
        <v>79180</v>
      </c>
      <c r="H25" s="153">
        <v>76389</v>
      </c>
      <c r="I25" s="152">
        <v>38394</v>
      </c>
      <c r="J25" s="660">
        <v>37995</v>
      </c>
      <c r="K25" s="1218">
        <v>49.11</v>
      </c>
      <c r="L25" s="635">
        <v>50.28</v>
      </c>
      <c r="M25" s="635">
        <v>47.99</v>
      </c>
    </row>
    <row r="26" spans="1:13" ht="15" customHeight="1">
      <c r="A26" s="2011"/>
      <c r="B26" s="2016"/>
      <c r="C26" s="1231"/>
      <c r="D26" s="1229" t="s">
        <v>2935</v>
      </c>
      <c r="E26" s="149">
        <v>164364</v>
      </c>
      <c r="F26" s="148">
        <v>80406</v>
      </c>
      <c r="G26" s="760">
        <v>83958</v>
      </c>
      <c r="H26" s="149">
        <v>90889</v>
      </c>
      <c r="I26" s="148">
        <v>45119</v>
      </c>
      <c r="J26" s="760">
        <v>45770</v>
      </c>
      <c r="K26" s="1228">
        <v>55.3</v>
      </c>
      <c r="L26" s="1227">
        <v>56.11</v>
      </c>
      <c r="M26" s="1227">
        <v>54.52</v>
      </c>
    </row>
    <row r="27" spans="1:13" ht="15" customHeight="1">
      <c r="A27" s="2009" t="s">
        <v>2934</v>
      </c>
      <c r="B27" s="1217"/>
      <c r="C27" s="1222" t="s">
        <v>1086</v>
      </c>
      <c r="D27" s="753" t="s">
        <v>2933</v>
      </c>
      <c r="E27" s="153">
        <v>111613</v>
      </c>
      <c r="F27" s="152">
        <v>55478</v>
      </c>
      <c r="G27" s="660">
        <v>56135</v>
      </c>
      <c r="H27" s="153">
        <v>31352</v>
      </c>
      <c r="I27" s="184">
        <v>15576</v>
      </c>
      <c r="J27" s="660">
        <v>15776</v>
      </c>
      <c r="K27" s="1218">
        <v>28.089917841111699</v>
      </c>
      <c r="L27" s="1025">
        <v>28.075994087746491</v>
      </c>
      <c r="M27" s="1025">
        <v>28.103678631869599</v>
      </c>
    </row>
    <row r="28" spans="1:13" ht="15" customHeight="1">
      <c r="A28" s="2010"/>
      <c r="B28" s="1217"/>
      <c r="C28" s="1216"/>
      <c r="D28" s="753" t="s">
        <v>2932</v>
      </c>
      <c r="E28" s="153">
        <v>117755</v>
      </c>
      <c r="F28" s="152">
        <v>58264</v>
      </c>
      <c r="G28" s="660">
        <v>59491</v>
      </c>
      <c r="H28" s="153">
        <v>44765</v>
      </c>
      <c r="I28" s="184">
        <v>22488</v>
      </c>
      <c r="J28" s="660">
        <v>22277</v>
      </c>
      <c r="K28" s="1218">
        <v>38.015370897201819</v>
      </c>
      <c r="L28" s="1025">
        <v>38.596732115886311</v>
      </c>
      <c r="M28" s="1025">
        <v>37.446000235329713</v>
      </c>
    </row>
    <row r="29" spans="1:13" ht="15" customHeight="1">
      <c r="A29" s="2010"/>
      <c r="B29" s="1217"/>
      <c r="C29" s="1216"/>
      <c r="D29" s="753" t="s">
        <v>2931</v>
      </c>
      <c r="E29" s="153">
        <v>121885</v>
      </c>
      <c r="F29" s="152">
        <v>60227</v>
      </c>
      <c r="G29" s="660">
        <v>61658</v>
      </c>
      <c r="H29" s="153">
        <v>51405</v>
      </c>
      <c r="I29" s="152">
        <v>25396</v>
      </c>
      <c r="J29" s="660">
        <v>26009</v>
      </c>
      <c r="K29" s="1218">
        <v>42.18</v>
      </c>
      <c r="L29" s="635">
        <v>42.17</v>
      </c>
      <c r="M29" s="635">
        <v>42.18</v>
      </c>
    </row>
    <row r="30" spans="1:13" ht="15" customHeight="1">
      <c r="A30" s="2010"/>
      <c r="B30" s="1217"/>
      <c r="C30" s="1216"/>
      <c r="D30" s="753" t="s">
        <v>2930</v>
      </c>
      <c r="E30" s="153">
        <v>127720</v>
      </c>
      <c r="F30" s="152">
        <v>63226</v>
      </c>
      <c r="G30" s="660">
        <v>64494</v>
      </c>
      <c r="H30" s="153">
        <v>56973</v>
      </c>
      <c r="I30" s="152">
        <v>28371</v>
      </c>
      <c r="J30" s="660">
        <v>28602</v>
      </c>
      <c r="K30" s="1218">
        <v>44.61</v>
      </c>
      <c r="L30" s="635">
        <v>44.87</v>
      </c>
      <c r="M30" s="635">
        <v>44.35</v>
      </c>
    </row>
    <row r="31" spans="1:13" ht="15" customHeight="1">
      <c r="A31" s="2010"/>
      <c r="B31" s="1217"/>
      <c r="C31" s="1216"/>
      <c r="D31" s="753" t="s">
        <v>2929</v>
      </c>
      <c r="E31" s="153">
        <v>134099</v>
      </c>
      <c r="F31" s="152">
        <v>66167</v>
      </c>
      <c r="G31" s="660">
        <v>67932</v>
      </c>
      <c r="H31" s="153">
        <v>40766</v>
      </c>
      <c r="I31" s="152">
        <v>20308</v>
      </c>
      <c r="J31" s="660">
        <v>20458</v>
      </c>
      <c r="K31" s="1218">
        <v>30.4</v>
      </c>
      <c r="L31" s="635">
        <v>30.69</v>
      </c>
      <c r="M31" s="635">
        <v>30.12</v>
      </c>
    </row>
    <row r="32" spans="1:13" ht="15" customHeight="1">
      <c r="A32" s="2010"/>
      <c r="B32" s="1217"/>
      <c r="C32" s="1216"/>
      <c r="D32" s="753" t="s">
        <v>2928</v>
      </c>
      <c r="E32" s="153">
        <v>145677</v>
      </c>
      <c r="F32" s="152">
        <v>71610</v>
      </c>
      <c r="G32" s="660">
        <v>74067</v>
      </c>
      <c r="H32" s="153">
        <v>43349</v>
      </c>
      <c r="I32" s="152">
        <v>21571</v>
      </c>
      <c r="J32" s="660">
        <v>21778</v>
      </c>
      <c r="K32" s="1218">
        <v>29.76</v>
      </c>
      <c r="L32" s="635">
        <v>30.12</v>
      </c>
      <c r="M32" s="635">
        <v>29.4</v>
      </c>
    </row>
    <row r="33" spans="1:15" ht="15" customHeight="1">
      <c r="A33" s="2011"/>
      <c r="B33" s="1217"/>
      <c r="C33" s="1230" t="s">
        <v>882</v>
      </c>
      <c r="D33" s="1229" t="s">
        <v>2927</v>
      </c>
      <c r="E33" s="149">
        <v>158716</v>
      </c>
      <c r="F33" s="148">
        <v>77700</v>
      </c>
      <c r="G33" s="760">
        <v>81016</v>
      </c>
      <c r="H33" s="149">
        <v>60706</v>
      </c>
      <c r="I33" s="148">
        <v>29624</v>
      </c>
      <c r="J33" s="760">
        <v>31082</v>
      </c>
      <c r="K33" s="1228">
        <v>38.25</v>
      </c>
      <c r="L33" s="1227">
        <v>38.130000000000003</v>
      </c>
      <c r="M33" s="1227">
        <v>38.369999999999997</v>
      </c>
    </row>
    <row r="34" spans="1:15" ht="15" customHeight="1">
      <c r="A34" s="2009" t="s">
        <v>2926</v>
      </c>
      <c r="B34" s="1221"/>
      <c r="C34" s="1220" t="s">
        <v>1086</v>
      </c>
      <c r="D34" s="1219" t="s">
        <v>2925</v>
      </c>
      <c r="E34" s="153">
        <v>114497</v>
      </c>
      <c r="F34" s="152">
        <v>56542</v>
      </c>
      <c r="G34" s="660">
        <v>57955</v>
      </c>
      <c r="H34" s="153">
        <v>52015</v>
      </c>
      <c r="I34" s="152">
        <v>25386</v>
      </c>
      <c r="J34" s="660">
        <v>26629</v>
      </c>
      <c r="K34" s="1218">
        <v>45.429137881341866</v>
      </c>
      <c r="L34" s="635">
        <v>44.897598245551976</v>
      </c>
      <c r="M34" s="635">
        <v>45.947718057113278</v>
      </c>
    </row>
    <row r="35" spans="1:15" ht="15" customHeight="1">
      <c r="A35" s="2010"/>
      <c r="B35" s="1217"/>
      <c r="C35" s="1216"/>
      <c r="D35" s="753" t="s">
        <v>2924</v>
      </c>
      <c r="E35" s="153">
        <v>121179</v>
      </c>
      <c r="F35" s="152">
        <v>59941</v>
      </c>
      <c r="G35" s="660">
        <v>61238</v>
      </c>
      <c r="H35" s="153">
        <v>45375</v>
      </c>
      <c r="I35" s="152">
        <v>22101</v>
      </c>
      <c r="J35" s="660">
        <v>23274</v>
      </c>
      <c r="K35" s="1218">
        <v>37.444606738791379</v>
      </c>
      <c r="L35" s="635">
        <v>36.87125673579019</v>
      </c>
      <c r="M35" s="635">
        <v>38.005813383846629</v>
      </c>
      <c r="N35" s="168"/>
      <c r="O35" s="168"/>
    </row>
    <row r="36" spans="1:15" ht="15" customHeight="1">
      <c r="A36" s="2010"/>
      <c r="B36" s="1217"/>
      <c r="C36" s="1216"/>
      <c r="D36" s="753" t="s">
        <v>2923</v>
      </c>
      <c r="E36" s="153">
        <v>123847</v>
      </c>
      <c r="F36" s="152">
        <v>61205</v>
      </c>
      <c r="G36" s="660">
        <v>62642</v>
      </c>
      <c r="H36" s="153">
        <v>50479</v>
      </c>
      <c r="I36" s="152">
        <v>24993</v>
      </c>
      <c r="J36" s="660">
        <v>25486</v>
      </c>
      <c r="K36" s="1218">
        <v>40.76</v>
      </c>
      <c r="L36" s="635">
        <v>40.83</v>
      </c>
      <c r="M36" s="635">
        <v>40.69</v>
      </c>
      <c r="N36" s="168"/>
    </row>
    <row r="37" spans="1:15" ht="15" customHeight="1">
      <c r="A37" s="2010"/>
      <c r="B37" s="1217"/>
      <c r="C37" s="1216"/>
      <c r="D37" s="753" t="s">
        <v>2922</v>
      </c>
      <c r="E37" s="156">
        <v>131876</v>
      </c>
      <c r="F37" s="155">
        <v>65133</v>
      </c>
      <c r="G37" s="319">
        <v>66743</v>
      </c>
      <c r="H37" s="581" t="s">
        <v>2918</v>
      </c>
      <c r="I37" s="151" t="s">
        <v>2918</v>
      </c>
      <c r="J37" s="662" t="s">
        <v>2918</v>
      </c>
      <c r="K37" s="1226" t="s">
        <v>2918</v>
      </c>
      <c r="L37" s="1225" t="s">
        <v>2918</v>
      </c>
      <c r="M37" s="1225" t="s">
        <v>2918</v>
      </c>
      <c r="N37" s="168"/>
    </row>
    <row r="38" spans="1:15" ht="15" customHeight="1">
      <c r="A38" s="2010"/>
      <c r="B38" s="1217"/>
      <c r="C38" s="1216"/>
      <c r="D38" s="753" t="s">
        <v>2921</v>
      </c>
      <c r="E38" s="156">
        <v>137194</v>
      </c>
      <c r="F38" s="155">
        <v>67504</v>
      </c>
      <c r="G38" s="319">
        <v>69690</v>
      </c>
      <c r="H38" s="153">
        <v>50524</v>
      </c>
      <c r="I38" s="152">
        <v>25144</v>
      </c>
      <c r="J38" s="660">
        <v>25380</v>
      </c>
      <c r="K38" s="1218">
        <v>36.83</v>
      </c>
      <c r="L38" s="635">
        <v>37.25</v>
      </c>
      <c r="M38" s="635">
        <v>36.42</v>
      </c>
      <c r="N38" s="168"/>
    </row>
    <row r="39" spans="1:15" ht="15" customHeight="1">
      <c r="A39" s="2011"/>
      <c r="B39" s="1215"/>
      <c r="C39" s="1214"/>
      <c r="D39" s="1213" t="s">
        <v>2920</v>
      </c>
      <c r="E39" s="799" t="s">
        <v>2919</v>
      </c>
      <c r="F39" s="170" t="s">
        <v>2919</v>
      </c>
      <c r="G39" s="1122" t="s">
        <v>2919</v>
      </c>
      <c r="H39" s="799" t="s">
        <v>2919</v>
      </c>
      <c r="I39" s="170" t="s">
        <v>2918</v>
      </c>
      <c r="J39" s="1122" t="s">
        <v>2918</v>
      </c>
      <c r="K39" s="1224" t="s">
        <v>2918</v>
      </c>
      <c r="L39" s="1223" t="s">
        <v>2918</v>
      </c>
      <c r="M39" s="1223" t="s">
        <v>2918</v>
      </c>
    </row>
    <row r="40" spans="1:15" ht="15" customHeight="1">
      <c r="A40" s="2009" t="s">
        <v>2917</v>
      </c>
      <c r="B40" s="1217"/>
      <c r="C40" s="1222" t="s">
        <v>1086</v>
      </c>
      <c r="D40" s="1219" t="s">
        <v>2914</v>
      </c>
      <c r="E40" s="153">
        <v>119430</v>
      </c>
      <c r="F40" s="152">
        <v>58926</v>
      </c>
      <c r="G40" s="660">
        <v>60504</v>
      </c>
      <c r="H40" s="153">
        <v>64602</v>
      </c>
      <c r="I40" s="152">
        <v>30235</v>
      </c>
      <c r="J40" s="660">
        <v>34367</v>
      </c>
      <c r="K40" s="1218">
        <v>54.091936699321778</v>
      </c>
      <c r="L40" s="1025">
        <v>51.310117774836236</v>
      </c>
      <c r="M40" s="1025">
        <v>56.801203226232978</v>
      </c>
    </row>
    <row r="41" spans="1:15" ht="15" customHeight="1">
      <c r="A41" s="2010"/>
      <c r="B41" s="1217"/>
      <c r="C41" s="1216"/>
      <c r="D41" s="753" t="s">
        <v>2913</v>
      </c>
      <c r="E41" s="153">
        <v>123808</v>
      </c>
      <c r="F41" s="152">
        <v>61187</v>
      </c>
      <c r="G41" s="660">
        <v>62621</v>
      </c>
      <c r="H41" s="153">
        <v>63642</v>
      </c>
      <c r="I41" s="152">
        <v>30415</v>
      </c>
      <c r="J41" s="660">
        <v>33227</v>
      </c>
      <c r="K41" s="1218">
        <v>51.4</v>
      </c>
      <c r="L41" s="635">
        <v>49.71</v>
      </c>
      <c r="M41" s="635">
        <v>53.06</v>
      </c>
    </row>
    <row r="42" spans="1:15" ht="15" customHeight="1">
      <c r="A42" s="2010"/>
      <c r="B42" s="1217"/>
      <c r="C42" s="1216"/>
      <c r="D42" s="753" t="s">
        <v>2912</v>
      </c>
      <c r="E42" s="153">
        <v>131789</v>
      </c>
      <c r="F42" s="152">
        <v>65084</v>
      </c>
      <c r="G42" s="660">
        <v>66705</v>
      </c>
      <c r="H42" s="153">
        <v>66374</v>
      </c>
      <c r="I42" s="152">
        <v>31737</v>
      </c>
      <c r="J42" s="660">
        <v>34637</v>
      </c>
      <c r="K42" s="1218">
        <v>50.36</v>
      </c>
      <c r="L42" s="635">
        <v>48.76</v>
      </c>
      <c r="M42" s="635">
        <v>51.93</v>
      </c>
    </row>
    <row r="43" spans="1:15" ht="15" customHeight="1">
      <c r="A43" s="2010"/>
      <c r="B43" s="1217"/>
      <c r="C43" s="1216"/>
      <c r="D43" s="753" t="s">
        <v>2911</v>
      </c>
      <c r="E43" s="156">
        <v>137167</v>
      </c>
      <c r="F43" s="152">
        <v>67487</v>
      </c>
      <c r="G43" s="319">
        <v>69680</v>
      </c>
      <c r="H43" s="156">
        <v>64663</v>
      </c>
      <c r="I43" s="155">
        <v>31134</v>
      </c>
      <c r="J43" s="319">
        <v>33529</v>
      </c>
      <c r="K43" s="535">
        <v>47.14</v>
      </c>
      <c r="L43" s="281">
        <v>46.13</v>
      </c>
      <c r="M43" s="281">
        <v>48.12</v>
      </c>
    </row>
    <row r="44" spans="1:15" ht="15" customHeight="1">
      <c r="A44" s="2011"/>
      <c r="B44" s="1217"/>
      <c r="C44" s="1216"/>
      <c r="D44" s="1213" t="s">
        <v>2916</v>
      </c>
      <c r="E44" s="415">
        <v>151768</v>
      </c>
      <c r="F44" s="188">
        <v>74402</v>
      </c>
      <c r="G44" s="532">
        <v>77366</v>
      </c>
      <c r="H44" s="415">
        <v>66574</v>
      </c>
      <c r="I44" s="189">
        <v>32012</v>
      </c>
      <c r="J44" s="532">
        <v>34562</v>
      </c>
      <c r="K44" s="533">
        <v>43.87</v>
      </c>
      <c r="L44" s="414">
        <v>43.03</v>
      </c>
      <c r="M44" s="414">
        <v>44.67</v>
      </c>
    </row>
    <row r="45" spans="1:15" ht="15" customHeight="1">
      <c r="A45" s="2009" t="s">
        <v>2915</v>
      </c>
      <c r="B45" s="1221"/>
      <c r="C45" s="1220" t="s">
        <v>1086</v>
      </c>
      <c r="D45" s="1219" t="s">
        <v>2914</v>
      </c>
      <c r="E45" s="153">
        <v>119430</v>
      </c>
      <c r="F45" s="152">
        <v>58926</v>
      </c>
      <c r="G45" s="660">
        <v>60504</v>
      </c>
      <c r="H45" s="153">
        <v>64602</v>
      </c>
      <c r="I45" s="152">
        <v>30235</v>
      </c>
      <c r="J45" s="660">
        <v>34367</v>
      </c>
      <c r="K45" s="1218">
        <v>54.091936699321778</v>
      </c>
      <c r="L45" s="1025">
        <v>51.310117774836236</v>
      </c>
      <c r="M45" s="1025">
        <v>56.801203226232978</v>
      </c>
      <c r="N45" s="168"/>
    </row>
    <row r="46" spans="1:15" ht="15" customHeight="1">
      <c r="A46" s="2010"/>
      <c r="B46" s="1217"/>
      <c r="C46" s="1216"/>
      <c r="D46" s="753" t="s">
        <v>2913</v>
      </c>
      <c r="E46" s="153">
        <v>123808</v>
      </c>
      <c r="F46" s="152">
        <v>61187</v>
      </c>
      <c r="G46" s="660">
        <v>62621</v>
      </c>
      <c r="H46" s="153">
        <v>63642</v>
      </c>
      <c r="I46" s="152">
        <v>30415</v>
      </c>
      <c r="J46" s="660">
        <v>33227</v>
      </c>
      <c r="K46" s="1218">
        <v>51.4</v>
      </c>
      <c r="L46" s="635">
        <v>49.71</v>
      </c>
      <c r="M46" s="635">
        <v>53.06</v>
      </c>
      <c r="N46" s="168"/>
    </row>
    <row r="47" spans="1:15" ht="15" customHeight="1">
      <c r="A47" s="2010"/>
      <c r="B47" s="1217"/>
      <c r="C47" s="1216"/>
      <c r="D47" s="753" t="s">
        <v>2912</v>
      </c>
      <c r="E47" s="153">
        <v>131789</v>
      </c>
      <c r="F47" s="152">
        <v>65084</v>
      </c>
      <c r="G47" s="660">
        <v>66705</v>
      </c>
      <c r="H47" s="153">
        <v>66370</v>
      </c>
      <c r="I47" s="152">
        <v>31735</v>
      </c>
      <c r="J47" s="660">
        <v>34635</v>
      </c>
      <c r="K47" s="1218">
        <v>50.36</v>
      </c>
      <c r="L47" s="635">
        <v>48.76</v>
      </c>
      <c r="M47" s="635">
        <v>51.92</v>
      </c>
    </row>
    <row r="48" spans="1:15" ht="15" customHeight="1">
      <c r="A48" s="2010"/>
      <c r="B48" s="1217"/>
      <c r="C48" s="1216"/>
      <c r="D48" s="753" t="s">
        <v>2911</v>
      </c>
      <c r="E48" s="156">
        <v>137167</v>
      </c>
      <c r="F48" s="152">
        <v>67487</v>
      </c>
      <c r="G48" s="319">
        <v>69680</v>
      </c>
      <c r="H48" s="156">
        <v>64671</v>
      </c>
      <c r="I48" s="155">
        <v>31139</v>
      </c>
      <c r="J48" s="319">
        <v>33532</v>
      </c>
      <c r="K48" s="535">
        <v>47.15</v>
      </c>
      <c r="L48" s="281">
        <v>46.14</v>
      </c>
      <c r="M48" s="281">
        <v>48.12</v>
      </c>
    </row>
    <row r="49" spans="1:13" ht="15" customHeight="1">
      <c r="A49" s="2011"/>
      <c r="B49" s="1215"/>
      <c r="C49" s="1214"/>
      <c r="D49" s="1213" t="s">
        <v>2910</v>
      </c>
      <c r="E49" s="415">
        <v>151768</v>
      </c>
      <c r="F49" s="188">
        <v>74402</v>
      </c>
      <c r="G49" s="189">
        <v>77366</v>
      </c>
      <c r="H49" s="415">
        <v>66577</v>
      </c>
      <c r="I49" s="179">
        <v>32014</v>
      </c>
      <c r="J49" s="532">
        <v>34563</v>
      </c>
      <c r="K49" s="533">
        <v>43.87</v>
      </c>
      <c r="L49" s="414">
        <v>43.03</v>
      </c>
      <c r="M49" s="682">
        <v>44.67</v>
      </c>
    </row>
    <row r="50" spans="1:13" ht="15" customHeight="1">
      <c r="A50" s="302"/>
      <c r="B50" s="302"/>
      <c r="C50" s="302"/>
      <c r="D50" s="827"/>
      <c r="E50" s="302"/>
      <c r="F50" s="302"/>
      <c r="G50" s="302"/>
      <c r="H50" s="302"/>
      <c r="I50" s="302"/>
      <c r="J50" s="1317" t="s">
        <v>2909</v>
      </c>
      <c r="K50" s="1317"/>
      <c r="L50" s="1317"/>
      <c r="M50" s="1317"/>
    </row>
  </sheetData>
  <mergeCells count="16">
    <mergeCell ref="J50:M50"/>
    <mergeCell ref="A17:A26"/>
    <mergeCell ref="B17:B24"/>
    <mergeCell ref="A27:A33"/>
    <mergeCell ref="A34:A39"/>
    <mergeCell ref="A40:A44"/>
    <mergeCell ref="A45:A49"/>
    <mergeCell ref="B25:B26"/>
    <mergeCell ref="A8:A16"/>
    <mergeCell ref="B8:B14"/>
    <mergeCell ref="B15:B16"/>
    <mergeCell ref="A4:M4"/>
    <mergeCell ref="A6:D7"/>
    <mergeCell ref="E6:G6"/>
    <mergeCell ref="H6:J6"/>
    <mergeCell ref="K6:M6"/>
  </mergeCells>
  <phoneticPr fontId="2"/>
  <pageMargins left="1.3779527559055118" right="0.59055118110236227" top="0.98425196850393704" bottom="0.98425196850393704" header="0.31496062992125984" footer="0.31496062992125984"/>
  <pageSetup paperSize="9" scale="82" orientation="portrait" r:id="rId1"/>
  <headerFooter>
    <oddHeader>&amp;C&amp;G</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B2DAE-D394-40CF-ACB5-91482AE67642}">
  <sheetPr>
    <pageSetUpPr fitToPage="1"/>
  </sheetPr>
  <dimension ref="A1:L91"/>
  <sheetViews>
    <sheetView view="pageBreakPreview" zoomScale="115" zoomScaleNormal="100" zoomScaleSheetLayoutView="115" workbookViewId="0">
      <selection activeCell="M56" sqref="M56"/>
    </sheetView>
  </sheetViews>
  <sheetFormatPr defaultRowHeight="13.5"/>
  <cols>
    <col min="1" max="1" width="12.625" style="97" customWidth="1"/>
    <col min="2" max="10" width="7.625" style="96" customWidth="1"/>
    <col min="11" max="11" width="9.25" style="96" customWidth="1"/>
    <col min="12" max="16384" width="9" style="96"/>
  </cols>
  <sheetData>
    <row r="1" spans="1:12" ht="15" customHeight="1">
      <c r="A1" s="96" t="s">
        <v>3014</v>
      </c>
    </row>
    <row r="2" spans="1:12" ht="15" customHeight="1">
      <c r="A2" s="1080"/>
      <c r="B2" s="1080"/>
      <c r="C2" s="1080"/>
      <c r="D2" s="1080"/>
      <c r="E2" s="1080"/>
      <c r="F2" s="1080"/>
    </row>
    <row r="3" spans="1:12" s="373" customFormat="1" ht="15" customHeight="1">
      <c r="A3" s="1301" t="s">
        <v>3013</v>
      </c>
      <c r="B3" s="1301"/>
      <c r="C3" s="1301"/>
      <c r="D3" s="1301"/>
      <c r="E3" s="1301"/>
      <c r="F3" s="1301"/>
      <c r="G3" s="1301"/>
      <c r="H3" s="1301"/>
      <c r="I3" s="1301"/>
      <c r="J3" s="1301"/>
      <c r="K3" s="1259"/>
      <c r="L3" s="1259"/>
    </row>
    <row r="4" spans="1:12" s="80" customFormat="1" ht="15" customHeight="1">
      <c r="A4" s="158" t="s">
        <v>3012</v>
      </c>
      <c r="B4" s="97"/>
      <c r="C4" s="97"/>
      <c r="D4" s="729"/>
      <c r="E4" s="97"/>
      <c r="F4" s="97"/>
      <c r="G4" s="97"/>
      <c r="H4" s="274"/>
      <c r="I4" s="274"/>
      <c r="J4" s="274"/>
    </row>
    <row r="5" spans="1:12" s="80" customFormat="1" ht="15" customHeight="1" thickBot="1">
      <c r="A5" s="1258"/>
      <c r="B5" s="373"/>
      <c r="C5" s="373"/>
      <c r="D5" s="751"/>
      <c r="E5" s="373"/>
      <c r="F5" s="373"/>
      <c r="G5" s="373"/>
      <c r="H5" s="380"/>
      <c r="I5" s="380"/>
      <c r="K5" s="983" t="s">
        <v>677</v>
      </c>
    </row>
    <row r="6" spans="1:12" s="97" customFormat="1" ht="15" customHeight="1" thickTop="1">
      <c r="A6" s="1364" t="s">
        <v>409</v>
      </c>
      <c r="B6" s="1367" t="s">
        <v>3011</v>
      </c>
      <c r="C6" s="1367" t="s">
        <v>3010</v>
      </c>
      <c r="D6" s="1306" t="s">
        <v>3009</v>
      </c>
      <c r="E6" s="1307"/>
      <c r="F6" s="1307"/>
      <c r="G6" s="1307"/>
      <c r="H6" s="1307"/>
      <c r="I6" s="1307"/>
      <c r="J6" s="1307"/>
      <c r="K6" s="1257"/>
    </row>
    <row r="7" spans="1:12" s="97" customFormat="1" ht="15" customHeight="1">
      <c r="A7" s="1365"/>
      <c r="B7" s="1368"/>
      <c r="C7" s="1368"/>
      <c r="D7" s="2024" t="s">
        <v>3008</v>
      </c>
      <c r="E7" s="2025" t="s">
        <v>3007</v>
      </c>
      <c r="F7" s="2025" t="s">
        <v>3006</v>
      </c>
      <c r="G7" s="2025" t="s">
        <v>3005</v>
      </c>
      <c r="H7" s="2025" t="s">
        <v>3004</v>
      </c>
      <c r="I7" s="2025" t="s">
        <v>3003</v>
      </c>
      <c r="J7" s="2025" t="s">
        <v>3002</v>
      </c>
      <c r="K7" s="2021" t="s">
        <v>3001</v>
      </c>
    </row>
    <row r="8" spans="1:12" s="97" customFormat="1" ht="15" customHeight="1">
      <c r="A8" s="1366"/>
      <c r="B8" s="1333"/>
      <c r="C8" s="1333"/>
      <c r="D8" s="2007"/>
      <c r="E8" s="1521"/>
      <c r="F8" s="1521"/>
      <c r="G8" s="1521"/>
      <c r="H8" s="1521"/>
      <c r="I8" s="1521"/>
      <c r="J8" s="1521"/>
      <c r="K8" s="2022"/>
    </row>
    <row r="9" spans="1:12" ht="15" customHeight="1">
      <c r="A9" s="257" t="s">
        <v>496</v>
      </c>
      <c r="B9" s="1256">
        <v>28</v>
      </c>
      <c r="C9" s="1255">
        <v>28</v>
      </c>
      <c r="D9" s="1073">
        <v>8</v>
      </c>
      <c r="E9" s="1073">
        <v>4</v>
      </c>
      <c r="F9" s="1073">
        <v>9</v>
      </c>
      <c r="G9" s="1073">
        <v>1</v>
      </c>
      <c r="H9" s="1073">
        <v>4</v>
      </c>
      <c r="I9" s="1073" t="s">
        <v>3000</v>
      </c>
      <c r="J9" s="122" t="s">
        <v>361</v>
      </c>
      <c r="K9" s="115" t="s">
        <v>361</v>
      </c>
    </row>
    <row r="10" spans="1:12" ht="15" customHeight="1">
      <c r="A10" s="257" t="s">
        <v>593</v>
      </c>
      <c r="B10" s="1256">
        <v>28</v>
      </c>
      <c r="C10" s="1255">
        <v>27</v>
      </c>
      <c r="D10" s="1073">
        <v>8</v>
      </c>
      <c r="E10" s="1073">
        <v>4</v>
      </c>
      <c r="F10" s="1073">
        <v>8</v>
      </c>
      <c r="G10" s="1073">
        <v>1</v>
      </c>
      <c r="H10" s="1073">
        <v>4</v>
      </c>
      <c r="I10" s="1073">
        <v>1</v>
      </c>
      <c r="J10" s="284">
        <v>1</v>
      </c>
      <c r="K10" s="115" t="s">
        <v>361</v>
      </c>
    </row>
    <row r="11" spans="1:12" ht="15" customHeight="1">
      <c r="A11" s="257" t="s">
        <v>365</v>
      </c>
      <c r="B11" s="1256">
        <v>28</v>
      </c>
      <c r="C11" s="1255">
        <v>28</v>
      </c>
      <c r="D11" s="1073">
        <v>6</v>
      </c>
      <c r="E11" s="1073">
        <v>4</v>
      </c>
      <c r="F11" s="1073">
        <v>10</v>
      </c>
      <c r="G11" s="1073">
        <v>1</v>
      </c>
      <c r="H11" s="1073">
        <v>4</v>
      </c>
      <c r="I11" s="1073">
        <v>1</v>
      </c>
      <c r="J11" s="1073">
        <v>1</v>
      </c>
      <c r="K11" s="114">
        <v>1</v>
      </c>
    </row>
    <row r="12" spans="1:12" s="168" customFormat="1" ht="15" customHeight="1">
      <c r="A12" s="203" t="s">
        <v>363</v>
      </c>
      <c r="B12" s="1256">
        <v>28</v>
      </c>
      <c r="C12" s="1255">
        <v>28</v>
      </c>
      <c r="D12" s="1073">
        <v>7</v>
      </c>
      <c r="E12" s="1073">
        <v>4</v>
      </c>
      <c r="F12" s="1073">
        <v>10</v>
      </c>
      <c r="G12" s="1073">
        <v>1</v>
      </c>
      <c r="H12" s="1073">
        <v>4</v>
      </c>
      <c r="I12" s="122" t="s">
        <v>364</v>
      </c>
      <c r="J12" s="1073">
        <v>1</v>
      </c>
      <c r="K12" s="166">
        <v>1</v>
      </c>
    </row>
    <row r="13" spans="1:12" ht="15" customHeight="1">
      <c r="A13" s="1071" t="s">
        <v>362</v>
      </c>
      <c r="B13" s="1254">
        <v>28</v>
      </c>
      <c r="C13" s="1253">
        <v>28</v>
      </c>
      <c r="D13" s="1252">
        <v>7</v>
      </c>
      <c r="E13" s="1252">
        <v>4</v>
      </c>
      <c r="F13" s="1252">
        <v>10</v>
      </c>
      <c r="G13" s="1252">
        <v>1</v>
      </c>
      <c r="H13" s="1252">
        <v>4</v>
      </c>
      <c r="I13" s="118" t="s">
        <v>364</v>
      </c>
      <c r="J13" s="1252">
        <v>1</v>
      </c>
      <c r="K13" s="120">
        <v>1</v>
      </c>
    </row>
    <row r="14" spans="1:12" ht="15" customHeight="1">
      <c r="A14" s="1251" t="s">
        <v>2999</v>
      </c>
      <c r="B14" s="1250"/>
      <c r="C14" s="1072"/>
      <c r="D14" s="1249"/>
      <c r="E14" s="1072"/>
      <c r="F14" s="1072"/>
      <c r="G14" s="1072"/>
      <c r="H14" s="1072"/>
      <c r="I14" s="1072"/>
      <c r="J14" s="166"/>
      <c r="K14" s="159" t="s">
        <v>2998</v>
      </c>
      <c r="L14" s="168"/>
    </row>
    <row r="15" spans="1:12" ht="15" customHeight="1">
      <c r="A15" s="1248"/>
      <c r="B15" s="1248"/>
      <c r="C15" s="1248"/>
      <c r="D15" s="1247"/>
      <c r="E15" s="1246"/>
      <c r="F15" s="1246"/>
      <c r="G15" s="1246"/>
      <c r="H15" s="1246"/>
      <c r="I15" s="1246"/>
      <c r="J15" s="1246"/>
      <c r="K15" s="1246"/>
    </row>
    <row r="16" spans="1:12" ht="15" customHeight="1">
      <c r="A16" s="158" t="s">
        <v>2997</v>
      </c>
      <c r="D16" s="1080"/>
    </row>
    <row r="17" spans="1:11" ht="15" customHeight="1" thickBot="1">
      <c r="A17" s="115"/>
      <c r="B17" s="166"/>
      <c r="C17" s="166"/>
      <c r="D17" s="746" t="s">
        <v>929</v>
      </c>
      <c r="F17" s="97"/>
      <c r="G17" s="97"/>
      <c r="H17" s="97"/>
      <c r="I17" s="97"/>
      <c r="J17" s="97"/>
      <c r="K17" s="97"/>
    </row>
    <row r="18" spans="1:11" s="97" customFormat="1" ht="15" customHeight="1" thickTop="1">
      <c r="A18" s="1307" t="s">
        <v>642</v>
      </c>
      <c r="B18" s="1308"/>
      <c r="C18" s="1306" t="s">
        <v>2996</v>
      </c>
      <c r="D18" s="1307"/>
      <c r="E18" s="168"/>
      <c r="F18" s="96"/>
      <c r="G18" s="96"/>
      <c r="H18" s="96"/>
      <c r="I18" s="96"/>
      <c r="J18" s="96"/>
      <c r="K18" s="96"/>
    </row>
    <row r="19" spans="1:11" ht="15" customHeight="1">
      <c r="A19" s="1939" t="s">
        <v>2995</v>
      </c>
      <c r="B19" s="2023"/>
      <c r="C19" s="1726">
        <v>9</v>
      </c>
      <c r="D19" s="1317"/>
    </row>
    <row r="20" spans="1:11" ht="15" customHeight="1">
      <c r="A20" s="1931" t="s">
        <v>2994</v>
      </c>
      <c r="B20" s="2019"/>
      <c r="C20" s="1727">
        <v>6</v>
      </c>
      <c r="D20" s="1310"/>
    </row>
    <row r="21" spans="1:11" ht="15" customHeight="1">
      <c r="A21" s="1931" t="s">
        <v>2993</v>
      </c>
      <c r="B21" s="2019"/>
      <c r="C21" s="1727">
        <v>4</v>
      </c>
      <c r="D21" s="1310"/>
    </row>
    <row r="22" spans="1:11" ht="15" customHeight="1">
      <c r="A22" s="1931" t="s">
        <v>2992</v>
      </c>
      <c r="B22" s="2019"/>
      <c r="C22" s="1727">
        <v>4</v>
      </c>
      <c r="D22" s="1310"/>
    </row>
    <row r="23" spans="1:11" ht="15" customHeight="1">
      <c r="A23" s="1931" t="s">
        <v>2991</v>
      </c>
      <c r="B23" s="2019"/>
      <c r="C23" s="1727">
        <v>2</v>
      </c>
      <c r="D23" s="1310"/>
    </row>
    <row r="24" spans="1:11" ht="15" customHeight="1">
      <c r="A24" s="1693" t="s">
        <v>2990</v>
      </c>
      <c r="B24" s="1694"/>
      <c r="C24" s="2020">
        <v>3</v>
      </c>
      <c r="D24" s="1512"/>
    </row>
    <row r="25" spans="1:11" ht="15" customHeight="1">
      <c r="A25" s="114"/>
      <c r="B25" s="166"/>
      <c r="C25" s="166"/>
      <c r="D25" s="166" t="s">
        <v>2989</v>
      </c>
      <c r="E25" s="1080"/>
      <c r="F25" s="1080"/>
    </row>
    <row r="26" spans="1:11" ht="15" customHeight="1">
      <c r="A26" s="729"/>
      <c r="B26" s="1080"/>
      <c r="C26" s="1080"/>
      <c r="D26" s="1080"/>
      <c r="E26" s="1080"/>
      <c r="F26" s="1080"/>
    </row>
    <row r="27" spans="1:11" s="95" customFormat="1" ht="24.95" customHeight="1">
      <c r="A27" s="1301" t="s">
        <v>2988</v>
      </c>
      <c r="B27" s="1301"/>
      <c r="C27" s="1301"/>
      <c r="D27" s="1301"/>
      <c r="E27" s="1301"/>
      <c r="F27" s="1301"/>
      <c r="G27" s="1301"/>
      <c r="K27" s="96"/>
    </row>
    <row r="28" spans="1:11" s="97" customFormat="1" ht="15" customHeight="1" thickBot="1">
      <c r="A28" s="1309" t="s">
        <v>677</v>
      </c>
      <c r="B28" s="1309"/>
      <c r="C28" s="1309"/>
      <c r="D28" s="1309"/>
      <c r="E28" s="1309"/>
      <c r="F28" s="1309"/>
      <c r="G28" s="1309"/>
      <c r="K28" s="95"/>
    </row>
    <row r="29" spans="1:11" s="97" customFormat="1" ht="15" customHeight="1" thickTop="1">
      <c r="A29" s="1379" t="s">
        <v>642</v>
      </c>
      <c r="B29" s="1379"/>
      <c r="C29" s="1333" t="s">
        <v>639</v>
      </c>
      <c r="D29" s="1338" t="s">
        <v>2987</v>
      </c>
      <c r="E29" s="1338"/>
      <c r="F29" s="1338"/>
      <c r="G29" s="1306"/>
    </row>
    <row r="30" spans="1:11" s="97" customFormat="1" ht="15" customHeight="1">
      <c r="A30" s="1380"/>
      <c r="B30" s="1380"/>
      <c r="C30" s="1333"/>
      <c r="D30" s="138" t="s">
        <v>2986</v>
      </c>
      <c r="E30" s="138" t="s">
        <v>2985</v>
      </c>
      <c r="F30" s="138" t="s">
        <v>2984</v>
      </c>
      <c r="G30" s="137" t="s">
        <v>2983</v>
      </c>
    </row>
    <row r="31" spans="1:11" ht="15" customHeight="1">
      <c r="A31" s="1486" t="s">
        <v>1953</v>
      </c>
      <c r="B31" s="1987"/>
      <c r="C31" s="153">
        <v>1056</v>
      </c>
      <c r="D31" s="624">
        <v>514</v>
      </c>
      <c r="E31" s="152">
        <v>275</v>
      </c>
      <c r="F31" s="152">
        <v>188</v>
      </c>
      <c r="G31" s="152">
        <v>79</v>
      </c>
      <c r="H31" s="168"/>
    </row>
    <row r="32" spans="1:11" ht="15" customHeight="1">
      <c r="A32" s="1486" t="s">
        <v>1952</v>
      </c>
      <c r="B32" s="1987"/>
      <c r="C32" s="153">
        <v>1078</v>
      </c>
      <c r="D32" s="624">
        <v>534</v>
      </c>
      <c r="E32" s="152">
        <v>275</v>
      </c>
      <c r="F32" s="152">
        <v>193</v>
      </c>
      <c r="G32" s="152">
        <v>76</v>
      </c>
      <c r="H32" s="168"/>
    </row>
    <row r="33" spans="1:10" ht="15" customHeight="1">
      <c r="A33" s="1486" t="s">
        <v>365</v>
      </c>
      <c r="B33" s="1987"/>
      <c r="C33" s="153">
        <v>1102</v>
      </c>
      <c r="D33" s="624">
        <v>549</v>
      </c>
      <c r="E33" s="152">
        <v>280</v>
      </c>
      <c r="F33" s="152">
        <v>200</v>
      </c>
      <c r="G33" s="152">
        <v>73</v>
      </c>
      <c r="H33" s="168"/>
    </row>
    <row r="34" spans="1:10" ht="15" customHeight="1">
      <c r="A34" s="1486" t="s">
        <v>363</v>
      </c>
      <c r="B34" s="1987"/>
      <c r="C34" s="153">
        <v>1117</v>
      </c>
      <c r="D34" s="624">
        <v>576</v>
      </c>
      <c r="E34" s="152">
        <v>265</v>
      </c>
      <c r="F34" s="152">
        <v>206</v>
      </c>
      <c r="G34" s="152">
        <v>70</v>
      </c>
      <c r="H34" s="168"/>
      <c r="I34" s="168"/>
      <c r="J34" s="168"/>
    </row>
    <row r="35" spans="1:10" ht="15" customHeight="1">
      <c r="A35" s="2017" t="s">
        <v>362</v>
      </c>
      <c r="B35" s="2018"/>
      <c r="C35" s="809">
        <v>1162</v>
      </c>
      <c r="D35" s="806">
        <v>605</v>
      </c>
      <c r="E35" s="190">
        <v>275</v>
      </c>
      <c r="F35" s="190">
        <v>212</v>
      </c>
      <c r="G35" s="190">
        <v>70</v>
      </c>
      <c r="H35" s="168"/>
      <c r="I35" s="168"/>
      <c r="J35" s="168"/>
    </row>
    <row r="36" spans="1:10" ht="15" customHeight="1">
      <c r="A36" s="1562" t="s">
        <v>2982</v>
      </c>
      <c r="B36" s="1562"/>
      <c r="C36" s="665">
        <v>37</v>
      </c>
      <c r="D36" s="169">
        <v>36</v>
      </c>
      <c r="E36" s="169">
        <v>1</v>
      </c>
      <c r="F36" s="970" t="s">
        <v>361</v>
      </c>
      <c r="G36" s="970" t="s">
        <v>361</v>
      </c>
    </row>
    <row r="37" spans="1:10" ht="15" customHeight="1">
      <c r="A37" s="1523" t="s">
        <v>2981</v>
      </c>
      <c r="B37" s="1523"/>
      <c r="C37" s="153">
        <v>41</v>
      </c>
      <c r="D37" s="175">
        <v>36</v>
      </c>
      <c r="E37" s="175">
        <v>3</v>
      </c>
      <c r="F37" s="182" t="s">
        <v>361</v>
      </c>
      <c r="G37" s="175">
        <v>2</v>
      </c>
    </row>
    <row r="38" spans="1:10" ht="15" customHeight="1">
      <c r="A38" s="1523" t="s">
        <v>2980</v>
      </c>
      <c r="B38" s="1523"/>
      <c r="C38" s="153">
        <v>66</v>
      </c>
      <c r="D38" s="175">
        <v>66</v>
      </c>
      <c r="E38" s="182" t="s">
        <v>361</v>
      </c>
      <c r="F38" s="182" t="s">
        <v>361</v>
      </c>
      <c r="G38" s="182" t="s">
        <v>361</v>
      </c>
    </row>
    <row r="39" spans="1:10" ht="15" customHeight="1">
      <c r="A39" s="1523" t="s">
        <v>2979</v>
      </c>
      <c r="B39" s="1523"/>
      <c r="C39" s="153">
        <v>85</v>
      </c>
      <c r="D39" s="175">
        <v>85</v>
      </c>
      <c r="E39" s="182" t="s">
        <v>361</v>
      </c>
      <c r="F39" s="182" t="s">
        <v>361</v>
      </c>
      <c r="G39" s="182" t="s">
        <v>361</v>
      </c>
      <c r="H39" s="168"/>
    </row>
    <row r="40" spans="1:10" ht="15" customHeight="1">
      <c r="A40" s="1523" t="s">
        <v>2978</v>
      </c>
      <c r="B40" s="1523"/>
      <c r="C40" s="153">
        <v>178</v>
      </c>
      <c r="D40" s="175">
        <v>111</v>
      </c>
      <c r="E40" s="175">
        <v>64</v>
      </c>
      <c r="F40" s="182" t="s">
        <v>361</v>
      </c>
      <c r="G40" s="175">
        <v>3</v>
      </c>
    </row>
    <row r="41" spans="1:10" ht="15" customHeight="1">
      <c r="A41" s="1523" t="s">
        <v>2977</v>
      </c>
      <c r="B41" s="1523"/>
      <c r="C41" s="153">
        <v>148</v>
      </c>
      <c r="D41" s="175">
        <v>41</v>
      </c>
      <c r="E41" s="175">
        <v>91</v>
      </c>
      <c r="F41" s="182" t="s">
        <v>361</v>
      </c>
      <c r="G41" s="175">
        <v>16</v>
      </c>
    </row>
    <row r="42" spans="1:10" ht="15" customHeight="1">
      <c r="A42" s="1523" t="s">
        <v>2976</v>
      </c>
      <c r="B42" s="1523"/>
      <c r="C42" s="153">
        <v>19</v>
      </c>
      <c r="D42" s="175">
        <v>19</v>
      </c>
      <c r="E42" s="182" t="s">
        <v>361</v>
      </c>
      <c r="F42" s="182" t="s">
        <v>361</v>
      </c>
      <c r="G42" s="182" t="s">
        <v>361</v>
      </c>
    </row>
    <row r="43" spans="1:10" ht="15" customHeight="1">
      <c r="A43" s="1523" t="s">
        <v>2975</v>
      </c>
      <c r="B43" s="1523"/>
      <c r="C43" s="153">
        <v>56</v>
      </c>
      <c r="D43" s="175">
        <v>30</v>
      </c>
      <c r="E43" s="175">
        <v>4</v>
      </c>
      <c r="F43" s="182" t="s">
        <v>361</v>
      </c>
      <c r="G43" s="175">
        <v>22</v>
      </c>
    </row>
    <row r="44" spans="1:10" ht="15" customHeight="1">
      <c r="A44" s="1523" t="s">
        <v>2974</v>
      </c>
      <c r="B44" s="1523"/>
      <c r="C44" s="153">
        <v>64</v>
      </c>
      <c r="D44" s="175">
        <v>20</v>
      </c>
      <c r="E44" s="175">
        <v>44</v>
      </c>
      <c r="F44" s="182" t="s">
        <v>361</v>
      </c>
      <c r="G44" s="182" t="s">
        <v>361</v>
      </c>
      <c r="H44" s="168"/>
    </row>
    <row r="45" spans="1:10" ht="15" customHeight="1">
      <c r="A45" s="1523" t="s">
        <v>2973</v>
      </c>
      <c r="B45" s="1523"/>
      <c r="C45" s="153">
        <v>48</v>
      </c>
      <c r="D45" s="175">
        <v>11</v>
      </c>
      <c r="E45" s="175">
        <v>29</v>
      </c>
      <c r="F45" s="182" t="s">
        <v>361</v>
      </c>
      <c r="G45" s="175">
        <v>8</v>
      </c>
    </row>
    <row r="46" spans="1:10" ht="15" customHeight="1">
      <c r="A46" s="1523" t="s">
        <v>2972</v>
      </c>
      <c r="B46" s="1523"/>
      <c r="C46" s="153">
        <v>8</v>
      </c>
      <c r="D46" s="175">
        <v>8</v>
      </c>
      <c r="E46" s="182" t="s">
        <v>361</v>
      </c>
      <c r="F46" s="182" t="s">
        <v>361</v>
      </c>
      <c r="G46" s="182" t="s">
        <v>361</v>
      </c>
    </row>
    <row r="47" spans="1:10" ht="15" customHeight="1">
      <c r="A47" s="1523" t="s">
        <v>2971</v>
      </c>
      <c r="B47" s="1523"/>
      <c r="C47" s="153">
        <v>33</v>
      </c>
      <c r="D47" s="175">
        <v>15</v>
      </c>
      <c r="E47" s="175">
        <v>18</v>
      </c>
      <c r="F47" s="182" t="s">
        <v>361</v>
      </c>
      <c r="G47" s="182" t="s">
        <v>361</v>
      </c>
    </row>
    <row r="48" spans="1:10" ht="15" customHeight="1">
      <c r="A48" s="1523" t="s">
        <v>2970</v>
      </c>
      <c r="B48" s="1523"/>
      <c r="C48" s="153">
        <v>11</v>
      </c>
      <c r="D48" s="175">
        <v>11</v>
      </c>
      <c r="E48" s="182" t="s">
        <v>361</v>
      </c>
      <c r="F48" s="182" t="s">
        <v>361</v>
      </c>
      <c r="G48" s="182" t="s">
        <v>361</v>
      </c>
    </row>
    <row r="49" spans="1:11" ht="15" customHeight="1">
      <c r="A49" s="1523" t="s">
        <v>2969</v>
      </c>
      <c r="B49" s="1523"/>
      <c r="C49" s="153">
        <v>5</v>
      </c>
      <c r="D49" s="175">
        <v>5</v>
      </c>
      <c r="E49" s="182" t="s">
        <v>361</v>
      </c>
      <c r="F49" s="182" t="s">
        <v>361</v>
      </c>
      <c r="G49" s="182" t="s">
        <v>361</v>
      </c>
    </row>
    <row r="50" spans="1:11" ht="15" customHeight="1">
      <c r="A50" s="1523" t="s">
        <v>2968</v>
      </c>
      <c r="B50" s="1523"/>
      <c r="C50" s="153">
        <v>5</v>
      </c>
      <c r="D50" s="175">
        <v>5</v>
      </c>
      <c r="E50" s="182" t="s">
        <v>361</v>
      </c>
      <c r="F50" s="182" t="s">
        <v>361</v>
      </c>
      <c r="G50" s="182" t="s">
        <v>361</v>
      </c>
    </row>
    <row r="51" spans="1:11" ht="15" customHeight="1">
      <c r="A51" s="1523" t="s">
        <v>2967</v>
      </c>
      <c r="B51" s="1523"/>
      <c r="C51" s="153">
        <v>5</v>
      </c>
      <c r="D51" s="175">
        <v>5</v>
      </c>
      <c r="E51" s="182" t="s">
        <v>361</v>
      </c>
      <c r="F51" s="182" t="s">
        <v>361</v>
      </c>
      <c r="G51" s="182" t="s">
        <v>361</v>
      </c>
    </row>
    <row r="52" spans="1:11" ht="15" customHeight="1">
      <c r="A52" s="1523" t="s">
        <v>2966</v>
      </c>
      <c r="B52" s="1523"/>
      <c r="C52" s="581" t="s">
        <v>361</v>
      </c>
      <c r="D52" s="182" t="s">
        <v>361</v>
      </c>
      <c r="E52" s="182" t="s">
        <v>361</v>
      </c>
      <c r="F52" s="182" t="s">
        <v>361</v>
      </c>
      <c r="G52" s="182" t="s">
        <v>361</v>
      </c>
    </row>
    <row r="53" spans="1:11" ht="15" customHeight="1">
      <c r="A53" s="1523" t="s">
        <v>2965</v>
      </c>
      <c r="B53" s="1523"/>
      <c r="C53" s="153">
        <v>28</v>
      </c>
      <c r="D53" s="175">
        <v>16</v>
      </c>
      <c r="E53" s="175">
        <v>12</v>
      </c>
      <c r="F53" s="182" t="s">
        <v>361</v>
      </c>
      <c r="G53" s="182" t="s">
        <v>361</v>
      </c>
    </row>
    <row r="54" spans="1:11" ht="15" customHeight="1">
      <c r="A54" s="1523" t="s">
        <v>2964</v>
      </c>
      <c r="B54" s="1523"/>
      <c r="C54" s="153">
        <v>63</v>
      </c>
      <c r="D54" s="175">
        <v>37</v>
      </c>
      <c r="E54" s="175">
        <v>7</v>
      </c>
      <c r="F54" s="182" t="s">
        <v>361</v>
      </c>
      <c r="G54" s="175">
        <v>19</v>
      </c>
    </row>
    <row r="55" spans="1:11" ht="15" customHeight="1">
      <c r="A55" s="1523" t="s">
        <v>2963</v>
      </c>
      <c r="B55" s="1523"/>
      <c r="C55" s="153">
        <v>50</v>
      </c>
      <c r="D55" s="175">
        <v>48</v>
      </c>
      <c r="E55" s="175">
        <v>2</v>
      </c>
      <c r="F55" s="182" t="s">
        <v>361</v>
      </c>
      <c r="G55" s="182" t="s">
        <v>361</v>
      </c>
    </row>
    <row r="56" spans="1:11" ht="15" customHeight="1">
      <c r="A56" s="1425" t="s">
        <v>2962</v>
      </c>
      <c r="B56" s="1425"/>
      <c r="C56" s="574">
        <v>212</v>
      </c>
      <c r="D56" s="322" t="s">
        <v>361</v>
      </c>
      <c r="E56" s="322" t="s">
        <v>361</v>
      </c>
      <c r="F56" s="488">
        <v>212</v>
      </c>
      <c r="G56" s="322" t="s">
        <v>361</v>
      </c>
    </row>
    <row r="57" spans="1:11" ht="15" customHeight="1">
      <c r="A57" s="175"/>
      <c r="B57" s="175"/>
      <c r="C57" s="175"/>
      <c r="D57" s="175"/>
      <c r="E57" s="175"/>
      <c r="F57" s="1313" t="s">
        <v>2961</v>
      </c>
      <c r="G57" s="1313"/>
      <c r="H57" s="274"/>
      <c r="I57" s="274"/>
    </row>
    <row r="58" spans="1:11" s="97" customFormat="1" ht="15" customHeight="1">
      <c r="A58" s="175"/>
      <c r="B58" s="175"/>
      <c r="C58" s="175"/>
      <c r="D58" s="175"/>
      <c r="E58" s="175"/>
      <c r="F58" s="1313"/>
      <c r="G58" s="1313"/>
      <c r="K58" s="96"/>
    </row>
    <row r="59" spans="1:11" s="97" customFormat="1" ht="15" customHeight="1">
      <c r="A59" s="274"/>
      <c r="B59" s="168"/>
      <c r="C59" s="1017"/>
      <c r="D59" s="1017"/>
      <c r="E59" s="1017"/>
      <c r="F59" s="1017"/>
      <c r="G59" s="1017"/>
    </row>
    <row r="60" spans="1:11" ht="18" customHeight="1">
      <c r="A60" s="168"/>
      <c r="K60" s="97"/>
    </row>
    <row r="61" spans="1:11" ht="18" customHeight="1">
      <c r="A61" s="1245"/>
      <c r="B61" s="511"/>
      <c r="C61" s="511"/>
      <c r="D61" s="511"/>
      <c r="E61" s="511"/>
      <c r="F61" s="511"/>
    </row>
    <row r="62" spans="1:11">
      <c r="A62" s="1245"/>
      <c r="B62" s="511"/>
      <c r="C62" s="511"/>
      <c r="D62" s="511"/>
      <c r="E62" s="1017"/>
      <c r="F62" s="511"/>
    </row>
    <row r="63" spans="1:11">
      <c r="A63" s="1245"/>
      <c r="B63" s="511"/>
      <c r="C63" s="511"/>
      <c r="D63" s="511"/>
      <c r="E63" s="511"/>
      <c r="F63" s="511"/>
    </row>
    <row r="64" spans="1:11">
      <c r="A64" s="1245"/>
    </row>
    <row r="65" spans="1:7">
      <c r="A65" s="1245"/>
    </row>
    <row r="66" spans="1:7">
      <c r="A66" s="1245"/>
    </row>
    <row r="67" spans="1:7">
      <c r="A67" s="1245"/>
    </row>
    <row r="68" spans="1:7">
      <c r="A68" s="1245"/>
    </row>
    <row r="69" spans="1:7">
      <c r="A69" s="1245"/>
    </row>
    <row r="70" spans="1:7">
      <c r="A70" s="1245"/>
    </row>
    <row r="71" spans="1:7">
      <c r="A71" s="1245"/>
    </row>
    <row r="72" spans="1:7">
      <c r="A72" s="1245"/>
    </row>
    <row r="73" spans="1:7">
      <c r="A73" s="1245"/>
    </row>
    <row r="74" spans="1:7">
      <c r="A74" s="1245"/>
      <c r="E74" s="168"/>
      <c r="F74" s="168"/>
    </row>
    <row r="75" spans="1:7">
      <c r="A75" s="1245"/>
      <c r="D75" s="168"/>
      <c r="F75" s="168"/>
      <c r="G75" s="168"/>
    </row>
    <row r="76" spans="1:7">
      <c r="A76" s="1245"/>
      <c r="E76" s="168"/>
      <c r="F76" s="168"/>
    </row>
    <row r="77" spans="1:7">
      <c r="A77" s="1245"/>
      <c r="E77" s="168"/>
      <c r="F77" s="168"/>
    </row>
    <row r="78" spans="1:7">
      <c r="A78" s="1245"/>
    </row>
    <row r="79" spans="1:7">
      <c r="A79" s="1245"/>
    </row>
    <row r="80" spans="1:7">
      <c r="A80" s="1245"/>
    </row>
    <row r="81" spans="1:1">
      <c r="A81" s="1245"/>
    </row>
    <row r="82" spans="1:1">
      <c r="A82" s="1245"/>
    </row>
    <row r="83" spans="1:1">
      <c r="A83" s="1245"/>
    </row>
    <row r="84" spans="1:1">
      <c r="A84" s="1245"/>
    </row>
    <row r="85" spans="1:1">
      <c r="A85" s="1245"/>
    </row>
    <row r="86" spans="1:1">
      <c r="A86" s="1245"/>
    </row>
    <row r="87" spans="1:1">
      <c r="A87" s="1245"/>
    </row>
    <row r="88" spans="1:1">
      <c r="A88" s="1245"/>
    </row>
    <row r="89" spans="1:1">
      <c r="A89" s="1245"/>
    </row>
    <row r="90" spans="1:1">
      <c r="A90" s="1245"/>
    </row>
    <row r="91" spans="1:1">
      <c r="A91" s="1245"/>
    </row>
  </sheetData>
  <mergeCells count="60">
    <mergeCell ref="A3:J3"/>
    <mergeCell ref="A6:A8"/>
    <mergeCell ref="B6:B8"/>
    <mergeCell ref="C6:C8"/>
    <mergeCell ref="D6:J6"/>
    <mergeCell ref="D7:D8"/>
    <mergeCell ref="E7:E8"/>
    <mergeCell ref="F7:F8"/>
    <mergeCell ref="G7:G8"/>
    <mergeCell ref="H7:H8"/>
    <mergeCell ref="I7:I8"/>
    <mergeCell ref="J7:J8"/>
    <mergeCell ref="K7:K8"/>
    <mergeCell ref="A18:B18"/>
    <mergeCell ref="C18:D18"/>
    <mergeCell ref="A19:B19"/>
    <mergeCell ref="C19:D19"/>
    <mergeCell ref="A28:G28"/>
    <mergeCell ref="A20:B20"/>
    <mergeCell ref="C20:D20"/>
    <mergeCell ref="A21:B21"/>
    <mergeCell ref="C21:D21"/>
    <mergeCell ref="A22:B22"/>
    <mergeCell ref="C22:D22"/>
    <mergeCell ref="A23:B23"/>
    <mergeCell ref="C23:D23"/>
    <mergeCell ref="A24:B24"/>
    <mergeCell ref="C24:D24"/>
    <mergeCell ref="A27:G27"/>
    <mergeCell ref="A29:B30"/>
    <mergeCell ref="C29:C30"/>
    <mergeCell ref="D29:G29"/>
    <mergeCell ref="A31:B31"/>
    <mergeCell ref="A32:B32"/>
    <mergeCell ref="A33:B33"/>
    <mergeCell ref="A35:B35"/>
    <mergeCell ref="A36:B36"/>
    <mergeCell ref="A37:B37"/>
    <mergeCell ref="A38:B38"/>
    <mergeCell ref="A39:B39"/>
    <mergeCell ref="A34:B34"/>
    <mergeCell ref="A40:B40"/>
    <mergeCell ref="A41:B41"/>
    <mergeCell ref="A42:B42"/>
    <mergeCell ref="A43:B43"/>
    <mergeCell ref="A44:B44"/>
    <mergeCell ref="A45:B45"/>
    <mergeCell ref="A46:B46"/>
    <mergeCell ref="A47:B47"/>
    <mergeCell ref="A48:B48"/>
    <mergeCell ref="A49:B49"/>
    <mergeCell ref="A50:B50"/>
    <mergeCell ref="A51:B51"/>
    <mergeCell ref="F58:G58"/>
    <mergeCell ref="A52:B52"/>
    <mergeCell ref="A53:B53"/>
    <mergeCell ref="A54:B54"/>
    <mergeCell ref="A55:B55"/>
    <mergeCell ref="A56:B56"/>
    <mergeCell ref="F57:G57"/>
  </mergeCells>
  <phoneticPr fontId="2"/>
  <pageMargins left="1.3779527559055118" right="0.59055118110236227" top="0.98425196850393704" bottom="0.98425196850393704" header="0.31496062992125984" footer="0.31496062992125984"/>
  <pageSetup paperSize="9" scale="81" orientation="portrait" r:id="rId1"/>
  <headerFooter>
    <oddHeader>&amp;C&amp;G</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66B520-E558-48EF-B484-A3BB8B2D2763}">
  <sheetPr>
    <pageSetUpPr fitToPage="1"/>
  </sheetPr>
  <dimension ref="A1:V55"/>
  <sheetViews>
    <sheetView view="pageBreakPreview" zoomScale="70" zoomScaleNormal="100" zoomScaleSheetLayoutView="70" workbookViewId="0">
      <selection activeCell="M56" sqref="M56"/>
    </sheetView>
  </sheetViews>
  <sheetFormatPr defaultColWidth="3.625" defaultRowHeight="13.5"/>
  <cols>
    <col min="1" max="16384" width="3.625" style="1260"/>
  </cols>
  <sheetData>
    <row r="1" spans="1:22" ht="20.100000000000001" customHeight="1"/>
    <row r="2" spans="1:22" ht="20.100000000000001" customHeight="1"/>
    <row r="3" spans="1:22" ht="20.100000000000001" customHeight="1"/>
    <row r="4" spans="1:22" ht="20.100000000000001" customHeight="1"/>
    <row r="5" spans="1:22" ht="20.100000000000001" customHeight="1"/>
    <row r="6" spans="1:22" ht="20.100000000000001" customHeight="1"/>
    <row r="7" spans="1:22" ht="20.100000000000001" customHeight="1"/>
    <row r="8" spans="1:22" ht="20.100000000000001" customHeight="1"/>
    <row r="9" spans="1:22" ht="20.100000000000001" customHeight="1">
      <c r="A9" s="1263"/>
      <c r="B9" s="1263"/>
      <c r="C9" s="1263"/>
      <c r="D9" s="1263"/>
      <c r="E9" s="1263"/>
      <c r="F9" s="1263"/>
      <c r="G9" s="1263"/>
      <c r="H9" s="1263"/>
      <c r="I9" s="1263"/>
      <c r="J9" s="1263"/>
      <c r="K9" s="1263"/>
      <c r="L9" s="1263"/>
      <c r="M9" s="1263"/>
      <c r="N9" s="1263"/>
      <c r="O9" s="1263"/>
      <c r="P9" s="1263"/>
      <c r="Q9" s="1263"/>
      <c r="R9" s="1263"/>
      <c r="S9" s="1263"/>
      <c r="T9" s="1263"/>
      <c r="U9" s="1263"/>
      <c r="V9" s="1263"/>
    </row>
    <row r="10" spans="1:22" ht="20.100000000000001" customHeight="1">
      <c r="A10" s="1263"/>
      <c r="B10" s="1263"/>
      <c r="C10" s="1263"/>
      <c r="D10" s="1263"/>
      <c r="E10" s="1263"/>
      <c r="F10" s="1263"/>
      <c r="G10" s="1263"/>
      <c r="H10" s="1263"/>
      <c r="I10" s="1263"/>
      <c r="J10" s="1263"/>
      <c r="K10" s="1263"/>
      <c r="L10" s="1263"/>
      <c r="M10" s="1263"/>
      <c r="N10" s="1263"/>
      <c r="O10" s="1263"/>
      <c r="P10" s="1263"/>
      <c r="Q10" s="1263"/>
      <c r="R10" s="1263"/>
      <c r="S10" s="1263"/>
      <c r="T10" s="1263"/>
      <c r="U10" s="1263"/>
      <c r="V10" s="1263"/>
    </row>
    <row r="11" spans="1:22" ht="20.100000000000001" customHeight="1">
      <c r="A11" s="6"/>
      <c r="B11" s="6"/>
      <c r="C11" s="6"/>
      <c r="D11" s="6"/>
      <c r="E11" s="6"/>
      <c r="F11" s="6"/>
      <c r="G11" s="6"/>
      <c r="H11" s="6"/>
      <c r="I11" s="6"/>
      <c r="J11" s="6"/>
      <c r="K11" s="6"/>
      <c r="L11" s="6"/>
      <c r="M11" s="6"/>
      <c r="N11" s="6"/>
      <c r="O11" s="6"/>
      <c r="P11" s="6"/>
      <c r="Q11" s="6"/>
      <c r="R11" s="6"/>
      <c r="S11" s="6"/>
      <c r="T11" s="6"/>
      <c r="U11" s="6"/>
      <c r="V11" s="6"/>
    </row>
    <row r="12" spans="1:22" ht="20.100000000000001" customHeight="1">
      <c r="A12" s="1264"/>
      <c r="B12" s="1264"/>
      <c r="C12" s="1264"/>
      <c r="D12" s="1264"/>
      <c r="E12" s="1264"/>
      <c r="F12" s="1264"/>
      <c r="G12" s="1264"/>
      <c r="H12" s="1264"/>
      <c r="I12" s="1264"/>
      <c r="J12" s="1264"/>
      <c r="K12" s="1264"/>
      <c r="L12" s="1264"/>
      <c r="M12" s="1264"/>
      <c r="N12" s="1264"/>
      <c r="O12" s="1264"/>
      <c r="P12" s="1264"/>
      <c r="Q12" s="1264"/>
      <c r="R12" s="1264"/>
      <c r="S12" s="1264"/>
      <c r="T12" s="1264"/>
      <c r="U12" s="1264"/>
      <c r="V12" s="1264"/>
    </row>
    <row r="13" spans="1:22" ht="20.100000000000001" customHeight="1">
      <c r="A13" s="1264"/>
      <c r="B13" s="1264"/>
      <c r="C13" s="1264"/>
      <c r="D13" s="1264"/>
      <c r="E13" s="1264"/>
      <c r="F13" s="1264"/>
      <c r="G13" s="1264"/>
      <c r="H13" s="1264"/>
      <c r="I13" s="1264"/>
      <c r="J13" s="1264"/>
      <c r="K13" s="1264"/>
      <c r="L13" s="1264"/>
      <c r="M13" s="1264"/>
      <c r="N13" s="1264"/>
      <c r="O13" s="1264"/>
      <c r="P13" s="1264"/>
      <c r="Q13" s="1264"/>
      <c r="R13" s="1264"/>
      <c r="S13" s="1264"/>
      <c r="T13" s="1264"/>
      <c r="U13" s="1264"/>
      <c r="V13" s="1264"/>
    </row>
    <row r="14" spans="1:22" ht="20.100000000000001" customHeight="1">
      <c r="A14" s="1264"/>
      <c r="B14" s="1264"/>
      <c r="C14" s="1264"/>
      <c r="D14" s="1264"/>
      <c r="E14" s="1264"/>
      <c r="F14" s="1264"/>
      <c r="G14" s="1264"/>
      <c r="H14" s="1264"/>
      <c r="I14" s="1264"/>
      <c r="J14" s="1264"/>
      <c r="K14" s="1264"/>
      <c r="L14" s="1264"/>
      <c r="M14" s="1264"/>
      <c r="N14" s="1264"/>
      <c r="O14" s="1264"/>
      <c r="P14" s="1264"/>
      <c r="Q14" s="1264"/>
      <c r="R14" s="1264"/>
      <c r="S14" s="1264"/>
      <c r="T14" s="1264"/>
      <c r="U14" s="1264"/>
      <c r="V14" s="1264"/>
    </row>
    <row r="15" spans="1:22" ht="20.100000000000001" customHeight="1">
      <c r="A15" s="5"/>
      <c r="B15" s="5"/>
      <c r="C15" s="5"/>
      <c r="D15" s="5"/>
      <c r="E15" s="5"/>
      <c r="F15" s="5"/>
      <c r="G15" s="5"/>
    </row>
    <row r="16" spans="1:22" ht="20.100000000000001" customHeight="1">
      <c r="A16" s="5"/>
      <c r="B16" s="5"/>
      <c r="C16" s="5"/>
      <c r="D16" s="5"/>
      <c r="E16" s="5"/>
      <c r="F16" s="5"/>
      <c r="G16" s="5"/>
    </row>
    <row r="17" spans="1:7" ht="20.100000000000001" customHeight="1">
      <c r="A17" s="5"/>
      <c r="B17" s="5"/>
      <c r="C17" s="5"/>
      <c r="D17" s="5"/>
      <c r="E17" s="5"/>
      <c r="F17" s="5"/>
      <c r="G17" s="5"/>
    </row>
    <row r="18" spans="1:7" ht="20.100000000000001" customHeight="1">
      <c r="A18" s="2"/>
      <c r="B18" s="2"/>
      <c r="C18" s="2"/>
      <c r="D18" s="2"/>
      <c r="E18" s="2"/>
      <c r="F18" s="2"/>
      <c r="G18" s="2"/>
    </row>
    <row r="19" spans="1:7" ht="20.100000000000001" customHeight="1">
      <c r="A19" s="2026"/>
      <c r="B19" s="2026"/>
      <c r="C19" s="2026"/>
      <c r="D19" s="2026"/>
      <c r="E19" s="2026"/>
      <c r="F19" s="2026"/>
      <c r="G19" s="2026"/>
    </row>
    <row r="20" spans="1:7" ht="20.100000000000001" customHeight="1">
      <c r="A20" s="2026"/>
      <c r="B20" s="2026"/>
      <c r="C20" s="2026"/>
      <c r="D20" s="2026"/>
      <c r="E20" s="2026"/>
      <c r="F20" s="2026"/>
      <c r="G20" s="2026"/>
    </row>
    <row r="21" spans="1:7" ht="20.100000000000001" customHeight="1">
      <c r="A21" s="2026"/>
      <c r="B21" s="2026"/>
      <c r="C21" s="2026"/>
      <c r="D21" s="2026"/>
      <c r="E21" s="2026"/>
      <c r="F21" s="2026"/>
      <c r="G21" s="2026"/>
    </row>
    <row r="22" spans="1:7" ht="20.100000000000001" customHeight="1">
      <c r="A22" s="2"/>
      <c r="B22" s="2"/>
      <c r="C22" s="2"/>
      <c r="D22" s="2"/>
      <c r="E22" s="2"/>
      <c r="F22" s="2"/>
      <c r="G22" s="2"/>
    </row>
    <row r="23" spans="1:7" ht="20.100000000000001" customHeight="1">
      <c r="A23" s="2"/>
      <c r="D23" s="2"/>
      <c r="E23" s="2"/>
      <c r="F23" s="2"/>
      <c r="G23" s="2"/>
    </row>
    <row r="24" spans="1:7" ht="20.100000000000001" customHeight="1">
      <c r="A24" s="2"/>
      <c r="B24" s="2"/>
      <c r="C24" s="2"/>
      <c r="D24" s="2"/>
      <c r="E24" s="2"/>
      <c r="F24" s="2"/>
      <c r="G24" s="2"/>
    </row>
    <row r="25" spans="1:7" ht="20.100000000000001" customHeight="1">
      <c r="A25" s="2"/>
      <c r="B25" s="2"/>
      <c r="C25" s="2"/>
      <c r="D25" s="2"/>
      <c r="E25" s="2"/>
      <c r="F25" s="2"/>
      <c r="G25" s="2"/>
    </row>
    <row r="26" spans="1:7" ht="20.100000000000001" customHeight="1">
      <c r="A26" s="2"/>
      <c r="B26" s="2"/>
      <c r="C26" s="2"/>
      <c r="D26" s="2"/>
      <c r="E26" s="2"/>
      <c r="F26" s="2"/>
      <c r="G26" s="2"/>
    </row>
    <row r="27" spans="1:7" ht="20.100000000000001" customHeight="1">
      <c r="A27" s="2"/>
      <c r="B27" s="2"/>
      <c r="C27" s="4"/>
      <c r="D27" s="2"/>
      <c r="E27" s="2"/>
      <c r="F27" s="2"/>
      <c r="G27" s="2"/>
    </row>
    <row r="28" spans="1:7" ht="20.100000000000001" customHeight="1">
      <c r="A28" s="2"/>
      <c r="B28" s="2"/>
      <c r="C28" s="2"/>
      <c r="D28" s="2"/>
      <c r="E28" s="2"/>
      <c r="F28" s="2"/>
      <c r="G28" s="2"/>
    </row>
    <row r="29" spans="1:7" ht="20.100000000000001" customHeight="1">
      <c r="A29" s="2"/>
      <c r="B29" s="2"/>
      <c r="C29" s="2"/>
      <c r="D29" s="2"/>
      <c r="E29" s="2"/>
      <c r="F29" s="2"/>
      <c r="G29" s="2"/>
    </row>
    <row r="30" spans="1:7" ht="20.100000000000001" customHeight="1">
      <c r="A30" s="2"/>
      <c r="B30" s="2"/>
      <c r="C30" s="2"/>
      <c r="D30" s="2"/>
      <c r="E30" s="2"/>
      <c r="F30" s="2"/>
      <c r="G30" s="2"/>
    </row>
    <row r="31" spans="1:7" ht="20.100000000000001" customHeight="1">
      <c r="A31" s="2"/>
      <c r="B31" s="2"/>
      <c r="C31" s="2"/>
      <c r="D31" s="2"/>
      <c r="E31" s="2"/>
      <c r="F31" s="2"/>
      <c r="G31" s="2"/>
    </row>
    <row r="32" spans="1:7" ht="20.100000000000001" customHeight="1">
      <c r="A32" s="2"/>
      <c r="B32" s="2"/>
      <c r="C32" s="2"/>
      <c r="D32" s="2"/>
      <c r="E32" s="2"/>
      <c r="F32" s="2"/>
      <c r="G32" s="2"/>
    </row>
    <row r="33" spans="1:22" ht="20.100000000000001" customHeight="1">
      <c r="A33" s="2"/>
      <c r="B33" s="2"/>
      <c r="C33" s="2"/>
      <c r="D33" s="2"/>
      <c r="E33" s="2"/>
      <c r="F33" s="2"/>
      <c r="G33" s="2"/>
    </row>
    <row r="34" spans="1:22" ht="20.100000000000001" customHeight="1">
      <c r="A34" s="2"/>
      <c r="B34" s="2"/>
      <c r="C34" s="2"/>
      <c r="D34" s="2"/>
      <c r="E34" s="2"/>
      <c r="F34" s="2"/>
      <c r="G34" s="2"/>
    </row>
    <row r="35" spans="1:22" ht="20.100000000000001" customHeight="1">
      <c r="A35" s="2"/>
      <c r="B35" s="2"/>
      <c r="C35" s="2"/>
      <c r="D35" s="2"/>
      <c r="E35" s="2"/>
      <c r="F35" s="2"/>
      <c r="G35" s="2"/>
    </row>
    <row r="36" spans="1:22" ht="20.100000000000001" customHeight="1">
      <c r="A36" s="2"/>
      <c r="B36" s="2"/>
      <c r="C36" s="1262"/>
      <c r="D36" s="2"/>
      <c r="E36" s="2"/>
      <c r="F36" s="2"/>
      <c r="G36" s="2"/>
    </row>
    <row r="37" spans="1:22" ht="20.100000000000001" customHeight="1">
      <c r="A37" s="1266"/>
      <c r="B37" s="1266"/>
      <c r="C37" s="1266"/>
      <c r="D37" s="1266"/>
      <c r="E37" s="1266"/>
      <c r="F37" s="1266"/>
      <c r="G37" s="1266"/>
      <c r="H37" s="1266"/>
      <c r="I37" s="1266"/>
      <c r="J37" s="1266"/>
      <c r="K37" s="1266"/>
      <c r="L37" s="1266"/>
      <c r="M37" s="1266"/>
      <c r="N37" s="1266"/>
      <c r="O37" s="1266"/>
      <c r="P37" s="1266"/>
      <c r="Q37" s="1266"/>
      <c r="R37" s="1266"/>
      <c r="S37" s="1266"/>
      <c r="T37" s="1266"/>
      <c r="U37" s="1266"/>
      <c r="V37" s="1266"/>
    </row>
    <row r="38" spans="1:22" ht="20.100000000000001" customHeight="1">
      <c r="A38" s="1266"/>
      <c r="B38" s="1266"/>
      <c r="C38" s="1266"/>
      <c r="D38" s="1266"/>
      <c r="E38" s="1266"/>
      <c r="F38" s="1266"/>
      <c r="G38" s="1266"/>
      <c r="H38" s="1266"/>
      <c r="I38" s="1266"/>
      <c r="J38" s="1266"/>
      <c r="K38" s="1266"/>
      <c r="L38" s="1266"/>
      <c r="M38" s="1266"/>
      <c r="N38" s="1266"/>
      <c r="O38" s="1266"/>
      <c r="P38" s="1266"/>
      <c r="Q38" s="1266"/>
      <c r="R38" s="1266"/>
      <c r="S38" s="1266"/>
      <c r="T38" s="1266"/>
      <c r="U38" s="1266"/>
      <c r="V38" s="1266"/>
    </row>
    <row r="39" spans="1:22" ht="20.100000000000001" customHeight="1">
      <c r="A39" s="1266"/>
      <c r="B39" s="1266"/>
      <c r="C39" s="1266"/>
      <c r="D39" s="1266"/>
      <c r="E39" s="1266"/>
      <c r="F39" s="1266"/>
      <c r="G39" s="1266"/>
      <c r="H39" s="1266"/>
      <c r="I39" s="1266"/>
      <c r="J39" s="1266"/>
      <c r="K39" s="1266"/>
      <c r="L39" s="1266"/>
      <c r="M39" s="1266"/>
      <c r="N39" s="1266"/>
      <c r="O39" s="1266"/>
      <c r="P39" s="1266"/>
      <c r="Q39" s="1266"/>
      <c r="R39" s="1266"/>
      <c r="S39" s="1266"/>
      <c r="T39" s="1266"/>
      <c r="U39" s="1266"/>
      <c r="V39" s="1266"/>
    </row>
    <row r="40" spans="1:22" ht="20.100000000000001" customHeight="1">
      <c r="A40" s="2"/>
      <c r="B40" s="2"/>
      <c r="C40" s="2"/>
      <c r="D40" s="2"/>
      <c r="E40" s="2"/>
      <c r="F40" s="2"/>
      <c r="G40" s="2"/>
    </row>
    <row r="41" spans="1:22" ht="20.100000000000001" customHeight="1">
      <c r="A41" s="2"/>
      <c r="B41" s="2"/>
      <c r="C41" s="2"/>
      <c r="D41" s="2"/>
      <c r="E41" s="2"/>
      <c r="F41" s="2"/>
      <c r="G41" s="2"/>
    </row>
    <row r="42" spans="1:22" ht="20.100000000000001" customHeight="1">
      <c r="A42" s="2"/>
      <c r="B42" s="2"/>
      <c r="C42" s="2"/>
      <c r="D42" s="2"/>
      <c r="E42" s="2"/>
      <c r="F42" s="2"/>
      <c r="G42" s="2"/>
    </row>
    <row r="43" spans="1:22" ht="20.100000000000001" customHeight="1">
      <c r="A43" s="2"/>
      <c r="B43" s="2"/>
      <c r="C43" s="2"/>
      <c r="D43" s="2"/>
      <c r="E43" s="2"/>
      <c r="F43" s="2"/>
      <c r="G43" s="2"/>
    </row>
    <row r="44" spans="1:22" ht="20.100000000000001" customHeight="1">
      <c r="A44" s="2027"/>
      <c r="B44" s="2027"/>
      <c r="C44" s="2027"/>
      <c r="D44" s="2027"/>
      <c r="E44" s="2027"/>
      <c r="F44" s="2027"/>
      <c r="G44" s="2027"/>
    </row>
    <row r="45" spans="1:22" ht="20.100000000000001" customHeight="1">
      <c r="A45" s="2027"/>
      <c r="B45" s="2027"/>
      <c r="C45" s="2027"/>
      <c r="D45" s="2027"/>
      <c r="E45" s="2027"/>
      <c r="F45" s="2027"/>
      <c r="G45" s="2027"/>
    </row>
    <row r="46" spans="1:22" ht="20.100000000000001" customHeight="1">
      <c r="A46" s="2027"/>
      <c r="B46" s="2027"/>
      <c r="C46" s="2027"/>
      <c r="D46" s="2027"/>
      <c r="E46" s="2027"/>
      <c r="F46" s="2027"/>
      <c r="G46" s="2027"/>
    </row>
    <row r="47" spans="1:22" ht="20.100000000000001" customHeight="1">
      <c r="A47" s="2027"/>
      <c r="B47" s="2027"/>
      <c r="C47" s="2027"/>
      <c r="D47" s="2027"/>
      <c r="E47" s="2027"/>
      <c r="F47" s="2027"/>
      <c r="G47" s="2027"/>
    </row>
    <row r="48" spans="1:22">
      <c r="A48" s="2"/>
      <c r="B48" s="2"/>
      <c r="C48" s="2"/>
      <c r="D48" s="2"/>
      <c r="E48" s="2"/>
      <c r="F48" s="2"/>
      <c r="G48" s="2"/>
    </row>
    <row r="53" spans="1:7" ht="13.5" customHeight="1">
      <c r="A53" s="1261"/>
      <c r="B53" s="1261"/>
      <c r="C53" s="1261"/>
      <c r="D53" s="1261"/>
      <c r="E53" s="1261"/>
      <c r="F53" s="1261"/>
      <c r="G53" s="1261"/>
    </row>
    <row r="54" spans="1:7" ht="13.5" customHeight="1">
      <c r="A54" s="1261"/>
      <c r="B54" s="1261"/>
      <c r="C54" s="1261"/>
      <c r="D54" s="1261"/>
      <c r="E54" s="1261"/>
      <c r="F54" s="1261"/>
      <c r="G54" s="1261"/>
    </row>
    <row r="55" spans="1:7" ht="13.5" customHeight="1">
      <c r="A55" s="1261"/>
      <c r="B55" s="1261"/>
      <c r="C55" s="1261"/>
      <c r="D55" s="1261"/>
      <c r="E55" s="1261"/>
      <c r="F55" s="1261"/>
      <c r="G55" s="1261"/>
    </row>
  </sheetData>
  <mergeCells count="5">
    <mergeCell ref="A9:V10"/>
    <mergeCell ref="A12:V14"/>
    <mergeCell ref="A19:G21"/>
    <mergeCell ref="A37:V39"/>
    <mergeCell ref="A44:G47"/>
  </mergeCells>
  <phoneticPr fontId="2"/>
  <pageMargins left="1.3779527559055118" right="0.59055118110236227" top="0.98425196850393704" bottom="0.98425196850393704" header="0.31496062992125984" footer="0.31496062992125984"/>
  <pageSetup paperSize="9" scale="92" orientation="portrait" r:id="rId1"/>
  <headerFooter>
    <oddHeader>&amp;C&amp;G</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81</vt:i4>
      </vt:variant>
    </vt:vector>
  </HeadingPairs>
  <TitlesOfParts>
    <vt:vector size="175" baseType="lpstr">
      <vt:lpstr>表紙</vt:lpstr>
      <vt:lpstr>凡例</vt:lpstr>
      <vt:lpstr>流山市の一日</vt:lpstr>
      <vt:lpstr>流山市民の生活</vt:lpstr>
      <vt:lpstr>目次1-11</vt:lpstr>
      <vt:lpstr>目次12-17</vt:lpstr>
      <vt:lpstr>1 土地・気象</vt:lpstr>
      <vt:lpstr>1・2</vt:lpstr>
      <vt:lpstr>3</vt:lpstr>
      <vt:lpstr>4(左)</vt:lpstr>
      <vt:lpstr>4(右)</vt:lpstr>
      <vt:lpstr>5・6</vt:lpstr>
      <vt:lpstr>2人口</vt:lpstr>
      <vt:lpstr>人口データ掲載場所</vt:lpstr>
      <vt:lpstr>1</vt:lpstr>
      <vt:lpstr>2･3（左）</vt:lpstr>
      <vt:lpstr>３ (右)</vt:lpstr>
      <vt:lpstr>４(左) </vt:lpstr>
      <vt:lpstr>４ (右)</vt:lpstr>
      <vt:lpstr>５(左)</vt:lpstr>
      <vt:lpstr>５(右)</vt:lpstr>
      <vt:lpstr>６(左)1</vt:lpstr>
      <vt:lpstr>６(右)1</vt:lpstr>
      <vt:lpstr>６(左)2</vt:lpstr>
      <vt:lpstr>６(右)2</vt:lpstr>
      <vt:lpstr>６(右)3</vt:lpstr>
      <vt:lpstr>６(左)3</vt:lpstr>
      <vt:lpstr>３国勢調査</vt:lpstr>
      <vt:lpstr>1 (2)</vt:lpstr>
      <vt:lpstr>2･3</vt:lpstr>
      <vt:lpstr>4</vt:lpstr>
      <vt:lpstr>5･6･7</vt:lpstr>
      <vt:lpstr>8･9</vt:lpstr>
      <vt:lpstr>10</vt:lpstr>
      <vt:lpstr>11(1)</vt:lpstr>
      <vt:lpstr>11(2)</vt:lpstr>
      <vt:lpstr>11(3)</vt:lpstr>
      <vt:lpstr>12･13</vt:lpstr>
      <vt:lpstr>14(左)</vt:lpstr>
      <vt:lpstr>14(右)</vt:lpstr>
      <vt:lpstr>15･16･17</vt:lpstr>
      <vt:lpstr>4農業</vt:lpstr>
      <vt:lpstr>1･2･3･4</vt:lpstr>
      <vt:lpstr>5･6･7 (2)</vt:lpstr>
      <vt:lpstr>8･9 (2)</vt:lpstr>
      <vt:lpstr>10･11</vt:lpstr>
      <vt:lpstr>5工業</vt:lpstr>
      <vt:lpstr>1(左）</vt:lpstr>
      <vt:lpstr>1(右）</vt:lpstr>
      <vt:lpstr>2･3･4(左)</vt:lpstr>
      <vt:lpstr>2･3･4(右）</vt:lpstr>
      <vt:lpstr>6商業</vt:lpstr>
      <vt:lpstr>1･2 (2)</vt:lpstr>
      <vt:lpstr>7事業所</vt:lpstr>
      <vt:lpstr>1･2(左)</vt:lpstr>
      <vt:lpstr>2(右)</vt:lpstr>
      <vt:lpstr>8金融</vt:lpstr>
      <vt:lpstr>1･2 (3)</vt:lpstr>
      <vt:lpstr>9土木・建設</vt:lpstr>
      <vt:lpstr>1･2･3･4 (2)</vt:lpstr>
      <vt:lpstr>10上下水道</vt:lpstr>
      <vt:lpstr>1･2･3</vt:lpstr>
      <vt:lpstr>11運輸・通信</vt:lpstr>
      <vt:lpstr>1･2 </vt:lpstr>
      <vt:lpstr>3･4･5</vt:lpstr>
      <vt:lpstr>6</vt:lpstr>
      <vt:lpstr>12保健・衛生</vt:lpstr>
      <vt:lpstr>1･2･3･4 (3)</vt:lpstr>
      <vt:lpstr>5･6･7･8</vt:lpstr>
      <vt:lpstr>9･10・11･12</vt:lpstr>
      <vt:lpstr>13労働・社会福祉</vt:lpstr>
      <vt:lpstr>1･2･3 (2)</vt:lpstr>
      <vt:lpstr>4･5･6･7</vt:lpstr>
      <vt:lpstr>8･9 (3)</vt:lpstr>
      <vt:lpstr>10・11・12</vt:lpstr>
      <vt:lpstr>14教育・文化</vt:lpstr>
      <vt:lpstr>1･2･3･4 (4)</vt:lpstr>
      <vt:lpstr>5･6･7･8 </vt:lpstr>
      <vt:lpstr>9･10･11</vt:lpstr>
      <vt:lpstr>12･13 (2)</vt:lpstr>
      <vt:lpstr>15警察・消防</vt:lpstr>
      <vt:lpstr>１･2･3･4(左)</vt:lpstr>
      <vt:lpstr>1･2･3･4(右)</vt:lpstr>
      <vt:lpstr>5･6･7･8･9</vt:lpstr>
      <vt:lpstr>10･11 (2)</vt:lpstr>
      <vt:lpstr>16財政</vt:lpstr>
      <vt:lpstr>3･4</vt:lpstr>
      <vt:lpstr>5･6･7 (3)</vt:lpstr>
      <vt:lpstr>1･2 (4)</vt:lpstr>
      <vt:lpstr>17選挙・議会・公務員</vt:lpstr>
      <vt:lpstr>1 (3)</vt:lpstr>
      <vt:lpstr>2</vt:lpstr>
      <vt:lpstr>３・4 (2)</vt:lpstr>
      <vt:lpstr>裏表紙</vt:lpstr>
      <vt:lpstr>'1'!Print_Area</vt:lpstr>
      <vt:lpstr>'1 (3)'!Print_Area</vt:lpstr>
      <vt:lpstr>'1 土地・気象'!Print_Area</vt:lpstr>
      <vt:lpstr>'1(左）'!Print_Area</vt:lpstr>
      <vt:lpstr>'1・2'!Print_Area</vt:lpstr>
      <vt:lpstr>'1･2 '!Print_Area</vt:lpstr>
      <vt:lpstr>'1･2 (2)'!Print_Area</vt:lpstr>
      <vt:lpstr>'1･2 (3)'!Print_Area</vt:lpstr>
      <vt:lpstr>'1･2 (4)'!Print_Area</vt:lpstr>
      <vt:lpstr>'1･2(左)'!Print_Area</vt:lpstr>
      <vt:lpstr>'1･2･3'!Print_Area</vt:lpstr>
      <vt:lpstr>'1･2･3 (2)'!Print_Area</vt:lpstr>
      <vt:lpstr>'1･2･3･4'!Print_Area</vt:lpstr>
      <vt:lpstr>'1･2･3･4 (2)'!Print_Area</vt:lpstr>
      <vt:lpstr>'1･2･3･4 (4)'!Print_Area</vt:lpstr>
      <vt:lpstr>'1･2･3･4(右)'!Print_Area</vt:lpstr>
      <vt:lpstr>'１･2･3･4(左)'!Print_Area</vt:lpstr>
      <vt:lpstr>'10'!Print_Area</vt:lpstr>
      <vt:lpstr>'10･11'!Print_Area</vt:lpstr>
      <vt:lpstr>'10･11 (2)'!Print_Area</vt:lpstr>
      <vt:lpstr>'10・11・12'!Print_Area</vt:lpstr>
      <vt:lpstr>'10上下水道'!Print_Area</vt:lpstr>
      <vt:lpstr>'11運輸・通信'!Print_Area</vt:lpstr>
      <vt:lpstr>'12･13'!Print_Area</vt:lpstr>
      <vt:lpstr>'12･13 (2)'!Print_Area</vt:lpstr>
      <vt:lpstr>'12保健・衛生'!Print_Area</vt:lpstr>
      <vt:lpstr>'13労働・社会福祉'!Print_Area</vt:lpstr>
      <vt:lpstr>'14(左)'!Print_Area</vt:lpstr>
      <vt:lpstr>'14教育・文化'!Print_Area</vt:lpstr>
      <vt:lpstr>'15･16･17'!Print_Area</vt:lpstr>
      <vt:lpstr>'15警察・消防'!Print_Area</vt:lpstr>
      <vt:lpstr>'16財政'!Print_Area</vt:lpstr>
      <vt:lpstr>'17選挙・議会・公務員'!Print_Area</vt:lpstr>
      <vt:lpstr>'2'!Print_Area</vt:lpstr>
      <vt:lpstr>'2(右)'!Print_Area</vt:lpstr>
      <vt:lpstr>'2･3'!Print_Area</vt:lpstr>
      <vt:lpstr>'2･3（左）'!Print_Area</vt:lpstr>
      <vt:lpstr>'2･3･4(右）'!Print_Area</vt:lpstr>
      <vt:lpstr>'2･3･4(左)'!Print_Area</vt:lpstr>
      <vt:lpstr>'2人口'!Print_Area</vt:lpstr>
      <vt:lpstr>'3'!Print_Area</vt:lpstr>
      <vt:lpstr>'３ (右)'!Print_Area</vt:lpstr>
      <vt:lpstr>'3･4'!Print_Area</vt:lpstr>
      <vt:lpstr>'３・4 (2)'!Print_Area</vt:lpstr>
      <vt:lpstr>'３国勢調査'!Print_Area</vt:lpstr>
      <vt:lpstr>'４ (右)'!Print_Area</vt:lpstr>
      <vt:lpstr>'4(右)'!Print_Area</vt:lpstr>
      <vt:lpstr>'4(左)'!Print_Area</vt:lpstr>
      <vt:lpstr>'４(左) '!Print_Area</vt:lpstr>
      <vt:lpstr>'4･5･6･7'!Print_Area</vt:lpstr>
      <vt:lpstr>'4農業'!Print_Area</vt:lpstr>
      <vt:lpstr>'５(右)'!Print_Area</vt:lpstr>
      <vt:lpstr>'５(左)'!Print_Area</vt:lpstr>
      <vt:lpstr>'5・6'!Print_Area</vt:lpstr>
      <vt:lpstr>'5･6･7'!Print_Area</vt:lpstr>
      <vt:lpstr>'5･6･7 (2)'!Print_Area</vt:lpstr>
      <vt:lpstr>'5･6･7 (3)'!Print_Area</vt:lpstr>
      <vt:lpstr>'5･6･7･8'!Print_Area</vt:lpstr>
      <vt:lpstr>'5･6･7･8 '!Print_Area</vt:lpstr>
      <vt:lpstr>'5･6･7･8･9'!Print_Area</vt:lpstr>
      <vt:lpstr>'5工業'!Print_Area</vt:lpstr>
      <vt:lpstr>'６(右)1'!Print_Area</vt:lpstr>
      <vt:lpstr>'６(右)2'!Print_Area</vt:lpstr>
      <vt:lpstr>'６(右)3'!Print_Area</vt:lpstr>
      <vt:lpstr>'６(左)1'!Print_Area</vt:lpstr>
      <vt:lpstr>'６(左)2'!Print_Area</vt:lpstr>
      <vt:lpstr>'６(左)3'!Print_Area</vt:lpstr>
      <vt:lpstr>'6商業'!Print_Area</vt:lpstr>
      <vt:lpstr>'7事業所'!Print_Area</vt:lpstr>
      <vt:lpstr>'8･9'!Print_Area</vt:lpstr>
      <vt:lpstr>'8･9 (3)'!Print_Area</vt:lpstr>
      <vt:lpstr>'8金融'!Print_Area</vt:lpstr>
      <vt:lpstr>'9･10･11'!Print_Area</vt:lpstr>
      <vt:lpstr>'9土木・建設'!Print_Area</vt:lpstr>
      <vt:lpstr>人口データ掲載場所!Print_Area</vt:lpstr>
      <vt:lpstr>表紙!Print_Area</vt:lpstr>
      <vt:lpstr>凡例!Print_Area</vt:lpstr>
      <vt:lpstr>'目次1-11'!Print_Area</vt:lpstr>
      <vt:lpstr>'目次12-17'!Print_Area</vt:lpstr>
      <vt:lpstr>裏表紙!Print_Area</vt:lpstr>
      <vt:lpstr>流山市の一日!Print_Area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2024-03-19T05:58:42Z</dcterms:modified>
</cp:coreProperties>
</file>