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010" tabRatio="826" activeTab="0"/>
  </bookViews>
  <sheets>
    <sheet name="市長" sheetId="1" r:id="rId1"/>
  </sheets>
  <definedNames>
    <definedName name="_xlnm.Print_Area" localSheetId="0">'市長'!$A$1:$Q$85</definedName>
  </definedNames>
  <calcPr fullCalcOnLoad="1"/>
</workbook>
</file>

<file path=xl/sharedStrings.xml><?xml version="1.0" encoding="utf-8"?>
<sst xmlns="http://schemas.openxmlformats.org/spreadsheetml/2006/main" count="32" uniqueCount="22">
  <si>
    <t>年齢別投票者数に関する調査表</t>
  </si>
  <si>
    <t>年齢</t>
  </si>
  <si>
    <t>有権者数</t>
  </si>
  <si>
    <t>投票者数</t>
  </si>
  <si>
    <t>男</t>
  </si>
  <si>
    <t>女</t>
  </si>
  <si>
    <t>計</t>
  </si>
  <si>
    <t>小計</t>
  </si>
  <si>
    <t>小計</t>
  </si>
  <si>
    <t>80～</t>
  </si>
  <si>
    <t>合計</t>
  </si>
  <si>
    <t>投票率</t>
  </si>
  <si>
    <t>投票区名</t>
  </si>
  <si>
    <t>（単位：人、％）</t>
  </si>
  <si>
    <t>市町村名</t>
  </si>
  <si>
    <t>①
当該投票区の特色</t>
  </si>
  <si>
    <t>②
当該投票区の属する
市町村の有権者数
(Ａ)</t>
  </si>
  <si>
    <t>③
当該投票区の属する
市町村の投票者数
(Ｂ)</t>
  </si>
  <si>
    <t>④
当該投票区の属する
市町村の投票率
(Ｂ)/(Ａ)×100</t>
  </si>
  <si>
    <t>流山市</t>
  </si>
  <si>
    <t>H27.4.26市長選挙</t>
  </si>
  <si>
    <t>流山市水道局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</si>
</sst>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42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7" fillId="0" borderId="0" applyFont="0" applyFill="0" applyBorder="0" applyAlignment="0" applyProtection="0"/>
    <xf numFmtId="0" fontId="7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41" fillId="31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Alignment="1">
      <alignment horizontal="center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vertical="center"/>
      <protection/>
    </xf>
    <xf numFmtId="176" fontId="4" fillId="0" borderId="14" xfId="60" applyNumberFormat="1" applyFont="1" applyBorder="1" applyAlignment="1">
      <alignment vertical="center"/>
      <protection/>
    </xf>
    <xf numFmtId="176" fontId="4" fillId="0" borderId="15" xfId="60" applyNumberFormat="1" applyFont="1" applyBorder="1" applyAlignment="1">
      <alignment horizontal="center" vertical="center"/>
      <protection/>
    </xf>
    <xf numFmtId="176" fontId="4" fillId="0" borderId="11" xfId="60" applyNumberFormat="1" applyFont="1" applyBorder="1" applyAlignment="1">
      <alignment horizontal="center" vertical="center"/>
      <protection/>
    </xf>
    <xf numFmtId="176" fontId="4" fillId="0" borderId="16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176" fontId="4" fillId="0" borderId="0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7" fontId="4" fillId="0" borderId="15" xfId="60" applyNumberFormat="1" applyFont="1" applyBorder="1" applyAlignment="1">
      <alignment vertical="center"/>
      <protection/>
    </xf>
    <xf numFmtId="177" fontId="4" fillId="0" borderId="10" xfId="60" applyNumberFormat="1" applyFont="1" applyBorder="1" applyAlignment="1">
      <alignment vertical="center"/>
      <protection/>
    </xf>
    <xf numFmtId="176" fontId="4" fillId="0" borderId="17" xfId="60" applyNumberFormat="1" applyFont="1" applyBorder="1" applyAlignment="1">
      <alignment horizontal="center" vertical="center"/>
      <protection/>
    </xf>
    <xf numFmtId="177" fontId="4" fillId="0" borderId="18" xfId="60" applyNumberFormat="1" applyFont="1" applyBorder="1" applyAlignment="1">
      <alignment vertical="center"/>
      <protection/>
    </xf>
    <xf numFmtId="177" fontId="4" fillId="0" borderId="11" xfId="60" applyNumberFormat="1" applyFont="1" applyBorder="1" applyAlignment="1">
      <alignment vertical="center"/>
      <protection/>
    </xf>
    <xf numFmtId="177" fontId="4" fillId="0" borderId="19" xfId="60" applyNumberFormat="1" applyFont="1" applyBorder="1" applyAlignment="1">
      <alignment vertical="center"/>
      <protection/>
    </xf>
    <xf numFmtId="177" fontId="4" fillId="0" borderId="12" xfId="60" applyNumberFormat="1" applyFont="1" applyBorder="1" applyAlignment="1">
      <alignment vertical="center"/>
      <protection/>
    </xf>
    <xf numFmtId="177" fontId="4" fillId="0" borderId="20" xfId="60" applyNumberFormat="1" applyFont="1" applyBorder="1" applyAlignment="1">
      <alignment vertical="center"/>
      <protection/>
    </xf>
    <xf numFmtId="177" fontId="4" fillId="0" borderId="16" xfId="60" applyNumberFormat="1" applyFont="1" applyBorder="1" applyAlignment="1">
      <alignment vertical="center"/>
      <protection/>
    </xf>
    <xf numFmtId="177" fontId="4" fillId="0" borderId="13" xfId="60" applyNumberFormat="1" applyFont="1" applyBorder="1" applyAlignment="1">
      <alignment vertical="center"/>
      <protection/>
    </xf>
    <xf numFmtId="177" fontId="4" fillId="0" borderId="21" xfId="60" applyNumberFormat="1" applyFont="1" applyBorder="1" applyAlignment="1">
      <alignment vertical="center"/>
      <protection/>
    </xf>
    <xf numFmtId="177" fontId="4" fillId="0" borderId="14" xfId="60" applyNumberFormat="1" applyFont="1" applyBorder="1" applyAlignment="1">
      <alignment vertical="center"/>
      <protection/>
    </xf>
    <xf numFmtId="176" fontId="4" fillId="0" borderId="0" xfId="60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center" vertical="center" shrinkToFit="1"/>
    </xf>
    <xf numFmtId="177" fontId="4" fillId="0" borderId="17" xfId="60" applyNumberFormat="1" applyFont="1" applyBorder="1" applyAlignment="1">
      <alignment vertical="center"/>
      <protection/>
    </xf>
    <xf numFmtId="176" fontId="4" fillId="32" borderId="15" xfId="60" applyNumberFormat="1" applyFont="1" applyFill="1" applyBorder="1" applyAlignment="1">
      <alignment vertical="center"/>
      <protection/>
    </xf>
    <xf numFmtId="176" fontId="4" fillId="32" borderId="10" xfId="60" applyNumberFormat="1" applyFont="1" applyFill="1" applyBorder="1" applyAlignment="1">
      <alignment vertical="center"/>
      <protection/>
    </xf>
    <xf numFmtId="176" fontId="4" fillId="32" borderId="11" xfId="60" applyNumberFormat="1" applyFont="1" applyFill="1" applyBorder="1" applyAlignment="1">
      <alignment vertical="center"/>
      <protection/>
    </xf>
    <xf numFmtId="176" fontId="4" fillId="32" borderId="12" xfId="60" applyNumberFormat="1" applyFont="1" applyFill="1" applyBorder="1" applyAlignment="1">
      <alignment vertical="center"/>
      <protection/>
    </xf>
    <xf numFmtId="176" fontId="4" fillId="32" borderId="16" xfId="60" applyNumberFormat="1" applyFont="1" applyFill="1" applyBorder="1" applyAlignment="1">
      <alignment vertical="center"/>
      <protection/>
    </xf>
    <xf numFmtId="176" fontId="4" fillId="32" borderId="13" xfId="60" applyNumberFormat="1" applyFont="1" applyFill="1" applyBorder="1" applyAlignment="1">
      <alignment vertical="center"/>
      <protection/>
    </xf>
    <xf numFmtId="176" fontId="4" fillId="32" borderId="14" xfId="60" applyNumberFormat="1" applyFont="1" applyFill="1" applyBorder="1" applyAlignment="1">
      <alignment vertical="center"/>
      <protection/>
    </xf>
    <xf numFmtId="10" fontId="4" fillId="0" borderId="0" xfId="60" applyNumberFormat="1" applyFont="1" applyAlignment="1">
      <alignment vertical="center"/>
      <protection/>
    </xf>
    <xf numFmtId="176" fontId="5" fillId="0" borderId="0" xfId="60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176" fontId="4" fillId="0" borderId="22" xfId="60" applyNumberFormat="1" applyFont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176" fontId="4" fillId="0" borderId="17" xfId="60" applyNumberFormat="1" applyFont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6" fillId="0" borderId="0" xfId="60" applyNumberFormat="1" applyFont="1" applyBorder="1" applyAlignment="1">
      <alignment horizontal="center" vertical="center" shrinkToFit="1"/>
      <protection/>
    </xf>
    <xf numFmtId="0" fontId="8" fillId="0" borderId="2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76" fontId="6" fillId="32" borderId="23" xfId="60" applyNumberFormat="1" applyFont="1" applyFill="1" applyBorder="1" applyAlignment="1">
      <alignment horizontal="center" vertical="center" shrinkToFit="1"/>
      <protection/>
    </xf>
    <xf numFmtId="176" fontId="6" fillId="32" borderId="17" xfId="60" applyNumberFormat="1" applyFont="1" applyFill="1" applyBorder="1" applyAlignment="1">
      <alignment horizontal="center" vertical="center" shrinkToFit="1"/>
      <protection/>
    </xf>
    <xf numFmtId="0" fontId="8" fillId="32" borderId="23" xfId="0" applyFont="1" applyFill="1" applyBorder="1" applyAlignment="1">
      <alignment horizontal="center" vertical="center" shrinkToFit="1"/>
    </xf>
    <xf numFmtId="0" fontId="8" fillId="32" borderId="17" xfId="0" applyFont="1" applyFill="1" applyBorder="1" applyAlignment="1">
      <alignment horizontal="center" vertical="center" shrinkToFit="1"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6" fontId="4" fillId="0" borderId="24" xfId="60" applyNumberFormat="1" applyFont="1" applyBorder="1" applyAlignment="1">
      <alignment horizontal="center" vertical="center"/>
      <protection/>
    </xf>
    <xf numFmtId="176" fontId="4" fillId="0" borderId="23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vertical="center" wrapText="1"/>
      <protection/>
    </xf>
    <xf numFmtId="176" fontId="4" fillId="0" borderId="25" xfId="60" applyNumberFormat="1" applyFont="1" applyBorder="1" applyAlignment="1">
      <alignment vertical="center" wrapText="1"/>
      <protection/>
    </xf>
    <xf numFmtId="176" fontId="4" fillId="0" borderId="26" xfId="60" applyNumberFormat="1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176" fontId="4" fillId="32" borderId="10" xfId="60" applyNumberFormat="1" applyFont="1" applyFill="1" applyBorder="1" applyAlignment="1">
      <alignment vertical="center" wrapText="1"/>
      <protection/>
    </xf>
    <xf numFmtId="0" fontId="0" fillId="32" borderId="25" xfId="0" applyFill="1" applyBorder="1" applyAlignment="1">
      <alignment vertical="center" wrapText="1"/>
    </xf>
    <xf numFmtId="0" fontId="0" fillId="32" borderId="26" xfId="0" applyFill="1" applyBorder="1" applyAlignment="1">
      <alignment vertical="center" wrapText="1"/>
    </xf>
    <xf numFmtId="0" fontId="0" fillId="32" borderId="12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0" fontId="0" fillId="32" borderId="22" xfId="0" applyFill="1" applyBorder="1" applyAlignment="1">
      <alignment vertical="center" wrapText="1"/>
    </xf>
    <xf numFmtId="0" fontId="0" fillId="32" borderId="13" xfId="0" applyFill="1" applyBorder="1" applyAlignment="1">
      <alignment vertical="center" wrapText="1"/>
    </xf>
    <xf numFmtId="0" fontId="0" fillId="32" borderId="27" xfId="0" applyFill="1" applyBorder="1" applyAlignment="1">
      <alignment vertical="center" wrapText="1"/>
    </xf>
    <xf numFmtId="0" fontId="0" fillId="32" borderId="28" xfId="0" applyFill="1" applyBorder="1" applyAlignment="1">
      <alignment vertical="center" wrapText="1"/>
    </xf>
    <xf numFmtId="176" fontId="4" fillId="0" borderId="17" xfId="60" applyNumberFormat="1" applyFont="1" applyBorder="1" applyAlignment="1">
      <alignment vertical="center" wrapText="1"/>
      <protection/>
    </xf>
    <xf numFmtId="0" fontId="0" fillId="0" borderId="17" xfId="0" applyBorder="1" applyAlignment="1">
      <alignment vertical="center" wrapText="1"/>
    </xf>
    <xf numFmtId="176" fontId="4" fillId="32" borderId="17" xfId="60" applyNumberFormat="1" applyFont="1" applyFill="1" applyBorder="1" applyAlignment="1">
      <alignment vertical="center"/>
      <protection/>
    </xf>
    <xf numFmtId="177" fontId="4" fillId="0" borderId="17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9.140625" defaultRowHeight="13.5" customHeight="1"/>
  <cols>
    <col min="1" max="1" width="1.57421875" style="1" customWidth="1"/>
    <col min="2" max="2" width="5.57421875" style="2" customWidth="1"/>
    <col min="3" max="11" width="9.57421875" style="1" customWidth="1"/>
    <col min="12" max="12" width="1.57421875" style="1" customWidth="1"/>
    <col min="13" max="14" width="6.57421875" style="1" customWidth="1"/>
    <col min="15" max="16" width="9.00390625" style="1" customWidth="1"/>
    <col min="17" max="17" width="1.57421875" style="1" customWidth="1"/>
    <col min="18" max="20" width="6.57421875" style="1" customWidth="1"/>
    <col min="21" max="21" width="8.8515625" style="1" customWidth="1"/>
    <col min="22" max="22" width="1.421875" style="1" customWidth="1"/>
    <col min="23" max="23" width="8.7109375" style="1" customWidth="1"/>
    <col min="24" max="24" width="1.421875" style="1" customWidth="1"/>
    <col min="25" max="25" width="8.7109375" style="1" customWidth="1"/>
    <col min="26" max="26" width="1.421875" style="1" customWidth="1"/>
    <col min="27" max="27" width="8.7109375" style="1" customWidth="1"/>
    <col min="28" max="28" width="1.421875" style="1" customWidth="1"/>
    <col min="29" max="29" width="8.8515625" style="1" customWidth="1"/>
    <col min="30" max="30" width="1.421875" style="1" customWidth="1"/>
    <col min="31" max="31" width="8.7109375" style="1" customWidth="1"/>
    <col min="32" max="32" width="1.421875" style="1" customWidth="1"/>
    <col min="33" max="16384" width="9.00390625" style="1" customWidth="1"/>
  </cols>
  <sheetData>
    <row r="1" spans="2:3" ht="13.5" customHeight="1">
      <c r="B1" s="1"/>
      <c r="C1" s="1" t="s">
        <v>20</v>
      </c>
    </row>
    <row r="2" spans="2:8" ht="13.5" customHeight="1">
      <c r="B2" s="40" t="s">
        <v>0</v>
      </c>
      <c r="C2" s="40"/>
      <c r="D2" s="40"/>
      <c r="E2" s="40"/>
      <c r="F2" s="40"/>
      <c r="G2" s="40"/>
      <c r="H2" s="40"/>
    </row>
    <row r="3" spans="2:8" ht="13.5" customHeight="1">
      <c r="B3" s="41"/>
      <c r="C3" s="41"/>
      <c r="D3" s="41"/>
      <c r="E3" s="41"/>
      <c r="F3" s="41"/>
      <c r="G3" s="41"/>
      <c r="H3" s="41"/>
    </row>
    <row r="4" spans="7:16" ht="13.5" customHeight="1">
      <c r="G4" s="3"/>
      <c r="H4" s="3"/>
      <c r="J4" s="3"/>
      <c r="K4" s="42"/>
      <c r="L4" s="43"/>
      <c r="M4" s="44" t="s">
        <v>14</v>
      </c>
      <c r="N4" s="44"/>
      <c r="O4" s="44" t="s">
        <v>12</v>
      </c>
      <c r="P4" s="45"/>
    </row>
    <row r="5" spans="7:16" ht="13.5" customHeight="1">
      <c r="G5" s="3"/>
      <c r="H5" s="3"/>
      <c r="K5" s="46"/>
      <c r="L5" s="47"/>
      <c r="M5" s="49" t="s">
        <v>19</v>
      </c>
      <c r="N5" s="50"/>
      <c r="O5" s="50" t="s">
        <v>21</v>
      </c>
      <c r="P5" s="52"/>
    </row>
    <row r="6" spans="7:16" ht="13.5" customHeight="1">
      <c r="G6" s="3"/>
      <c r="H6" s="3"/>
      <c r="K6" s="48"/>
      <c r="L6" s="47"/>
      <c r="M6" s="51"/>
      <c r="N6" s="52"/>
      <c r="O6" s="52"/>
      <c r="P6" s="52"/>
    </row>
    <row r="7" spans="7:16" ht="13.5" customHeight="1">
      <c r="G7" s="3"/>
      <c r="H7" s="3"/>
      <c r="K7" s="30"/>
      <c r="L7" s="30"/>
      <c r="M7" s="30"/>
      <c r="N7" s="30"/>
      <c r="O7" s="30"/>
      <c r="P7" s="30"/>
    </row>
    <row r="8" spans="11:16" ht="13.5" customHeight="1">
      <c r="K8" s="29"/>
      <c r="P8" s="29" t="s">
        <v>13</v>
      </c>
    </row>
    <row r="9" spans="2:16" ht="13.5" customHeight="1">
      <c r="B9" s="53" t="s">
        <v>1</v>
      </c>
      <c r="C9" s="55" t="s">
        <v>2</v>
      </c>
      <c r="D9" s="56"/>
      <c r="E9" s="56"/>
      <c r="F9" s="55" t="s">
        <v>3</v>
      </c>
      <c r="G9" s="56"/>
      <c r="H9" s="56"/>
      <c r="I9" s="55" t="s">
        <v>11</v>
      </c>
      <c r="J9" s="56"/>
      <c r="K9" s="57"/>
      <c r="M9" s="58" t="s">
        <v>15</v>
      </c>
      <c r="N9" s="59"/>
      <c r="O9" s="59"/>
      <c r="P9" s="60"/>
    </row>
    <row r="10" spans="2:16" ht="13.5">
      <c r="B10" s="54"/>
      <c r="C10" s="14" t="s">
        <v>4</v>
      </c>
      <c r="D10" s="14" t="s">
        <v>5</v>
      </c>
      <c r="E10" s="14" t="s">
        <v>6</v>
      </c>
      <c r="F10" s="14" t="s">
        <v>4</v>
      </c>
      <c r="G10" s="19" t="s">
        <v>5</v>
      </c>
      <c r="H10" s="14" t="s">
        <v>6</v>
      </c>
      <c r="I10" s="14" t="s">
        <v>4</v>
      </c>
      <c r="J10" s="14" t="s">
        <v>5</v>
      </c>
      <c r="K10" s="19" t="s">
        <v>6</v>
      </c>
      <c r="M10" s="61"/>
      <c r="N10" s="62"/>
      <c r="O10" s="62"/>
      <c r="P10" s="63"/>
    </row>
    <row r="11" spans="2:16" ht="13.5" customHeight="1">
      <c r="B11" s="9">
        <v>20</v>
      </c>
      <c r="C11" s="32">
        <v>14</v>
      </c>
      <c r="D11" s="33">
        <v>17</v>
      </c>
      <c r="E11" s="4">
        <f aca="true" t="shared" si="0" ref="E11:E20">SUM(C11:D11)</f>
        <v>31</v>
      </c>
      <c r="F11" s="32">
        <v>5</v>
      </c>
      <c r="G11" s="32">
        <v>2</v>
      </c>
      <c r="H11" s="4">
        <f aca="true" t="shared" si="1" ref="H11:H20">SUM(G11,F11)</f>
        <v>7</v>
      </c>
      <c r="I11" s="17">
        <f aca="true" t="shared" si="2" ref="I11:K25">IF(C11=0,0,F11/C11*100)</f>
        <v>35.714285714285715</v>
      </c>
      <c r="J11" s="18">
        <f t="shared" si="2"/>
        <v>11.76470588235294</v>
      </c>
      <c r="K11" s="20">
        <f t="shared" si="2"/>
        <v>22.58064516129032</v>
      </c>
      <c r="M11" s="64"/>
      <c r="N11" s="65"/>
      <c r="O11" s="65"/>
      <c r="P11" s="66"/>
    </row>
    <row r="12" spans="2:16" ht="13.5" customHeight="1">
      <c r="B12" s="10">
        <f>B11+1</f>
        <v>21</v>
      </c>
      <c r="C12" s="34">
        <v>10</v>
      </c>
      <c r="D12" s="34">
        <v>8</v>
      </c>
      <c r="E12" s="5">
        <f t="shared" si="0"/>
        <v>18</v>
      </c>
      <c r="F12" s="34">
        <v>3</v>
      </c>
      <c r="G12" s="34">
        <v>3</v>
      </c>
      <c r="H12" s="5">
        <f t="shared" si="1"/>
        <v>6</v>
      </c>
      <c r="I12" s="21">
        <f t="shared" si="2"/>
        <v>30</v>
      </c>
      <c r="J12" s="21">
        <f t="shared" si="2"/>
        <v>37.5</v>
      </c>
      <c r="K12" s="22">
        <f t="shared" si="2"/>
        <v>33.33333333333333</v>
      </c>
      <c r="M12" s="67"/>
      <c r="N12" s="68"/>
      <c r="O12" s="68"/>
      <c r="P12" s="69"/>
    </row>
    <row r="13" spans="2:16" ht="13.5" customHeight="1">
      <c r="B13" s="10">
        <f>B12+1</f>
        <v>22</v>
      </c>
      <c r="C13" s="34">
        <v>14</v>
      </c>
      <c r="D13" s="35">
        <v>11</v>
      </c>
      <c r="E13" s="6">
        <f t="shared" si="0"/>
        <v>25</v>
      </c>
      <c r="F13" s="34">
        <v>7</v>
      </c>
      <c r="G13" s="34">
        <v>2</v>
      </c>
      <c r="H13" s="6">
        <f t="shared" si="1"/>
        <v>9</v>
      </c>
      <c r="I13" s="21">
        <f t="shared" si="2"/>
        <v>50</v>
      </c>
      <c r="J13" s="23">
        <f t="shared" si="2"/>
        <v>18.181818181818183</v>
      </c>
      <c r="K13" s="24">
        <f t="shared" si="2"/>
        <v>36</v>
      </c>
      <c r="M13" s="67"/>
      <c r="N13" s="68"/>
      <c r="O13" s="68"/>
      <c r="P13" s="69"/>
    </row>
    <row r="14" spans="2:16" ht="13.5" customHeight="1">
      <c r="B14" s="10">
        <f>B13+1</f>
        <v>23</v>
      </c>
      <c r="C14" s="34">
        <v>10</v>
      </c>
      <c r="D14" s="34">
        <v>9</v>
      </c>
      <c r="E14" s="5">
        <f t="shared" si="0"/>
        <v>19</v>
      </c>
      <c r="F14" s="34">
        <v>4</v>
      </c>
      <c r="G14" s="34">
        <v>2</v>
      </c>
      <c r="H14" s="5">
        <f t="shared" si="1"/>
        <v>6</v>
      </c>
      <c r="I14" s="21">
        <f t="shared" si="2"/>
        <v>40</v>
      </c>
      <c r="J14" s="21">
        <f t="shared" si="2"/>
        <v>22.22222222222222</v>
      </c>
      <c r="K14" s="22">
        <f t="shared" si="2"/>
        <v>31.57894736842105</v>
      </c>
      <c r="M14" s="70"/>
      <c r="N14" s="71"/>
      <c r="O14" s="71"/>
      <c r="P14" s="72"/>
    </row>
    <row r="15" spans="2:16" ht="13.5" customHeight="1">
      <c r="B15" s="11">
        <f>B14+1</f>
        <v>24</v>
      </c>
      <c r="C15" s="36">
        <v>16</v>
      </c>
      <c r="D15" s="37">
        <v>11</v>
      </c>
      <c r="E15" s="7">
        <f t="shared" si="0"/>
        <v>27</v>
      </c>
      <c r="F15" s="36">
        <v>2</v>
      </c>
      <c r="G15" s="36">
        <v>2</v>
      </c>
      <c r="H15" s="6">
        <f t="shared" si="1"/>
        <v>4</v>
      </c>
      <c r="I15" s="25">
        <f t="shared" si="2"/>
        <v>12.5</v>
      </c>
      <c r="J15" s="26">
        <f t="shared" si="2"/>
        <v>18.181818181818183</v>
      </c>
      <c r="K15" s="27">
        <f t="shared" si="2"/>
        <v>14.814814814814813</v>
      </c>
      <c r="M15" s="73" t="s">
        <v>16</v>
      </c>
      <c r="N15" s="73"/>
      <c r="O15" s="73"/>
      <c r="P15" s="75">
        <v>137167</v>
      </c>
    </row>
    <row r="16" spans="2:16" ht="13.5" customHeight="1">
      <c r="B16" s="9">
        <f>B11+5</f>
        <v>25</v>
      </c>
      <c r="C16" s="32">
        <v>18</v>
      </c>
      <c r="D16" s="33">
        <v>20</v>
      </c>
      <c r="E16" s="4">
        <f t="shared" si="0"/>
        <v>38</v>
      </c>
      <c r="F16" s="32">
        <v>3</v>
      </c>
      <c r="G16" s="32">
        <v>3</v>
      </c>
      <c r="H16" s="4">
        <f t="shared" si="1"/>
        <v>6</v>
      </c>
      <c r="I16" s="17">
        <f t="shared" si="2"/>
        <v>16.666666666666664</v>
      </c>
      <c r="J16" s="18">
        <f t="shared" si="2"/>
        <v>15</v>
      </c>
      <c r="K16" s="20">
        <f t="shared" si="2"/>
        <v>15.789473684210526</v>
      </c>
      <c r="M16" s="73"/>
      <c r="N16" s="73"/>
      <c r="O16" s="73"/>
      <c r="P16" s="75"/>
    </row>
    <row r="17" spans="2:16" ht="13.5" customHeight="1">
      <c r="B17" s="10">
        <f>B16+1</f>
        <v>26</v>
      </c>
      <c r="C17" s="34">
        <v>17</v>
      </c>
      <c r="D17" s="34">
        <v>26</v>
      </c>
      <c r="E17" s="5">
        <f t="shared" si="0"/>
        <v>43</v>
      </c>
      <c r="F17" s="34">
        <v>5</v>
      </c>
      <c r="G17" s="34">
        <v>4</v>
      </c>
      <c r="H17" s="5">
        <f t="shared" si="1"/>
        <v>9</v>
      </c>
      <c r="I17" s="21">
        <f t="shared" si="2"/>
        <v>29.411764705882355</v>
      </c>
      <c r="J17" s="21">
        <f t="shared" si="2"/>
        <v>15.384615384615385</v>
      </c>
      <c r="K17" s="22">
        <f t="shared" si="2"/>
        <v>20.930232558139537</v>
      </c>
      <c r="M17" s="73"/>
      <c r="N17" s="73"/>
      <c r="O17" s="73"/>
      <c r="P17" s="75"/>
    </row>
    <row r="18" spans="2:16" ht="13.5" customHeight="1">
      <c r="B18" s="10">
        <f>B17+1</f>
        <v>27</v>
      </c>
      <c r="C18" s="34">
        <v>21</v>
      </c>
      <c r="D18" s="35">
        <v>31</v>
      </c>
      <c r="E18" s="6">
        <f t="shared" si="0"/>
        <v>52</v>
      </c>
      <c r="F18" s="34">
        <v>7</v>
      </c>
      <c r="G18" s="34">
        <v>7</v>
      </c>
      <c r="H18" s="6">
        <f t="shared" si="1"/>
        <v>14</v>
      </c>
      <c r="I18" s="21">
        <f t="shared" si="2"/>
        <v>33.33333333333333</v>
      </c>
      <c r="J18" s="23">
        <f t="shared" si="2"/>
        <v>22.58064516129032</v>
      </c>
      <c r="K18" s="24">
        <f t="shared" si="2"/>
        <v>26.923076923076923</v>
      </c>
      <c r="M18" s="74"/>
      <c r="N18" s="74"/>
      <c r="O18" s="74"/>
      <c r="P18" s="75"/>
    </row>
    <row r="19" spans="2:16" ht="13.5" customHeight="1">
      <c r="B19" s="10">
        <f>B18+1</f>
        <v>28</v>
      </c>
      <c r="C19" s="34">
        <v>38</v>
      </c>
      <c r="D19" s="34">
        <v>41</v>
      </c>
      <c r="E19" s="5">
        <f t="shared" si="0"/>
        <v>79</v>
      </c>
      <c r="F19" s="34">
        <v>6</v>
      </c>
      <c r="G19" s="34">
        <v>11</v>
      </c>
      <c r="H19" s="5">
        <f t="shared" si="1"/>
        <v>17</v>
      </c>
      <c r="I19" s="21">
        <f t="shared" si="2"/>
        <v>15.789473684210526</v>
      </c>
      <c r="J19" s="21">
        <f t="shared" si="2"/>
        <v>26.82926829268293</v>
      </c>
      <c r="K19" s="22">
        <f t="shared" si="2"/>
        <v>21.518987341772153</v>
      </c>
      <c r="M19" s="73" t="s">
        <v>17</v>
      </c>
      <c r="N19" s="73"/>
      <c r="O19" s="73"/>
      <c r="P19" s="75">
        <v>64663</v>
      </c>
    </row>
    <row r="20" spans="2:16" ht="13.5" customHeight="1">
      <c r="B20" s="11">
        <f>B19+1</f>
        <v>29</v>
      </c>
      <c r="C20" s="36">
        <v>41</v>
      </c>
      <c r="D20" s="37">
        <v>51</v>
      </c>
      <c r="E20" s="7">
        <f t="shared" si="0"/>
        <v>92</v>
      </c>
      <c r="F20" s="36">
        <v>13</v>
      </c>
      <c r="G20" s="36">
        <v>12</v>
      </c>
      <c r="H20" s="6">
        <f t="shared" si="1"/>
        <v>25</v>
      </c>
      <c r="I20" s="25">
        <f t="shared" si="2"/>
        <v>31.70731707317073</v>
      </c>
      <c r="J20" s="26">
        <f t="shared" si="2"/>
        <v>23.52941176470588</v>
      </c>
      <c r="K20" s="27">
        <f t="shared" si="2"/>
        <v>27.173913043478258</v>
      </c>
      <c r="M20" s="73"/>
      <c r="N20" s="73"/>
      <c r="O20" s="73"/>
      <c r="P20" s="75"/>
    </row>
    <row r="21" spans="2:16" ht="13.5" customHeight="1">
      <c r="B21" s="14" t="s">
        <v>7</v>
      </c>
      <c r="C21" s="8">
        <f aca="true" t="shared" si="3" ref="C21:H21">SUM(C11:C20)</f>
        <v>199</v>
      </c>
      <c r="D21" s="8">
        <f t="shared" si="3"/>
        <v>225</v>
      </c>
      <c r="E21" s="8">
        <f t="shared" si="3"/>
        <v>424</v>
      </c>
      <c r="F21" s="8">
        <f t="shared" si="3"/>
        <v>55</v>
      </c>
      <c r="G21" s="8">
        <f t="shared" si="3"/>
        <v>48</v>
      </c>
      <c r="H21" s="8">
        <f t="shared" si="3"/>
        <v>103</v>
      </c>
      <c r="I21" s="28">
        <f>IF(C21=0,0,F21/C21*100)</f>
        <v>27.63819095477387</v>
      </c>
      <c r="J21" s="28">
        <f>IF(D21=0,0,G21/D21*100)</f>
        <v>21.333333333333336</v>
      </c>
      <c r="K21" s="31">
        <f>IF(E21=0,0,H21/E21*100)</f>
        <v>24.29245283018868</v>
      </c>
      <c r="M21" s="73"/>
      <c r="N21" s="73"/>
      <c r="O21" s="73"/>
      <c r="P21" s="75"/>
    </row>
    <row r="22" spans="2:21" ht="13.5" customHeight="1">
      <c r="B22" s="9">
        <f>B16+5</f>
        <v>30</v>
      </c>
      <c r="C22" s="32">
        <v>59</v>
      </c>
      <c r="D22" s="33">
        <v>62</v>
      </c>
      <c r="E22" s="4">
        <f aca="true" t="shared" si="4" ref="E22:E31">SUM(C22:D22)</f>
        <v>121</v>
      </c>
      <c r="F22" s="32">
        <v>12</v>
      </c>
      <c r="G22" s="32">
        <v>15</v>
      </c>
      <c r="H22" s="4">
        <f aca="true" t="shared" si="5" ref="H22:H31">SUM(G22,F22)</f>
        <v>27</v>
      </c>
      <c r="I22" s="17">
        <f t="shared" si="2"/>
        <v>20.33898305084746</v>
      </c>
      <c r="J22" s="18">
        <f t="shared" si="2"/>
        <v>24.193548387096776</v>
      </c>
      <c r="K22" s="20">
        <f t="shared" si="2"/>
        <v>22.31404958677686</v>
      </c>
      <c r="M22" s="73"/>
      <c r="N22" s="73"/>
      <c r="O22" s="73"/>
      <c r="P22" s="75"/>
      <c r="S22" s="1" t="e">
        <f>#REF!+E21</f>
        <v>#REF!</v>
      </c>
      <c r="T22" s="1" t="e">
        <f>#REF!+H21</f>
        <v>#REF!</v>
      </c>
      <c r="U22" s="39" t="e">
        <f>T22/S22</f>
        <v>#REF!</v>
      </c>
    </row>
    <row r="23" spans="2:16" ht="13.5" customHeight="1">
      <c r="B23" s="10">
        <f>B22+1</f>
        <v>31</v>
      </c>
      <c r="C23" s="34">
        <v>65</v>
      </c>
      <c r="D23" s="34">
        <v>61</v>
      </c>
      <c r="E23" s="5">
        <f t="shared" si="4"/>
        <v>126</v>
      </c>
      <c r="F23" s="34">
        <v>22</v>
      </c>
      <c r="G23" s="34">
        <v>21</v>
      </c>
      <c r="H23" s="5">
        <f t="shared" si="5"/>
        <v>43</v>
      </c>
      <c r="I23" s="21">
        <f t="shared" si="2"/>
        <v>33.84615384615385</v>
      </c>
      <c r="J23" s="21">
        <f t="shared" si="2"/>
        <v>34.42622950819672</v>
      </c>
      <c r="K23" s="22">
        <f t="shared" si="2"/>
        <v>34.12698412698413</v>
      </c>
      <c r="M23" s="73" t="s">
        <v>18</v>
      </c>
      <c r="N23" s="73"/>
      <c r="O23" s="73"/>
      <c r="P23" s="76">
        <f>IF(P15=0,0,P19/P15*100)</f>
        <v>47.141805244701715</v>
      </c>
    </row>
    <row r="24" spans="2:16" ht="13.5" customHeight="1">
      <c r="B24" s="10">
        <f>B23+1</f>
        <v>32</v>
      </c>
      <c r="C24" s="34">
        <v>48</v>
      </c>
      <c r="D24" s="35">
        <v>50</v>
      </c>
      <c r="E24" s="6">
        <f t="shared" si="4"/>
        <v>98</v>
      </c>
      <c r="F24" s="34">
        <v>17</v>
      </c>
      <c r="G24" s="34">
        <v>14</v>
      </c>
      <c r="H24" s="6">
        <f t="shared" si="5"/>
        <v>31</v>
      </c>
      <c r="I24" s="21">
        <f t="shared" si="2"/>
        <v>35.41666666666667</v>
      </c>
      <c r="J24" s="23">
        <f t="shared" si="2"/>
        <v>28.000000000000004</v>
      </c>
      <c r="K24" s="24">
        <f t="shared" si="2"/>
        <v>31.63265306122449</v>
      </c>
      <c r="M24" s="73"/>
      <c r="N24" s="73"/>
      <c r="O24" s="73"/>
      <c r="P24" s="76"/>
    </row>
    <row r="25" spans="2:16" ht="13.5" customHeight="1">
      <c r="B25" s="10">
        <f>B24+1</f>
        <v>33</v>
      </c>
      <c r="C25" s="34">
        <v>55</v>
      </c>
      <c r="D25" s="34">
        <v>54</v>
      </c>
      <c r="E25" s="5">
        <f t="shared" si="4"/>
        <v>109</v>
      </c>
      <c r="F25" s="34">
        <v>20</v>
      </c>
      <c r="G25" s="34">
        <v>23</v>
      </c>
      <c r="H25" s="5">
        <f t="shared" si="5"/>
        <v>43</v>
      </c>
      <c r="I25" s="21">
        <f t="shared" si="2"/>
        <v>36.36363636363637</v>
      </c>
      <c r="J25" s="21">
        <f t="shared" si="2"/>
        <v>42.592592592592595</v>
      </c>
      <c r="K25" s="22">
        <f t="shared" si="2"/>
        <v>39.44954128440367</v>
      </c>
      <c r="M25" s="73"/>
      <c r="N25" s="73"/>
      <c r="O25" s="73"/>
      <c r="P25" s="76"/>
    </row>
    <row r="26" spans="2:16" ht="13.5" customHeight="1">
      <c r="B26" s="11">
        <f>B25+1</f>
        <v>34</v>
      </c>
      <c r="C26" s="36">
        <v>48</v>
      </c>
      <c r="D26" s="37">
        <v>70</v>
      </c>
      <c r="E26" s="7">
        <f t="shared" si="4"/>
        <v>118</v>
      </c>
      <c r="F26" s="36">
        <v>18</v>
      </c>
      <c r="G26" s="36">
        <v>32</v>
      </c>
      <c r="H26" s="6">
        <f t="shared" si="5"/>
        <v>50</v>
      </c>
      <c r="I26" s="25">
        <f aca="true" t="shared" si="6" ref="I26:K78">IF(C26=0,0,F26/C26*100)</f>
        <v>37.5</v>
      </c>
      <c r="J26" s="26">
        <f t="shared" si="6"/>
        <v>45.714285714285715</v>
      </c>
      <c r="K26" s="27">
        <f t="shared" si="6"/>
        <v>42.3728813559322</v>
      </c>
      <c r="M26" s="73"/>
      <c r="N26" s="73"/>
      <c r="O26" s="73"/>
      <c r="P26" s="76"/>
    </row>
    <row r="27" spans="2:11" ht="13.5" customHeight="1">
      <c r="B27" s="9">
        <f>B22+5</f>
        <v>35</v>
      </c>
      <c r="C27" s="32">
        <v>61</v>
      </c>
      <c r="D27" s="33">
        <v>96</v>
      </c>
      <c r="E27" s="4">
        <f t="shared" si="4"/>
        <v>157</v>
      </c>
      <c r="F27" s="32">
        <v>20</v>
      </c>
      <c r="G27" s="32">
        <v>38</v>
      </c>
      <c r="H27" s="4">
        <f t="shared" si="5"/>
        <v>58</v>
      </c>
      <c r="I27" s="17">
        <f t="shared" si="6"/>
        <v>32.78688524590164</v>
      </c>
      <c r="J27" s="18">
        <f t="shared" si="6"/>
        <v>39.58333333333333</v>
      </c>
      <c r="K27" s="20">
        <f t="shared" si="6"/>
        <v>36.94267515923567</v>
      </c>
    </row>
    <row r="28" spans="1:11" ht="13.5" customHeight="1">
      <c r="A28" s="3"/>
      <c r="B28" s="10">
        <f>B27+1</f>
        <v>36</v>
      </c>
      <c r="C28" s="34">
        <v>57</v>
      </c>
      <c r="D28" s="34">
        <v>61</v>
      </c>
      <c r="E28" s="5">
        <f t="shared" si="4"/>
        <v>118</v>
      </c>
      <c r="F28" s="34">
        <v>20</v>
      </c>
      <c r="G28" s="34">
        <v>30</v>
      </c>
      <c r="H28" s="5">
        <f t="shared" si="5"/>
        <v>50</v>
      </c>
      <c r="I28" s="21">
        <f t="shared" si="6"/>
        <v>35.08771929824561</v>
      </c>
      <c r="J28" s="21">
        <f t="shared" si="6"/>
        <v>49.18032786885246</v>
      </c>
      <c r="K28" s="22">
        <f t="shared" si="6"/>
        <v>42.3728813559322</v>
      </c>
    </row>
    <row r="29" spans="1:11" ht="13.5" customHeight="1">
      <c r="A29" s="3"/>
      <c r="B29" s="10">
        <f>B28+1</f>
        <v>37</v>
      </c>
      <c r="C29" s="34">
        <v>83</v>
      </c>
      <c r="D29" s="35">
        <v>80</v>
      </c>
      <c r="E29" s="6">
        <f t="shared" si="4"/>
        <v>163</v>
      </c>
      <c r="F29" s="34">
        <v>33</v>
      </c>
      <c r="G29" s="34">
        <v>29</v>
      </c>
      <c r="H29" s="6">
        <f t="shared" si="5"/>
        <v>62</v>
      </c>
      <c r="I29" s="21">
        <f t="shared" si="6"/>
        <v>39.75903614457831</v>
      </c>
      <c r="J29" s="23">
        <f t="shared" si="6"/>
        <v>36.25</v>
      </c>
      <c r="K29" s="24">
        <f t="shared" si="6"/>
        <v>38.036809815950924</v>
      </c>
    </row>
    <row r="30" spans="1:11" ht="13.5" customHeight="1">
      <c r="A30" s="3"/>
      <c r="B30" s="10">
        <f>B29+1</f>
        <v>38</v>
      </c>
      <c r="C30" s="34">
        <v>53</v>
      </c>
      <c r="D30" s="34">
        <v>65</v>
      </c>
      <c r="E30" s="5">
        <f t="shared" si="4"/>
        <v>118</v>
      </c>
      <c r="F30" s="34">
        <v>25</v>
      </c>
      <c r="G30" s="34">
        <v>34</v>
      </c>
      <c r="H30" s="5">
        <f t="shared" si="5"/>
        <v>59</v>
      </c>
      <c r="I30" s="21">
        <f t="shared" si="6"/>
        <v>47.16981132075472</v>
      </c>
      <c r="J30" s="21">
        <f t="shared" si="6"/>
        <v>52.307692307692314</v>
      </c>
      <c r="K30" s="22">
        <f t="shared" si="6"/>
        <v>50</v>
      </c>
    </row>
    <row r="31" spans="1:11" ht="13.5" customHeight="1">
      <c r="A31" s="3"/>
      <c r="B31" s="11">
        <f>B30+1</f>
        <v>39</v>
      </c>
      <c r="C31" s="36">
        <v>77</v>
      </c>
      <c r="D31" s="37">
        <v>78</v>
      </c>
      <c r="E31" s="7">
        <f t="shared" si="4"/>
        <v>155</v>
      </c>
      <c r="F31" s="36">
        <v>50</v>
      </c>
      <c r="G31" s="36">
        <v>49</v>
      </c>
      <c r="H31" s="6">
        <f t="shared" si="5"/>
        <v>99</v>
      </c>
      <c r="I31" s="25">
        <f t="shared" si="6"/>
        <v>64.93506493506493</v>
      </c>
      <c r="J31" s="26">
        <f t="shared" si="6"/>
        <v>62.82051282051282</v>
      </c>
      <c r="K31" s="27">
        <f t="shared" si="6"/>
        <v>63.87096774193548</v>
      </c>
    </row>
    <row r="32" spans="1:11" ht="13.5" customHeight="1">
      <c r="A32" s="3"/>
      <c r="B32" s="14" t="s">
        <v>7</v>
      </c>
      <c r="C32" s="8">
        <f aca="true" t="shared" si="7" ref="C32:H32">SUM(C22:C31)</f>
        <v>606</v>
      </c>
      <c r="D32" s="8">
        <f t="shared" si="7"/>
        <v>677</v>
      </c>
      <c r="E32" s="8">
        <f t="shared" si="7"/>
        <v>1283</v>
      </c>
      <c r="F32" s="8">
        <f t="shared" si="7"/>
        <v>237</v>
      </c>
      <c r="G32" s="8">
        <f t="shared" si="7"/>
        <v>285</v>
      </c>
      <c r="H32" s="8">
        <f t="shared" si="7"/>
        <v>522</v>
      </c>
      <c r="I32" s="28">
        <f t="shared" si="6"/>
        <v>39.10891089108911</v>
      </c>
      <c r="J32" s="28">
        <f t="shared" si="6"/>
        <v>42.09748892171344</v>
      </c>
      <c r="K32" s="31">
        <f t="shared" si="6"/>
        <v>40.6858924395947</v>
      </c>
    </row>
    <row r="33" spans="1:11" ht="13.5" customHeight="1">
      <c r="A33" s="3"/>
      <c r="B33" s="9">
        <f>B27+5</f>
        <v>40</v>
      </c>
      <c r="C33" s="32">
        <v>69</v>
      </c>
      <c r="D33" s="33">
        <v>72</v>
      </c>
      <c r="E33" s="4">
        <f aca="true" t="shared" si="8" ref="E33:E42">SUM(C33:D33)</f>
        <v>141</v>
      </c>
      <c r="F33" s="32">
        <v>30</v>
      </c>
      <c r="G33" s="32">
        <v>41</v>
      </c>
      <c r="H33" s="4">
        <f aca="true" t="shared" si="9" ref="H33:H42">SUM(G33,F33)</f>
        <v>71</v>
      </c>
      <c r="I33" s="17">
        <f t="shared" si="6"/>
        <v>43.47826086956522</v>
      </c>
      <c r="J33" s="18">
        <f t="shared" si="6"/>
        <v>56.94444444444444</v>
      </c>
      <c r="K33" s="20">
        <f t="shared" si="6"/>
        <v>50.35460992907801</v>
      </c>
    </row>
    <row r="34" spans="1:11" ht="13.5" customHeight="1">
      <c r="A34" s="3"/>
      <c r="B34" s="10">
        <f>B33+1</f>
        <v>41</v>
      </c>
      <c r="C34" s="34">
        <v>77</v>
      </c>
      <c r="D34" s="34">
        <v>66</v>
      </c>
      <c r="E34" s="5">
        <f t="shared" si="8"/>
        <v>143</v>
      </c>
      <c r="F34" s="34">
        <v>33</v>
      </c>
      <c r="G34" s="34">
        <v>31</v>
      </c>
      <c r="H34" s="5">
        <f t="shared" si="9"/>
        <v>64</v>
      </c>
      <c r="I34" s="21">
        <f t="shared" si="6"/>
        <v>42.857142857142854</v>
      </c>
      <c r="J34" s="21">
        <f t="shared" si="6"/>
        <v>46.96969696969697</v>
      </c>
      <c r="K34" s="22">
        <f t="shared" si="6"/>
        <v>44.75524475524475</v>
      </c>
    </row>
    <row r="35" spans="1:11" ht="13.5" customHeight="1">
      <c r="A35" s="3"/>
      <c r="B35" s="10">
        <f>B34+1</f>
        <v>42</v>
      </c>
      <c r="C35" s="34">
        <v>70</v>
      </c>
      <c r="D35" s="35">
        <v>63</v>
      </c>
      <c r="E35" s="6">
        <f t="shared" si="8"/>
        <v>133</v>
      </c>
      <c r="F35" s="34">
        <v>39</v>
      </c>
      <c r="G35" s="34">
        <v>28</v>
      </c>
      <c r="H35" s="6">
        <f t="shared" si="9"/>
        <v>67</v>
      </c>
      <c r="I35" s="21">
        <f t="shared" si="6"/>
        <v>55.714285714285715</v>
      </c>
      <c r="J35" s="23">
        <f t="shared" si="6"/>
        <v>44.44444444444444</v>
      </c>
      <c r="K35" s="24">
        <f t="shared" si="6"/>
        <v>50.37593984962406</v>
      </c>
    </row>
    <row r="36" spans="1:11" ht="13.5" customHeight="1">
      <c r="A36" s="3"/>
      <c r="B36" s="10">
        <f>B35+1</f>
        <v>43</v>
      </c>
      <c r="C36" s="34">
        <v>68</v>
      </c>
      <c r="D36" s="34">
        <v>58</v>
      </c>
      <c r="E36" s="5">
        <f t="shared" si="8"/>
        <v>126</v>
      </c>
      <c r="F36" s="34">
        <v>39</v>
      </c>
      <c r="G36" s="34">
        <v>28</v>
      </c>
      <c r="H36" s="5">
        <f t="shared" si="9"/>
        <v>67</v>
      </c>
      <c r="I36" s="21">
        <f t="shared" si="6"/>
        <v>57.35294117647059</v>
      </c>
      <c r="J36" s="21">
        <f t="shared" si="6"/>
        <v>48.275862068965516</v>
      </c>
      <c r="K36" s="22">
        <f t="shared" si="6"/>
        <v>53.17460317460318</v>
      </c>
    </row>
    <row r="37" spans="1:11" ht="13.5" customHeight="1">
      <c r="A37" s="3"/>
      <c r="B37" s="11">
        <f>B36+1</f>
        <v>44</v>
      </c>
      <c r="C37" s="36">
        <v>54</v>
      </c>
      <c r="D37" s="37">
        <v>50</v>
      </c>
      <c r="E37" s="7">
        <f t="shared" si="8"/>
        <v>104</v>
      </c>
      <c r="F37" s="36">
        <v>32</v>
      </c>
      <c r="G37" s="36">
        <v>29</v>
      </c>
      <c r="H37" s="6">
        <f t="shared" si="9"/>
        <v>61</v>
      </c>
      <c r="I37" s="25">
        <f t="shared" si="6"/>
        <v>59.25925925925925</v>
      </c>
      <c r="J37" s="26">
        <f t="shared" si="6"/>
        <v>57.99999999999999</v>
      </c>
      <c r="K37" s="27">
        <f t="shared" si="6"/>
        <v>58.65384615384615</v>
      </c>
    </row>
    <row r="38" spans="1:11" ht="13.5" customHeight="1">
      <c r="A38" s="3"/>
      <c r="B38" s="9">
        <f>B33+5</f>
        <v>45</v>
      </c>
      <c r="C38" s="32">
        <v>47</v>
      </c>
      <c r="D38" s="33">
        <v>36</v>
      </c>
      <c r="E38" s="4">
        <f t="shared" si="8"/>
        <v>83</v>
      </c>
      <c r="F38" s="32">
        <v>19</v>
      </c>
      <c r="G38" s="32">
        <v>21</v>
      </c>
      <c r="H38" s="4">
        <f t="shared" si="9"/>
        <v>40</v>
      </c>
      <c r="I38" s="17">
        <f t="shared" si="6"/>
        <v>40.42553191489361</v>
      </c>
      <c r="J38" s="18">
        <f t="shared" si="6"/>
        <v>58.333333333333336</v>
      </c>
      <c r="K38" s="20">
        <f t="shared" si="6"/>
        <v>48.19277108433735</v>
      </c>
    </row>
    <row r="39" spans="1:11" ht="13.5" customHeight="1">
      <c r="A39" s="3"/>
      <c r="B39" s="10">
        <f>B38+1</f>
        <v>46</v>
      </c>
      <c r="C39" s="34">
        <v>43</v>
      </c>
      <c r="D39" s="34">
        <v>38</v>
      </c>
      <c r="E39" s="5">
        <f t="shared" si="8"/>
        <v>81</v>
      </c>
      <c r="F39" s="34">
        <v>18</v>
      </c>
      <c r="G39" s="34">
        <v>17</v>
      </c>
      <c r="H39" s="5">
        <f t="shared" si="9"/>
        <v>35</v>
      </c>
      <c r="I39" s="21">
        <f t="shared" si="6"/>
        <v>41.86046511627907</v>
      </c>
      <c r="J39" s="21">
        <f t="shared" si="6"/>
        <v>44.73684210526316</v>
      </c>
      <c r="K39" s="22">
        <f t="shared" si="6"/>
        <v>43.20987654320987</v>
      </c>
    </row>
    <row r="40" spans="1:11" ht="13.5" customHeight="1">
      <c r="A40" s="3"/>
      <c r="B40" s="10">
        <f>B39+1</f>
        <v>47</v>
      </c>
      <c r="C40" s="34">
        <v>29</v>
      </c>
      <c r="D40" s="35">
        <v>25</v>
      </c>
      <c r="E40" s="6">
        <f t="shared" si="8"/>
        <v>54</v>
      </c>
      <c r="F40" s="34">
        <v>14</v>
      </c>
      <c r="G40" s="34">
        <v>13</v>
      </c>
      <c r="H40" s="6">
        <f t="shared" si="9"/>
        <v>27</v>
      </c>
      <c r="I40" s="21">
        <f t="shared" si="6"/>
        <v>48.275862068965516</v>
      </c>
      <c r="J40" s="23">
        <f t="shared" si="6"/>
        <v>52</v>
      </c>
      <c r="K40" s="24">
        <f t="shared" si="6"/>
        <v>50</v>
      </c>
    </row>
    <row r="41" spans="1:11" ht="13.5" customHeight="1">
      <c r="A41" s="3"/>
      <c r="B41" s="10">
        <f>B40+1</f>
        <v>48</v>
      </c>
      <c r="C41" s="34">
        <v>33</v>
      </c>
      <c r="D41" s="34">
        <v>26</v>
      </c>
      <c r="E41" s="5">
        <f t="shared" si="8"/>
        <v>59</v>
      </c>
      <c r="F41" s="34">
        <v>12</v>
      </c>
      <c r="G41" s="34">
        <v>12</v>
      </c>
      <c r="H41" s="5">
        <f t="shared" si="9"/>
        <v>24</v>
      </c>
      <c r="I41" s="21">
        <f t="shared" si="6"/>
        <v>36.36363636363637</v>
      </c>
      <c r="J41" s="21">
        <f t="shared" si="6"/>
        <v>46.15384615384615</v>
      </c>
      <c r="K41" s="22">
        <f t="shared" si="6"/>
        <v>40.67796610169492</v>
      </c>
    </row>
    <row r="42" spans="1:11" ht="13.5" customHeight="1">
      <c r="A42" s="3"/>
      <c r="B42" s="11">
        <f>B41+1</f>
        <v>49</v>
      </c>
      <c r="C42" s="36">
        <v>28</v>
      </c>
      <c r="D42" s="37">
        <v>19</v>
      </c>
      <c r="E42" s="7">
        <f t="shared" si="8"/>
        <v>47</v>
      </c>
      <c r="F42" s="36">
        <v>11</v>
      </c>
      <c r="G42" s="36">
        <v>9</v>
      </c>
      <c r="H42" s="6">
        <f t="shared" si="9"/>
        <v>20</v>
      </c>
      <c r="I42" s="25">
        <f t="shared" si="6"/>
        <v>39.285714285714285</v>
      </c>
      <c r="J42" s="26">
        <f t="shared" si="6"/>
        <v>47.368421052631575</v>
      </c>
      <c r="K42" s="27">
        <f t="shared" si="6"/>
        <v>42.5531914893617</v>
      </c>
    </row>
    <row r="43" spans="1:11" ht="13.5" customHeight="1">
      <c r="A43" s="3"/>
      <c r="B43" s="14" t="s">
        <v>7</v>
      </c>
      <c r="C43" s="8">
        <f aca="true" t="shared" si="10" ref="C43:H43">SUM(C33:C42)</f>
        <v>518</v>
      </c>
      <c r="D43" s="8">
        <f t="shared" si="10"/>
        <v>453</v>
      </c>
      <c r="E43" s="8">
        <f t="shared" si="10"/>
        <v>971</v>
      </c>
      <c r="F43" s="8">
        <f t="shared" si="10"/>
        <v>247</v>
      </c>
      <c r="G43" s="8">
        <f t="shared" si="10"/>
        <v>229</v>
      </c>
      <c r="H43" s="8">
        <f t="shared" si="10"/>
        <v>476</v>
      </c>
      <c r="I43" s="28">
        <f t="shared" si="6"/>
        <v>47.68339768339768</v>
      </c>
      <c r="J43" s="28">
        <f t="shared" si="6"/>
        <v>50.55187637969095</v>
      </c>
      <c r="K43" s="31">
        <f t="shared" si="6"/>
        <v>49.0216271884655</v>
      </c>
    </row>
    <row r="44" spans="1:11" ht="13.5" customHeight="1">
      <c r="A44" s="3"/>
      <c r="B44" s="15">
        <v>50</v>
      </c>
      <c r="C44" s="32">
        <v>31</v>
      </c>
      <c r="D44" s="33">
        <v>23</v>
      </c>
      <c r="E44" s="4">
        <f aca="true" t="shared" si="11" ref="E44:E53">SUM(C44:D44)</f>
        <v>54</v>
      </c>
      <c r="F44" s="32">
        <v>12</v>
      </c>
      <c r="G44" s="32">
        <v>9</v>
      </c>
      <c r="H44" s="4">
        <f aca="true" t="shared" si="12" ref="H44:H53">SUM(G44,F44)</f>
        <v>21</v>
      </c>
      <c r="I44" s="17">
        <f t="shared" si="6"/>
        <v>38.70967741935484</v>
      </c>
      <c r="J44" s="18">
        <f t="shared" si="6"/>
        <v>39.130434782608695</v>
      </c>
      <c r="K44" s="20">
        <f t="shared" si="6"/>
        <v>38.88888888888889</v>
      </c>
    </row>
    <row r="45" spans="1:11" ht="13.5" customHeight="1">
      <c r="A45" s="3"/>
      <c r="B45" s="10">
        <f>B44+1</f>
        <v>51</v>
      </c>
      <c r="C45" s="34">
        <v>16</v>
      </c>
      <c r="D45" s="34">
        <v>21</v>
      </c>
      <c r="E45" s="5">
        <f t="shared" si="11"/>
        <v>37</v>
      </c>
      <c r="F45" s="34">
        <v>7</v>
      </c>
      <c r="G45" s="34">
        <v>9</v>
      </c>
      <c r="H45" s="5">
        <f t="shared" si="12"/>
        <v>16</v>
      </c>
      <c r="I45" s="21">
        <f t="shared" si="6"/>
        <v>43.75</v>
      </c>
      <c r="J45" s="21">
        <f t="shared" si="6"/>
        <v>42.857142857142854</v>
      </c>
      <c r="K45" s="22">
        <f t="shared" si="6"/>
        <v>43.24324324324324</v>
      </c>
    </row>
    <row r="46" spans="1:11" ht="13.5" customHeight="1">
      <c r="A46" s="3"/>
      <c r="B46" s="12">
        <f>B45+1</f>
        <v>52</v>
      </c>
      <c r="C46" s="34">
        <v>25</v>
      </c>
      <c r="D46" s="35">
        <v>12</v>
      </c>
      <c r="E46" s="6">
        <f t="shared" si="11"/>
        <v>37</v>
      </c>
      <c r="F46" s="34">
        <v>6</v>
      </c>
      <c r="G46" s="34">
        <v>6</v>
      </c>
      <c r="H46" s="6">
        <f t="shared" si="12"/>
        <v>12</v>
      </c>
      <c r="I46" s="21">
        <f t="shared" si="6"/>
        <v>24</v>
      </c>
      <c r="J46" s="23">
        <f t="shared" si="6"/>
        <v>50</v>
      </c>
      <c r="K46" s="24">
        <f t="shared" si="6"/>
        <v>32.432432432432435</v>
      </c>
    </row>
    <row r="47" spans="1:11" ht="13.5" customHeight="1">
      <c r="A47" s="13"/>
      <c r="B47" s="10">
        <f>B46+1</f>
        <v>53</v>
      </c>
      <c r="C47" s="34">
        <v>21</v>
      </c>
      <c r="D47" s="34">
        <v>18</v>
      </c>
      <c r="E47" s="5">
        <f t="shared" si="11"/>
        <v>39</v>
      </c>
      <c r="F47" s="34">
        <v>10</v>
      </c>
      <c r="G47" s="34">
        <v>12</v>
      </c>
      <c r="H47" s="5">
        <f t="shared" si="12"/>
        <v>22</v>
      </c>
      <c r="I47" s="21">
        <f t="shared" si="6"/>
        <v>47.61904761904761</v>
      </c>
      <c r="J47" s="21">
        <f t="shared" si="6"/>
        <v>66.66666666666666</v>
      </c>
      <c r="K47" s="22">
        <f t="shared" si="6"/>
        <v>56.41025641025641</v>
      </c>
    </row>
    <row r="48" spans="1:11" ht="13.5" customHeight="1">
      <c r="A48" s="13"/>
      <c r="B48" s="16">
        <f>B47+1</f>
        <v>54</v>
      </c>
      <c r="C48" s="36">
        <v>14</v>
      </c>
      <c r="D48" s="37">
        <v>9</v>
      </c>
      <c r="E48" s="7">
        <f t="shared" si="11"/>
        <v>23</v>
      </c>
      <c r="F48" s="36">
        <v>7</v>
      </c>
      <c r="G48" s="36">
        <v>5</v>
      </c>
      <c r="H48" s="6">
        <f t="shared" si="12"/>
        <v>12</v>
      </c>
      <c r="I48" s="25">
        <f t="shared" si="6"/>
        <v>50</v>
      </c>
      <c r="J48" s="26">
        <f t="shared" si="6"/>
        <v>55.55555555555556</v>
      </c>
      <c r="K48" s="27">
        <f t="shared" si="6"/>
        <v>52.17391304347826</v>
      </c>
    </row>
    <row r="49" spans="1:11" ht="13.5" customHeight="1">
      <c r="A49" s="13"/>
      <c r="B49" s="15">
        <f>B44+5</f>
        <v>55</v>
      </c>
      <c r="C49" s="32">
        <v>16</v>
      </c>
      <c r="D49" s="33">
        <v>13</v>
      </c>
      <c r="E49" s="4">
        <f t="shared" si="11"/>
        <v>29</v>
      </c>
      <c r="F49" s="32">
        <v>6</v>
      </c>
      <c r="G49" s="32">
        <v>6</v>
      </c>
      <c r="H49" s="4">
        <f t="shared" si="12"/>
        <v>12</v>
      </c>
      <c r="I49" s="17">
        <f t="shared" si="6"/>
        <v>37.5</v>
      </c>
      <c r="J49" s="18">
        <f t="shared" si="6"/>
        <v>46.15384615384615</v>
      </c>
      <c r="K49" s="20">
        <f t="shared" si="6"/>
        <v>41.37931034482759</v>
      </c>
    </row>
    <row r="50" spans="1:11" ht="13.5" customHeight="1">
      <c r="A50" s="13"/>
      <c r="B50" s="10">
        <f>B49+1</f>
        <v>56</v>
      </c>
      <c r="C50" s="34">
        <v>18</v>
      </c>
      <c r="D50" s="34">
        <v>20</v>
      </c>
      <c r="E50" s="5">
        <f t="shared" si="11"/>
        <v>38</v>
      </c>
      <c r="F50" s="34">
        <v>9</v>
      </c>
      <c r="G50" s="34">
        <v>14</v>
      </c>
      <c r="H50" s="5">
        <f t="shared" si="12"/>
        <v>23</v>
      </c>
      <c r="I50" s="21">
        <f t="shared" si="6"/>
        <v>50</v>
      </c>
      <c r="J50" s="21">
        <f t="shared" si="6"/>
        <v>70</v>
      </c>
      <c r="K50" s="22">
        <f t="shared" si="6"/>
        <v>60.526315789473685</v>
      </c>
    </row>
    <row r="51" spans="1:11" ht="13.5" customHeight="1">
      <c r="A51" s="13"/>
      <c r="B51" s="12">
        <f>B50+1</f>
        <v>57</v>
      </c>
      <c r="C51" s="34">
        <v>16</v>
      </c>
      <c r="D51" s="35">
        <v>12</v>
      </c>
      <c r="E51" s="6">
        <f t="shared" si="11"/>
        <v>28</v>
      </c>
      <c r="F51" s="34">
        <v>10</v>
      </c>
      <c r="G51" s="34">
        <v>10</v>
      </c>
      <c r="H51" s="6">
        <f t="shared" si="12"/>
        <v>20</v>
      </c>
      <c r="I51" s="21">
        <f t="shared" si="6"/>
        <v>62.5</v>
      </c>
      <c r="J51" s="23">
        <f t="shared" si="6"/>
        <v>83.33333333333334</v>
      </c>
      <c r="K51" s="24">
        <f t="shared" si="6"/>
        <v>71.42857142857143</v>
      </c>
    </row>
    <row r="52" spans="1:11" ht="13.5" customHeight="1">
      <c r="A52" s="13"/>
      <c r="B52" s="10">
        <f>B51+1</f>
        <v>58</v>
      </c>
      <c r="C52" s="34">
        <v>12</v>
      </c>
      <c r="D52" s="34">
        <v>23</v>
      </c>
      <c r="E52" s="5">
        <f t="shared" si="11"/>
        <v>35</v>
      </c>
      <c r="F52" s="34">
        <v>8</v>
      </c>
      <c r="G52" s="34">
        <v>14</v>
      </c>
      <c r="H52" s="5">
        <f t="shared" si="12"/>
        <v>22</v>
      </c>
      <c r="I52" s="21">
        <f t="shared" si="6"/>
        <v>66.66666666666666</v>
      </c>
      <c r="J52" s="21">
        <f t="shared" si="6"/>
        <v>60.86956521739131</v>
      </c>
      <c r="K52" s="22">
        <f t="shared" si="6"/>
        <v>62.857142857142854</v>
      </c>
    </row>
    <row r="53" spans="1:11" ht="13.5" customHeight="1">
      <c r="A53" s="13"/>
      <c r="B53" s="16">
        <f>B52+1</f>
        <v>59</v>
      </c>
      <c r="C53" s="36">
        <v>12</v>
      </c>
      <c r="D53" s="37">
        <v>15</v>
      </c>
      <c r="E53" s="7">
        <f t="shared" si="11"/>
        <v>27</v>
      </c>
      <c r="F53" s="36">
        <v>9</v>
      </c>
      <c r="G53" s="36">
        <v>6</v>
      </c>
      <c r="H53" s="6">
        <f t="shared" si="12"/>
        <v>15</v>
      </c>
      <c r="I53" s="25">
        <f t="shared" si="6"/>
        <v>75</v>
      </c>
      <c r="J53" s="26">
        <f t="shared" si="6"/>
        <v>40</v>
      </c>
      <c r="K53" s="27">
        <f t="shared" si="6"/>
        <v>55.55555555555556</v>
      </c>
    </row>
    <row r="54" spans="1:11" ht="13.5" customHeight="1">
      <c r="A54" s="13"/>
      <c r="B54" s="14" t="s">
        <v>8</v>
      </c>
      <c r="C54" s="8">
        <f aca="true" t="shared" si="13" ref="C54:H54">SUM(C44:C53)</f>
        <v>181</v>
      </c>
      <c r="D54" s="8">
        <f t="shared" si="13"/>
        <v>166</v>
      </c>
      <c r="E54" s="8">
        <f t="shared" si="13"/>
        <v>347</v>
      </c>
      <c r="F54" s="8">
        <f t="shared" si="13"/>
        <v>84</v>
      </c>
      <c r="G54" s="8">
        <f t="shared" si="13"/>
        <v>91</v>
      </c>
      <c r="H54" s="8">
        <f t="shared" si="13"/>
        <v>175</v>
      </c>
      <c r="I54" s="28">
        <f t="shared" si="6"/>
        <v>46.408839779005525</v>
      </c>
      <c r="J54" s="28">
        <f t="shared" si="6"/>
        <v>54.81927710843374</v>
      </c>
      <c r="K54" s="31">
        <f t="shared" si="6"/>
        <v>50.43227665706051</v>
      </c>
    </row>
    <row r="55" spans="1:11" ht="13.5" customHeight="1">
      <c r="A55" s="13"/>
      <c r="B55" s="15">
        <f>B49+5</f>
        <v>60</v>
      </c>
      <c r="C55" s="32">
        <v>17</v>
      </c>
      <c r="D55" s="33">
        <v>16</v>
      </c>
      <c r="E55" s="4">
        <f aca="true" t="shared" si="14" ref="E55:E64">SUM(C55:D55)</f>
        <v>33</v>
      </c>
      <c r="F55" s="32">
        <v>10</v>
      </c>
      <c r="G55" s="32">
        <v>9</v>
      </c>
      <c r="H55" s="4">
        <f aca="true" t="shared" si="15" ref="H55:H64">SUM(G55,F55)</f>
        <v>19</v>
      </c>
      <c r="I55" s="17">
        <f t="shared" si="6"/>
        <v>58.82352941176471</v>
      </c>
      <c r="J55" s="18">
        <f t="shared" si="6"/>
        <v>56.25</v>
      </c>
      <c r="K55" s="20">
        <f t="shared" si="6"/>
        <v>57.57575757575758</v>
      </c>
    </row>
    <row r="56" spans="1:11" ht="13.5" customHeight="1">
      <c r="A56" s="13"/>
      <c r="B56" s="10">
        <f>B55+1</f>
        <v>61</v>
      </c>
      <c r="C56" s="34">
        <v>19</v>
      </c>
      <c r="D56" s="34">
        <v>25</v>
      </c>
      <c r="E56" s="5">
        <f t="shared" si="14"/>
        <v>44</v>
      </c>
      <c r="F56" s="34">
        <v>10</v>
      </c>
      <c r="G56" s="34">
        <v>16</v>
      </c>
      <c r="H56" s="5">
        <f t="shared" si="15"/>
        <v>26</v>
      </c>
      <c r="I56" s="21">
        <f t="shared" si="6"/>
        <v>52.63157894736842</v>
      </c>
      <c r="J56" s="21">
        <f t="shared" si="6"/>
        <v>64</v>
      </c>
      <c r="K56" s="22">
        <f t="shared" si="6"/>
        <v>59.09090909090909</v>
      </c>
    </row>
    <row r="57" spans="1:11" ht="13.5" customHeight="1">
      <c r="A57" s="13"/>
      <c r="B57" s="12">
        <f>B56+1</f>
        <v>62</v>
      </c>
      <c r="C57" s="34">
        <v>16</v>
      </c>
      <c r="D57" s="35">
        <v>28</v>
      </c>
      <c r="E57" s="6">
        <f t="shared" si="14"/>
        <v>44</v>
      </c>
      <c r="F57" s="34">
        <v>10</v>
      </c>
      <c r="G57" s="34">
        <v>19</v>
      </c>
      <c r="H57" s="6">
        <f t="shared" si="15"/>
        <v>29</v>
      </c>
      <c r="I57" s="21">
        <f t="shared" si="6"/>
        <v>62.5</v>
      </c>
      <c r="J57" s="23">
        <f t="shared" si="6"/>
        <v>67.85714285714286</v>
      </c>
      <c r="K57" s="24">
        <f t="shared" si="6"/>
        <v>65.9090909090909</v>
      </c>
    </row>
    <row r="58" spans="1:11" ht="13.5" customHeight="1">
      <c r="A58" s="13"/>
      <c r="B58" s="10">
        <f>B57+1</f>
        <v>63</v>
      </c>
      <c r="C58" s="34">
        <v>25</v>
      </c>
      <c r="D58" s="34">
        <v>22</v>
      </c>
      <c r="E58" s="5">
        <f t="shared" si="14"/>
        <v>47</v>
      </c>
      <c r="F58" s="34">
        <v>16</v>
      </c>
      <c r="G58" s="34">
        <v>14</v>
      </c>
      <c r="H58" s="5">
        <f t="shared" si="15"/>
        <v>30</v>
      </c>
      <c r="I58" s="21">
        <f t="shared" si="6"/>
        <v>64</v>
      </c>
      <c r="J58" s="21">
        <f t="shared" si="6"/>
        <v>63.63636363636363</v>
      </c>
      <c r="K58" s="22">
        <f t="shared" si="6"/>
        <v>63.829787234042556</v>
      </c>
    </row>
    <row r="59" spans="1:11" ht="13.5" customHeight="1">
      <c r="A59" s="13"/>
      <c r="B59" s="16">
        <f>B58+1</f>
        <v>64</v>
      </c>
      <c r="C59" s="36">
        <v>10</v>
      </c>
      <c r="D59" s="37">
        <v>18</v>
      </c>
      <c r="E59" s="7">
        <f t="shared" si="14"/>
        <v>28</v>
      </c>
      <c r="F59" s="36">
        <v>9</v>
      </c>
      <c r="G59" s="36">
        <v>12</v>
      </c>
      <c r="H59" s="6">
        <f t="shared" si="15"/>
        <v>21</v>
      </c>
      <c r="I59" s="25">
        <f t="shared" si="6"/>
        <v>90</v>
      </c>
      <c r="J59" s="26">
        <f t="shared" si="6"/>
        <v>66.66666666666666</v>
      </c>
      <c r="K59" s="27">
        <f t="shared" si="6"/>
        <v>75</v>
      </c>
    </row>
    <row r="60" spans="1:11" ht="13.5" customHeight="1">
      <c r="A60" s="13"/>
      <c r="B60" s="15">
        <f>B55+5</f>
        <v>65</v>
      </c>
      <c r="C60" s="32">
        <v>34</v>
      </c>
      <c r="D60" s="33">
        <v>30</v>
      </c>
      <c r="E60" s="4">
        <f t="shared" si="14"/>
        <v>64</v>
      </c>
      <c r="F60" s="32">
        <v>21</v>
      </c>
      <c r="G60" s="32">
        <v>21</v>
      </c>
      <c r="H60" s="4">
        <f t="shared" si="15"/>
        <v>42</v>
      </c>
      <c r="I60" s="17">
        <f t="shared" si="6"/>
        <v>61.76470588235294</v>
      </c>
      <c r="J60" s="18">
        <f t="shared" si="6"/>
        <v>70</v>
      </c>
      <c r="K60" s="20">
        <f t="shared" si="6"/>
        <v>65.625</v>
      </c>
    </row>
    <row r="61" spans="1:11" ht="13.5" customHeight="1">
      <c r="A61" s="13"/>
      <c r="B61" s="10">
        <f>B60+1</f>
        <v>66</v>
      </c>
      <c r="C61" s="34">
        <v>29</v>
      </c>
      <c r="D61" s="34">
        <v>31</v>
      </c>
      <c r="E61" s="5">
        <f t="shared" si="14"/>
        <v>60</v>
      </c>
      <c r="F61" s="34">
        <v>16</v>
      </c>
      <c r="G61" s="34">
        <v>25</v>
      </c>
      <c r="H61" s="5">
        <f t="shared" si="15"/>
        <v>41</v>
      </c>
      <c r="I61" s="21">
        <f t="shared" si="6"/>
        <v>55.172413793103445</v>
      </c>
      <c r="J61" s="21">
        <f t="shared" si="6"/>
        <v>80.64516129032258</v>
      </c>
      <c r="K61" s="22">
        <f t="shared" si="6"/>
        <v>68.33333333333333</v>
      </c>
    </row>
    <row r="62" spans="1:11" ht="13.5" customHeight="1">
      <c r="A62" s="13"/>
      <c r="B62" s="12">
        <f>B61+1</f>
        <v>67</v>
      </c>
      <c r="C62" s="34">
        <v>28</v>
      </c>
      <c r="D62" s="35">
        <v>38</v>
      </c>
      <c r="E62" s="6">
        <f t="shared" si="14"/>
        <v>66</v>
      </c>
      <c r="F62" s="34">
        <v>22</v>
      </c>
      <c r="G62" s="34">
        <v>23</v>
      </c>
      <c r="H62" s="6">
        <f t="shared" si="15"/>
        <v>45</v>
      </c>
      <c r="I62" s="21">
        <f t="shared" si="6"/>
        <v>78.57142857142857</v>
      </c>
      <c r="J62" s="23">
        <f t="shared" si="6"/>
        <v>60.526315789473685</v>
      </c>
      <c r="K62" s="24">
        <f t="shared" si="6"/>
        <v>68.18181818181817</v>
      </c>
    </row>
    <row r="63" spans="1:11" ht="13.5" customHeight="1">
      <c r="A63" s="13"/>
      <c r="B63" s="10">
        <f>B62+1</f>
        <v>68</v>
      </c>
      <c r="C63" s="34">
        <v>25</v>
      </c>
      <c r="D63" s="34">
        <v>19</v>
      </c>
      <c r="E63" s="5">
        <f t="shared" si="14"/>
        <v>44</v>
      </c>
      <c r="F63" s="34">
        <v>20</v>
      </c>
      <c r="G63" s="34">
        <v>12</v>
      </c>
      <c r="H63" s="5">
        <f t="shared" si="15"/>
        <v>32</v>
      </c>
      <c r="I63" s="21">
        <f t="shared" si="6"/>
        <v>80</v>
      </c>
      <c r="J63" s="21">
        <f t="shared" si="6"/>
        <v>63.1578947368421</v>
      </c>
      <c r="K63" s="22">
        <f t="shared" si="6"/>
        <v>72.72727272727273</v>
      </c>
    </row>
    <row r="64" spans="1:11" ht="13.5" customHeight="1">
      <c r="A64" s="13"/>
      <c r="B64" s="16">
        <f>B63+1</f>
        <v>69</v>
      </c>
      <c r="C64" s="36">
        <v>11</v>
      </c>
      <c r="D64" s="37">
        <v>10</v>
      </c>
      <c r="E64" s="7">
        <f t="shared" si="14"/>
        <v>21</v>
      </c>
      <c r="F64" s="36">
        <v>7</v>
      </c>
      <c r="G64" s="36">
        <v>8</v>
      </c>
      <c r="H64" s="6">
        <f t="shared" si="15"/>
        <v>15</v>
      </c>
      <c r="I64" s="25">
        <f t="shared" si="6"/>
        <v>63.63636363636363</v>
      </c>
      <c r="J64" s="26">
        <f t="shared" si="6"/>
        <v>80</v>
      </c>
      <c r="K64" s="27">
        <f t="shared" si="6"/>
        <v>71.42857142857143</v>
      </c>
    </row>
    <row r="65" spans="1:11" ht="13.5" customHeight="1">
      <c r="A65" s="13"/>
      <c r="B65" s="14" t="s">
        <v>8</v>
      </c>
      <c r="C65" s="8">
        <f aca="true" t="shared" si="16" ref="C65:H65">SUM(C55:C64)</f>
        <v>214</v>
      </c>
      <c r="D65" s="8">
        <f t="shared" si="16"/>
        <v>237</v>
      </c>
      <c r="E65" s="8">
        <f t="shared" si="16"/>
        <v>451</v>
      </c>
      <c r="F65" s="8">
        <f t="shared" si="16"/>
        <v>141</v>
      </c>
      <c r="G65" s="8">
        <f t="shared" si="16"/>
        <v>159</v>
      </c>
      <c r="H65" s="8">
        <f t="shared" si="16"/>
        <v>300</v>
      </c>
      <c r="I65" s="28">
        <f t="shared" si="6"/>
        <v>65.88785046728972</v>
      </c>
      <c r="J65" s="28">
        <f t="shared" si="6"/>
        <v>67.08860759493672</v>
      </c>
      <c r="K65" s="31">
        <f t="shared" si="6"/>
        <v>66.51884700665188</v>
      </c>
    </row>
    <row r="66" spans="1:11" ht="13.5" customHeight="1">
      <c r="A66" s="13"/>
      <c r="B66" s="15">
        <f>B60+5</f>
        <v>70</v>
      </c>
      <c r="C66" s="32">
        <v>18</v>
      </c>
      <c r="D66" s="33">
        <v>20</v>
      </c>
      <c r="E66" s="4">
        <f aca="true" t="shared" si="17" ref="E66:E75">SUM(C66:D66)</f>
        <v>38</v>
      </c>
      <c r="F66" s="32">
        <v>12</v>
      </c>
      <c r="G66" s="32">
        <v>13</v>
      </c>
      <c r="H66" s="4">
        <f aca="true" t="shared" si="18" ref="H66:H75">SUM(G66,F66)</f>
        <v>25</v>
      </c>
      <c r="I66" s="17">
        <f t="shared" si="6"/>
        <v>66.66666666666666</v>
      </c>
      <c r="J66" s="18">
        <f t="shared" si="6"/>
        <v>65</v>
      </c>
      <c r="K66" s="20">
        <f t="shared" si="6"/>
        <v>65.78947368421053</v>
      </c>
    </row>
    <row r="67" spans="1:11" ht="13.5" customHeight="1">
      <c r="A67" s="13"/>
      <c r="B67" s="10">
        <f>B66+1</f>
        <v>71</v>
      </c>
      <c r="C67" s="34">
        <v>24</v>
      </c>
      <c r="D67" s="34">
        <v>27</v>
      </c>
      <c r="E67" s="5">
        <f t="shared" si="17"/>
        <v>51</v>
      </c>
      <c r="F67" s="34">
        <v>17</v>
      </c>
      <c r="G67" s="34">
        <v>20</v>
      </c>
      <c r="H67" s="5">
        <f t="shared" si="18"/>
        <v>37</v>
      </c>
      <c r="I67" s="21">
        <f t="shared" si="6"/>
        <v>70.83333333333334</v>
      </c>
      <c r="J67" s="21">
        <f t="shared" si="6"/>
        <v>74.07407407407408</v>
      </c>
      <c r="K67" s="22">
        <f t="shared" si="6"/>
        <v>72.54901960784314</v>
      </c>
    </row>
    <row r="68" spans="1:11" ht="13.5" customHeight="1">
      <c r="A68" s="13"/>
      <c r="B68" s="12">
        <f>B67+1</f>
        <v>72</v>
      </c>
      <c r="C68" s="34">
        <v>17</v>
      </c>
      <c r="D68" s="35">
        <v>26</v>
      </c>
      <c r="E68" s="6">
        <f t="shared" si="17"/>
        <v>43</v>
      </c>
      <c r="F68" s="34">
        <v>10</v>
      </c>
      <c r="G68" s="34">
        <v>19</v>
      </c>
      <c r="H68" s="6">
        <f t="shared" si="18"/>
        <v>29</v>
      </c>
      <c r="I68" s="21">
        <f t="shared" si="6"/>
        <v>58.82352941176471</v>
      </c>
      <c r="J68" s="23">
        <f t="shared" si="6"/>
        <v>73.07692307692307</v>
      </c>
      <c r="K68" s="24">
        <f t="shared" si="6"/>
        <v>67.44186046511628</v>
      </c>
    </row>
    <row r="69" spans="1:11" ht="13.5" customHeight="1">
      <c r="A69" s="13"/>
      <c r="B69" s="10">
        <f>B68+1</f>
        <v>73</v>
      </c>
      <c r="C69" s="34">
        <v>21</v>
      </c>
      <c r="D69" s="34">
        <v>24</v>
      </c>
      <c r="E69" s="5">
        <f t="shared" si="17"/>
        <v>45</v>
      </c>
      <c r="F69" s="34">
        <v>15</v>
      </c>
      <c r="G69" s="34">
        <v>15</v>
      </c>
      <c r="H69" s="5">
        <f t="shared" si="18"/>
        <v>30</v>
      </c>
      <c r="I69" s="21">
        <f t="shared" si="6"/>
        <v>71.42857142857143</v>
      </c>
      <c r="J69" s="21">
        <f t="shared" si="6"/>
        <v>62.5</v>
      </c>
      <c r="K69" s="22">
        <f t="shared" si="6"/>
        <v>66.66666666666666</v>
      </c>
    </row>
    <row r="70" spans="1:11" ht="13.5" customHeight="1">
      <c r="A70" s="13"/>
      <c r="B70" s="16">
        <f>B69+1</f>
        <v>74</v>
      </c>
      <c r="C70" s="36">
        <v>13</v>
      </c>
      <c r="D70" s="37">
        <v>23</v>
      </c>
      <c r="E70" s="7">
        <f t="shared" si="17"/>
        <v>36</v>
      </c>
      <c r="F70" s="36">
        <v>10</v>
      </c>
      <c r="G70" s="36">
        <v>18</v>
      </c>
      <c r="H70" s="6">
        <f t="shared" si="18"/>
        <v>28</v>
      </c>
      <c r="I70" s="25">
        <f t="shared" si="6"/>
        <v>76.92307692307693</v>
      </c>
      <c r="J70" s="26">
        <f t="shared" si="6"/>
        <v>78.26086956521739</v>
      </c>
      <c r="K70" s="27">
        <f t="shared" si="6"/>
        <v>77.77777777777779</v>
      </c>
    </row>
    <row r="71" spans="1:11" ht="13.5" customHeight="1">
      <c r="A71" s="13"/>
      <c r="B71" s="15">
        <f>B66+5</f>
        <v>75</v>
      </c>
      <c r="C71" s="32">
        <v>14</v>
      </c>
      <c r="D71" s="33">
        <v>16</v>
      </c>
      <c r="E71" s="4">
        <f t="shared" si="17"/>
        <v>30</v>
      </c>
      <c r="F71" s="32">
        <v>9</v>
      </c>
      <c r="G71" s="32">
        <v>12</v>
      </c>
      <c r="H71" s="4">
        <f t="shared" si="18"/>
        <v>21</v>
      </c>
      <c r="I71" s="17">
        <f t="shared" si="6"/>
        <v>64.28571428571429</v>
      </c>
      <c r="J71" s="18">
        <f t="shared" si="6"/>
        <v>75</v>
      </c>
      <c r="K71" s="20">
        <f t="shared" si="6"/>
        <v>70</v>
      </c>
    </row>
    <row r="72" spans="1:11" ht="13.5" customHeight="1">
      <c r="A72" s="13"/>
      <c r="B72" s="10">
        <f>B71+1</f>
        <v>76</v>
      </c>
      <c r="C72" s="34">
        <v>19</v>
      </c>
      <c r="D72" s="34">
        <v>10</v>
      </c>
      <c r="E72" s="5">
        <f t="shared" si="17"/>
        <v>29</v>
      </c>
      <c r="F72" s="34">
        <v>18</v>
      </c>
      <c r="G72" s="34">
        <v>7</v>
      </c>
      <c r="H72" s="5">
        <f t="shared" si="18"/>
        <v>25</v>
      </c>
      <c r="I72" s="21">
        <f t="shared" si="6"/>
        <v>94.73684210526315</v>
      </c>
      <c r="J72" s="21">
        <f t="shared" si="6"/>
        <v>70</v>
      </c>
      <c r="K72" s="22">
        <f t="shared" si="6"/>
        <v>86.20689655172413</v>
      </c>
    </row>
    <row r="73" spans="1:11" ht="13.5" customHeight="1">
      <c r="A73" s="13"/>
      <c r="B73" s="12">
        <f>B72+1</f>
        <v>77</v>
      </c>
      <c r="C73" s="34">
        <v>9</v>
      </c>
      <c r="D73" s="35">
        <v>12</v>
      </c>
      <c r="E73" s="6">
        <f t="shared" si="17"/>
        <v>21</v>
      </c>
      <c r="F73" s="34">
        <v>7</v>
      </c>
      <c r="G73" s="34">
        <v>4</v>
      </c>
      <c r="H73" s="6">
        <f t="shared" si="18"/>
        <v>11</v>
      </c>
      <c r="I73" s="21">
        <f t="shared" si="6"/>
        <v>77.77777777777779</v>
      </c>
      <c r="J73" s="23">
        <f t="shared" si="6"/>
        <v>33.33333333333333</v>
      </c>
      <c r="K73" s="24">
        <f t="shared" si="6"/>
        <v>52.38095238095239</v>
      </c>
    </row>
    <row r="74" spans="1:11" ht="13.5" customHeight="1">
      <c r="A74" s="13"/>
      <c r="B74" s="10">
        <f>B73+1</f>
        <v>78</v>
      </c>
      <c r="C74" s="34">
        <v>14</v>
      </c>
      <c r="D74" s="34">
        <v>7</v>
      </c>
      <c r="E74" s="5">
        <f t="shared" si="17"/>
        <v>21</v>
      </c>
      <c r="F74" s="34">
        <v>9</v>
      </c>
      <c r="G74" s="34">
        <v>3</v>
      </c>
      <c r="H74" s="5">
        <f t="shared" si="18"/>
        <v>12</v>
      </c>
      <c r="I74" s="21">
        <f t="shared" si="6"/>
        <v>64.28571428571429</v>
      </c>
      <c r="J74" s="21">
        <f t="shared" si="6"/>
        <v>42.857142857142854</v>
      </c>
      <c r="K74" s="22">
        <f t="shared" si="6"/>
        <v>57.14285714285714</v>
      </c>
    </row>
    <row r="75" spans="1:11" ht="13.5" customHeight="1">
      <c r="A75" s="13"/>
      <c r="B75" s="16">
        <f>B74+1</f>
        <v>79</v>
      </c>
      <c r="C75" s="36">
        <v>15</v>
      </c>
      <c r="D75" s="37">
        <v>26</v>
      </c>
      <c r="E75" s="7">
        <f t="shared" si="17"/>
        <v>41</v>
      </c>
      <c r="F75" s="36">
        <v>8</v>
      </c>
      <c r="G75" s="36">
        <v>13</v>
      </c>
      <c r="H75" s="6">
        <f t="shared" si="18"/>
        <v>21</v>
      </c>
      <c r="I75" s="25">
        <f>IF(C75=0,0,F75/C75*100)</f>
        <v>53.333333333333336</v>
      </c>
      <c r="J75" s="26">
        <f t="shared" si="6"/>
        <v>50</v>
      </c>
      <c r="K75" s="27">
        <f t="shared" si="6"/>
        <v>51.21951219512195</v>
      </c>
    </row>
    <row r="76" spans="1:11" ht="13.5" customHeight="1">
      <c r="A76" s="13"/>
      <c r="B76" s="14" t="s">
        <v>8</v>
      </c>
      <c r="C76" s="8">
        <f aca="true" t="shared" si="19" ref="C76:H76">SUM(C66:C75)</f>
        <v>164</v>
      </c>
      <c r="D76" s="8">
        <f t="shared" si="19"/>
        <v>191</v>
      </c>
      <c r="E76" s="8">
        <f t="shared" si="19"/>
        <v>355</v>
      </c>
      <c r="F76" s="8">
        <f t="shared" si="19"/>
        <v>115</v>
      </c>
      <c r="G76" s="8">
        <f t="shared" si="19"/>
        <v>124</v>
      </c>
      <c r="H76" s="8">
        <f t="shared" si="19"/>
        <v>239</v>
      </c>
      <c r="I76" s="28">
        <f>IF(C76=0,0,F76/C76*100)</f>
        <v>70.1219512195122</v>
      </c>
      <c r="J76" s="28">
        <f t="shared" si="6"/>
        <v>64.92146596858639</v>
      </c>
      <c r="K76" s="31">
        <f t="shared" si="6"/>
        <v>67.32394366197182</v>
      </c>
    </row>
    <row r="77" spans="1:11" ht="13.5" customHeight="1">
      <c r="A77" s="13"/>
      <c r="B77" s="14" t="s">
        <v>9</v>
      </c>
      <c r="C77" s="38">
        <v>67</v>
      </c>
      <c r="D77" s="38">
        <v>98</v>
      </c>
      <c r="E77" s="8">
        <f>SUM(C77:D77)</f>
        <v>165</v>
      </c>
      <c r="F77" s="38">
        <v>39</v>
      </c>
      <c r="G77" s="38">
        <v>30</v>
      </c>
      <c r="H77" s="8">
        <f>SUM(G77,F77)</f>
        <v>69</v>
      </c>
      <c r="I77" s="28">
        <f>IF(C77=0,0,F77/C77*100)</f>
        <v>58.2089552238806</v>
      </c>
      <c r="J77" s="28">
        <f t="shared" si="6"/>
        <v>30.612244897959183</v>
      </c>
      <c r="K77" s="31">
        <f t="shared" si="6"/>
        <v>41.81818181818181</v>
      </c>
    </row>
    <row r="78" spans="1:11" ht="13.5" customHeight="1">
      <c r="A78" s="13"/>
      <c r="B78" s="14" t="s">
        <v>10</v>
      </c>
      <c r="C78" s="8">
        <f aca="true" t="shared" si="20" ref="C78:H78">SUM(C77,C76,C65,C54,C43,C32,C21)</f>
        <v>1949</v>
      </c>
      <c r="D78" s="8">
        <f t="shared" si="20"/>
        <v>2047</v>
      </c>
      <c r="E78" s="8">
        <f t="shared" si="20"/>
        <v>3996</v>
      </c>
      <c r="F78" s="8">
        <f t="shared" si="20"/>
        <v>918</v>
      </c>
      <c r="G78" s="8">
        <f t="shared" si="20"/>
        <v>966</v>
      </c>
      <c r="H78" s="8">
        <f t="shared" si="20"/>
        <v>1884</v>
      </c>
      <c r="I78" s="28">
        <f>IF(C78=0,0,F78/C78*100)</f>
        <v>47.10107747562853</v>
      </c>
      <c r="J78" s="28">
        <f t="shared" si="6"/>
        <v>47.19101123595505</v>
      </c>
      <c r="K78" s="31">
        <f t="shared" si="6"/>
        <v>47.147147147147145</v>
      </c>
    </row>
    <row r="79" ht="13.5" customHeight="1">
      <c r="A79" s="13"/>
    </row>
    <row r="80" ht="13.5" customHeight="1">
      <c r="A80" s="13"/>
    </row>
    <row r="81" ht="13.5" customHeight="1">
      <c r="A81" s="13"/>
    </row>
    <row r="82" ht="13.5" customHeight="1">
      <c r="A82" s="13"/>
    </row>
    <row r="83" ht="13.5" customHeight="1">
      <c r="A83" s="13"/>
    </row>
    <row r="84" ht="13.5" customHeight="1">
      <c r="A84" s="13"/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</sheetData>
  <sheetProtection/>
  <mergeCells count="19">
    <mergeCell ref="M15:O18"/>
    <mergeCell ref="P15:P18"/>
    <mergeCell ref="M19:O22"/>
    <mergeCell ref="P19:P22"/>
    <mergeCell ref="M23:O26"/>
    <mergeCell ref="P23:P26"/>
    <mergeCell ref="B9:B10"/>
    <mergeCell ref="C9:E9"/>
    <mergeCell ref="F9:H9"/>
    <mergeCell ref="I9:K9"/>
    <mergeCell ref="M9:P10"/>
    <mergeCell ref="M11:P14"/>
    <mergeCell ref="B2:H3"/>
    <mergeCell ref="K4:L4"/>
    <mergeCell ref="M4:N4"/>
    <mergeCell ref="O4:P4"/>
    <mergeCell ref="K5:L6"/>
    <mergeCell ref="M5:N6"/>
    <mergeCell ref="O5:P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70" r:id="rId1"/>
  <headerFooter alignWithMargins="0">
    <oddFooter>&amp;C&amp;Z&amp;F&amp;A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008786</dc:creator>
  <cp:keywords/>
  <dc:description/>
  <cp:lastModifiedBy>千葉 理央</cp:lastModifiedBy>
  <cp:lastPrinted>2015-06-15T02:12:38Z</cp:lastPrinted>
  <dcterms:created xsi:type="dcterms:W3CDTF">2008-05-19T15:53:46Z</dcterms:created>
  <dcterms:modified xsi:type="dcterms:W3CDTF">2017-12-07T04:46:21Z</dcterms:modified>
  <cp:category/>
  <cp:version/>
  <cp:contentType/>
  <cp:contentStatus/>
</cp:coreProperties>
</file>