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file\流山市役所\08まちづくり推進部\みどりの課\R5年度\02緑化推進係\14グリーンチェーン【認定】\12申請等書類様式\"/>
    </mc:Choice>
  </mc:AlternateContent>
  <xr:revisionPtr revIDLastSave="0" documentId="13_ncr:1_{EB60078E-511A-4067-B6DD-28FD1F6EB3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使い方" sheetId="8" r:id="rId1"/>
    <sheet name="①認定申請書" sheetId="5" r:id="rId2"/>
    <sheet name="②計画表(計画)" sheetId="6" r:id="rId3"/>
    <sheet name="③計画表(樹木一覧)" sheetId="7" r:id="rId4"/>
  </sheets>
  <definedNames>
    <definedName name="_xlnm.Print_Area" localSheetId="1">①認定申請書!$A$1:$AR$28</definedName>
    <definedName name="_xlnm.Print_Area" localSheetId="2">'②計画表(計画)'!$A$1:$AR$62</definedName>
    <definedName name="_xlnm.Print_Area" localSheetId="3">'③計画表(樹木一覧)'!$A$1:$I$241</definedName>
    <definedName name="_xlnm.Print_Titles" localSheetId="3">'③計画表(樹木一覧)'!$1:$7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7" l="1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9" i="7"/>
  <c r="H8" i="7"/>
  <c r="G2" i="7"/>
  <c r="G4" i="7"/>
  <c r="G3" i="7"/>
  <c r="Y31" i="6"/>
  <c r="AM27" i="6"/>
  <c r="AI29" i="6" s="1"/>
  <c r="AA27" i="6"/>
  <c r="AB29" i="6" s="1"/>
  <c r="O27" i="6"/>
  <c r="P29" i="6" s="1"/>
  <c r="T16" i="6"/>
  <c r="I16" i="6"/>
  <c r="I10" i="6"/>
  <c r="I13" i="6"/>
  <c r="F60" i="6"/>
  <c r="Z29" i="6" l="1"/>
  <c r="N29" i="6"/>
  <c r="AJ23" i="6"/>
  <c r="AO23" i="6" s="1"/>
  <c r="AH13" i="6"/>
  <c r="AA21" i="6" s="1"/>
  <c r="AH10" i="6"/>
  <c r="M21" i="6" s="1"/>
  <c r="AB16" i="6"/>
  <c r="AH16" i="6" s="1"/>
  <c r="AJ22" i="6" s="1"/>
  <c r="R10" i="6" l="1"/>
  <c r="P10" i="6"/>
  <c r="AH8" i="6"/>
  <c r="AO21" i="6" s="1"/>
  <c r="V13" i="6" l="1"/>
  <c r="H6" i="7" l="1"/>
  <c r="T39" i="6" s="1"/>
  <c r="AP53" i="6" l="1"/>
  <c r="AE47" i="6"/>
  <c r="T43" i="6"/>
  <c r="I35" i="6"/>
  <c r="I37" i="6" s="1"/>
  <c r="I47" i="6"/>
  <c r="AP47" i="6"/>
  <c r="T49" i="6"/>
  <c r="AE55" i="6"/>
  <c r="AP35" i="6"/>
  <c r="AP43" i="6"/>
  <c r="AP37" i="6"/>
  <c r="AE39" i="6"/>
  <c r="T51" i="6"/>
  <c r="AE41" i="6"/>
  <c r="T35" i="6"/>
  <c r="T37" i="6"/>
  <c r="AG31" i="6"/>
  <c r="AN31" i="6" s="1"/>
  <c r="AE37" i="6"/>
  <c r="I43" i="6"/>
  <c r="T55" i="6"/>
  <c r="AP49" i="6"/>
  <c r="AE57" i="6"/>
  <c r="AE45" i="6"/>
  <c r="AP51" i="6"/>
  <c r="T45" i="6"/>
  <c r="AE49" i="6"/>
  <c r="I39" i="6"/>
  <c r="T53" i="6"/>
  <c r="I55" i="6"/>
  <c r="AE33" i="6"/>
  <c r="AP45" i="6"/>
  <c r="I45" i="6"/>
  <c r="AE51" i="6"/>
  <c r="T47" i="6"/>
  <c r="AP39" i="6"/>
  <c r="I41" i="6"/>
  <c r="AP55" i="6"/>
  <c r="I57" i="6"/>
  <c r="AP33" i="6"/>
  <c r="AE53" i="6"/>
  <c r="T57" i="6"/>
  <c r="I53" i="6"/>
  <c r="I59" i="6"/>
  <c r="I49" i="6"/>
  <c r="AE43" i="6"/>
  <c r="T41" i="6"/>
  <c r="T33" i="6"/>
  <c r="AE35" i="6"/>
  <c r="I51" i="6"/>
  <c r="AP41" i="6"/>
  <c r="AP57" i="6"/>
</calcChain>
</file>

<file path=xl/sharedStrings.xml><?xml version="1.0" encoding="utf-8"?>
<sst xmlns="http://schemas.openxmlformats.org/spreadsheetml/2006/main" count="581" uniqueCount="173">
  <si>
    <t>(あて先）流山市長</t>
    <rPh sb="3" eb="4">
      <t>サキ</t>
    </rPh>
    <rPh sb="5" eb="9">
      <t>ナガレヤマシチョウ</t>
    </rPh>
    <phoneticPr fontId="1"/>
  </si>
  <si>
    <t>事業の概要</t>
    <rPh sb="0" eb="2">
      <t>ジギョウ</t>
    </rPh>
    <rPh sb="3" eb="5">
      <t>ガイヨウ</t>
    </rPh>
    <phoneticPr fontId="3"/>
  </si>
  <si>
    <t>事業地</t>
    <rPh sb="0" eb="2">
      <t>ジギョウ</t>
    </rPh>
    <rPh sb="2" eb="3">
      <t>チ</t>
    </rPh>
    <phoneticPr fontId="3"/>
  </si>
  <si>
    <t>[事業者]</t>
    <phoneticPr fontId="2"/>
  </si>
  <si>
    <t>[担当者]</t>
    <rPh sb="1" eb="4">
      <t>タントウシャ</t>
    </rPh>
    <phoneticPr fontId="3"/>
  </si>
  <si>
    <t>氏名</t>
    <rPh sb="0" eb="2">
      <t>シメイ</t>
    </rPh>
    <phoneticPr fontId="3"/>
  </si>
  <si>
    <t>氏名</t>
    <rPh sb="0" eb="2">
      <t>シメイ</t>
    </rPh>
    <phoneticPr fontId="2"/>
  </si>
  <si>
    <t>電話</t>
    <rPh sb="0" eb="2">
      <t>デンワ</t>
    </rPh>
    <phoneticPr fontId="2"/>
  </si>
  <si>
    <t>電話</t>
    <rPh sb="0" eb="2">
      <t>デンワ</t>
    </rPh>
    <phoneticPr fontId="3"/>
  </si>
  <si>
    <t>住所</t>
    <rPh sb="0" eb="2">
      <t>ジュウショ</t>
    </rPh>
    <phoneticPr fontId="2"/>
  </si>
  <si>
    <t>敷地面積</t>
    <rPh sb="0" eb="2">
      <t>シキチ</t>
    </rPh>
    <rPh sb="2" eb="4">
      <t>メンセキ</t>
    </rPh>
    <phoneticPr fontId="3"/>
  </si>
  <si>
    <t>事業面積</t>
    <rPh sb="0" eb="2">
      <t>ジギョウ</t>
    </rPh>
    <rPh sb="2" eb="4">
      <t>メンセキ</t>
    </rPh>
    <phoneticPr fontId="3"/>
  </si>
  <si>
    <t>建築面積</t>
    <rPh sb="0" eb="2">
      <t>ケンチク</t>
    </rPh>
    <rPh sb="2" eb="4">
      <t>メンセキ</t>
    </rPh>
    <phoneticPr fontId="3"/>
  </si>
  <si>
    <t>法定建ぺい率</t>
    <rPh sb="0" eb="2">
      <t>ホウテイ</t>
    </rPh>
    <rPh sb="2" eb="3">
      <t>ケン</t>
    </rPh>
    <rPh sb="5" eb="6">
      <t>リツ</t>
    </rPh>
    <phoneticPr fontId="3"/>
  </si>
  <si>
    <t>接道距離</t>
    <rPh sb="0" eb="2">
      <t>セツドウ</t>
    </rPh>
    <rPh sb="2" eb="4">
      <t>キョリ</t>
    </rPh>
    <phoneticPr fontId="3"/>
  </si>
  <si>
    <t>接道緑化率</t>
    <rPh sb="0" eb="2">
      <t>セツドウ</t>
    </rPh>
    <rPh sb="2" eb="4">
      <t>リョッカ</t>
    </rPh>
    <rPh sb="4" eb="5">
      <t>リツ</t>
    </rPh>
    <phoneticPr fontId="3"/>
  </si>
  <si>
    <t>接道部高木本数</t>
    <rPh sb="0" eb="2">
      <t>セツドウ</t>
    </rPh>
    <rPh sb="2" eb="3">
      <t>ブ</t>
    </rPh>
    <rPh sb="3" eb="5">
      <t>コウボク</t>
    </rPh>
    <rPh sb="5" eb="7">
      <t>ホンスウ</t>
    </rPh>
    <phoneticPr fontId="3"/>
  </si>
  <si>
    <t>接道緑化</t>
    <rPh sb="0" eb="2">
      <t>セツドウ</t>
    </rPh>
    <rPh sb="2" eb="4">
      <t>リョッカ</t>
    </rPh>
    <phoneticPr fontId="3"/>
  </si>
  <si>
    <t>＝</t>
    <phoneticPr fontId="3"/>
  </si>
  <si>
    <t>接道部樹木植栽帯距離</t>
    <rPh sb="0" eb="2">
      <t>セツドウ</t>
    </rPh>
    <rPh sb="2" eb="3">
      <t>ブ</t>
    </rPh>
    <rPh sb="3" eb="5">
      <t>ジュモク</t>
    </rPh>
    <rPh sb="5" eb="7">
      <t>ショクサイ</t>
    </rPh>
    <rPh sb="7" eb="8">
      <t>タイ</t>
    </rPh>
    <rPh sb="8" eb="10">
      <t>キョリ</t>
    </rPh>
    <phoneticPr fontId="3"/>
  </si>
  <si>
    <t>÷</t>
    <phoneticPr fontId="3"/>
  </si>
  <si>
    <t>×</t>
    <phoneticPr fontId="3"/>
  </si>
  <si>
    <t>緑化面積</t>
    <rPh sb="0" eb="2">
      <t>リョッカ</t>
    </rPh>
    <rPh sb="2" eb="4">
      <t>メンセキ</t>
    </rPh>
    <phoneticPr fontId="3"/>
  </si>
  <si>
    <t>■　接道緑化基準・緑化面積基準</t>
    <rPh sb="2" eb="4">
      <t>セツドウ</t>
    </rPh>
    <rPh sb="4" eb="6">
      <t>リョッカ</t>
    </rPh>
    <rPh sb="6" eb="8">
      <t>キジュン</t>
    </rPh>
    <rPh sb="9" eb="11">
      <t>リョッカ</t>
    </rPh>
    <rPh sb="11" eb="13">
      <t>メンセキ</t>
    </rPh>
    <rPh sb="13" eb="15">
      <t>キジュン</t>
    </rPh>
    <phoneticPr fontId="3"/>
  </si>
  <si>
    <t>■　添付書類</t>
    <rPh sb="2" eb="4">
      <t>テンプ</t>
    </rPh>
    <rPh sb="4" eb="6">
      <t>ショルイ</t>
    </rPh>
    <phoneticPr fontId="3"/>
  </si>
  <si>
    <t>緑化に関する計画表</t>
    <rPh sb="0" eb="2">
      <t>リョッカ</t>
    </rPh>
    <rPh sb="3" eb="4">
      <t>カン</t>
    </rPh>
    <rPh sb="6" eb="9">
      <t>ケイカクヒョウ</t>
    </rPh>
    <phoneticPr fontId="3"/>
  </si>
  <si>
    <t>　　　　年　　月　　日</t>
    <phoneticPr fontId="3"/>
  </si>
  <si>
    <t>×</t>
    <phoneticPr fontId="3"/>
  </si>
  <si>
    <t>）</t>
    <phoneticPr fontId="3"/>
  </si>
  <si>
    <t>－</t>
    <phoneticPr fontId="3"/>
  </si>
  <si>
    <t>（</t>
    <phoneticPr fontId="3"/>
  </si>
  <si>
    <t>接道緑化</t>
    <rPh sb="0" eb="2">
      <t>セツドウ</t>
    </rPh>
    <rPh sb="2" eb="4">
      <t>リョッカ</t>
    </rPh>
    <phoneticPr fontId="3"/>
  </si>
  <si>
    <t>接道部高木本数</t>
    <rPh sb="0" eb="2">
      <t>セツドウ</t>
    </rPh>
    <rPh sb="2" eb="3">
      <t>ブ</t>
    </rPh>
    <rPh sb="3" eb="5">
      <t>コウボク</t>
    </rPh>
    <rPh sb="5" eb="7">
      <t>ホンスウ</t>
    </rPh>
    <phoneticPr fontId="3"/>
  </si>
  <si>
    <t>計画</t>
    <rPh sb="0" eb="2">
      <t>ケイカク</t>
    </rPh>
    <phoneticPr fontId="3"/>
  </si>
  <si>
    <t>基準</t>
    <rPh sb="0" eb="2">
      <t>キジュン</t>
    </rPh>
    <phoneticPr fontId="3"/>
  </si>
  <si>
    <t>緑化面積</t>
    <rPh sb="0" eb="2">
      <t>リョッカ</t>
    </rPh>
    <rPh sb="2" eb="4">
      <t>メンセキ</t>
    </rPh>
    <phoneticPr fontId="3"/>
  </si>
  <si>
    <t>接道部樹木
植栽帯距離</t>
    <rPh sb="0" eb="2">
      <t>セツドウ</t>
    </rPh>
    <rPh sb="2" eb="3">
      <t>ブ</t>
    </rPh>
    <rPh sb="3" eb="5">
      <t>ジュモク</t>
    </rPh>
    <rPh sb="6" eb="8">
      <t>ショクサイ</t>
    </rPh>
    <rPh sb="8" eb="9">
      <t>タイ</t>
    </rPh>
    <rPh sb="9" eb="11">
      <t>キョリ</t>
    </rPh>
    <phoneticPr fontId="3"/>
  </si>
  <si>
    <t>計画（全体）</t>
    <rPh sb="0" eb="2">
      <t>ケイカク</t>
    </rPh>
    <rPh sb="3" eb="5">
      <t>ゼンタイ</t>
    </rPh>
    <phoneticPr fontId="3"/>
  </si>
  <si>
    <t>樹木植栽面積</t>
    <rPh sb="0" eb="2">
      <t>ジュモク</t>
    </rPh>
    <rPh sb="2" eb="4">
      <t>ショクサイ</t>
    </rPh>
    <rPh sb="4" eb="6">
      <t>メンセキ</t>
    </rPh>
    <phoneticPr fontId="3"/>
  </si>
  <si>
    <t>芝・地被類植栽面積</t>
    <rPh sb="0" eb="1">
      <t>シバ</t>
    </rPh>
    <rPh sb="2" eb="5">
      <t>チヒルイ</t>
    </rPh>
    <rPh sb="5" eb="7">
      <t>ショクサイ</t>
    </rPh>
    <rPh sb="7" eb="9">
      <t>メンセキ</t>
    </rPh>
    <phoneticPr fontId="3"/>
  </si>
  <si>
    <t>（</t>
    <phoneticPr fontId="3"/>
  </si>
  <si>
    <t>）</t>
    <phoneticPr fontId="3"/>
  </si>
  <si>
    <t>本数</t>
    <rPh sb="0" eb="2">
      <t>ホンスウ</t>
    </rPh>
    <phoneticPr fontId="3"/>
  </si>
  <si>
    <t>高中低木</t>
    <rPh sb="0" eb="1">
      <t>タカ</t>
    </rPh>
    <rPh sb="1" eb="2">
      <t>チュウ</t>
    </rPh>
    <rPh sb="2" eb="3">
      <t>ヒク</t>
    </rPh>
    <rPh sb="3" eb="4">
      <t>キ</t>
    </rPh>
    <phoneticPr fontId="3"/>
  </si>
  <si>
    <t>植栽地</t>
    <rPh sb="0" eb="2">
      <t>ショクサイ</t>
    </rPh>
    <rPh sb="2" eb="3">
      <t>チ</t>
    </rPh>
    <phoneticPr fontId="3"/>
  </si>
  <si>
    <t>緑被面積</t>
    <rPh sb="0" eb="2">
      <t>リョクヒ</t>
    </rPh>
    <rPh sb="2" eb="4">
      <t>メンセキ</t>
    </rPh>
    <phoneticPr fontId="3"/>
  </si>
  <si>
    <t>植栽時葉張り（ｍ）</t>
    <rPh sb="0" eb="2">
      <t>ショクサイ</t>
    </rPh>
    <rPh sb="2" eb="3">
      <t>ジ</t>
    </rPh>
    <rPh sb="3" eb="4">
      <t>ハ</t>
    </rPh>
    <rPh sb="4" eb="5">
      <t>バ</t>
    </rPh>
    <phoneticPr fontId="3"/>
  </si>
  <si>
    <t>植栽時高さ（ｍ）</t>
    <rPh sb="3" eb="4">
      <t>タカ</t>
    </rPh>
    <phoneticPr fontId="3"/>
  </si>
  <si>
    <r>
      <t xml:space="preserve">接道緑化
平均高さ
</t>
    </r>
    <r>
      <rPr>
        <sz val="6"/>
        <color theme="1"/>
        <rFont val="BIZ UD明朝 Medium"/>
        <family val="1"/>
        <charset val="128"/>
      </rPr>
      <t>（計算は緑視図のとおり）</t>
    </r>
    <rPh sb="0" eb="2">
      <t>セツドウ</t>
    </rPh>
    <rPh sb="2" eb="4">
      <t>リョッカ</t>
    </rPh>
    <rPh sb="5" eb="7">
      <t>ヘイキン</t>
    </rPh>
    <rPh sb="7" eb="8">
      <t>タカ</t>
    </rPh>
    <rPh sb="11" eb="13">
      <t>ケイサン</t>
    </rPh>
    <rPh sb="14" eb="15">
      <t>ミドリ</t>
    </rPh>
    <rPh sb="15" eb="16">
      <t>シ</t>
    </rPh>
    <rPh sb="16" eb="17">
      <t>ズ</t>
    </rPh>
    <phoneticPr fontId="3"/>
  </si>
  <si>
    <t>計画</t>
    <rPh sb="0" eb="2">
      <t>ケイカク</t>
    </rPh>
    <phoneticPr fontId="3"/>
  </si>
  <si>
    <t>高木</t>
    <rPh sb="0" eb="2">
      <t>コウボク</t>
    </rPh>
    <phoneticPr fontId="3"/>
  </si>
  <si>
    <t>中木</t>
    <rPh sb="0" eb="2">
      <t>チュウボク</t>
    </rPh>
    <phoneticPr fontId="3"/>
  </si>
  <si>
    <t>低木</t>
    <rPh sb="0" eb="2">
      <t>テイボク</t>
    </rPh>
    <phoneticPr fontId="3"/>
  </si>
  <si>
    <t>必要本数</t>
    <rPh sb="0" eb="2">
      <t>ヒツヨウ</t>
    </rPh>
    <rPh sb="2" eb="4">
      <t>ホンスウ</t>
    </rPh>
    <phoneticPr fontId="3"/>
  </si>
  <si>
    <t>代替</t>
    <rPh sb="0" eb="2">
      <t>ダイタイ</t>
    </rPh>
    <phoneticPr fontId="3"/>
  </si>
  <si>
    <t>換算後必要本数</t>
    <rPh sb="0" eb="2">
      <t>カンサン</t>
    </rPh>
    <rPh sb="2" eb="3">
      <t>ゴ</t>
    </rPh>
    <rPh sb="3" eb="5">
      <t>ヒツヨウ</t>
    </rPh>
    <rPh sb="5" eb="7">
      <t>ホンスウ</t>
    </rPh>
    <phoneticPr fontId="3"/>
  </si>
  <si>
    <t>中木に換算したい高木本数</t>
    <rPh sb="0" eb="2">
      <t>チュウボク</t>
    </rPh>
    <rPh sb="3" eb="5">
      <t>カンサン</t>
    </rPh>
    <rPh sb="8" eb="10">
      <t>コウボク</t>
    </rPh>
    <rPh sb="10" eb="12">
      <t>ホンスウ</t>
    </rPh>
    <phoneticPr fontId="3"/>
  </si>
  <si>
    <t>低木に換算したい中木本数</t>
    <rPh sb="0" eb="2">
      <t>テイボク</t>
    </rPh>
    <rPh sb="3" eb="5">
      <t>カンサン</t>
    </rPh>
    <rPh sb="8" eb="10">
      <t>チュウボク</t>
    </rPh>
    <rPh sb="10" eb="12">
      <t>ホンスウ</t>
    </rPh>
    <phoneticPr fontId="3"/>
  </si>
  <si>
    <t>樹木緑被面積（全体）</t>
    <rPh sb="0" eb="2">
      <t>ジュモク</t>
    </rPh>
    <rPh sb="2" eb="4">
      <t>リョクヒ</t>
    </rPh>
    <rPh sb="4" eb="6">
      <t>メンセキ</t>
    </rPh>
    <rPh sb="7" eb="9">
      <t>ゼンタイ</t>
    </rPh>
    <phoneticPr fontId="3"/>
  </si>
  <si>
    <t>基準</t>
    <rPh sb="0" eb="2">
      <t>キジュン</t>
    </rPh>
    <phoneticPr fontId="3"/>
  </si>
  <si>
    <t>樹木緑被
35％以上</t>
    <rPh sb="0" eb="2">
      <t>ジュモク</t>
    </rPh>
    <rPh sb="2" eb="4">
      <t>リョクヒ</t>
    </rPh>
    <rPh sb="8" eb="10">
      <t>イジョウ</t>
    </rPh>
    <phoneticPr fontId="3"/>
  </si>
  <si>
    <t>（</t>
    <phoneticPr fontId="3"/>
  </si>
  <si>
    <t>)</t>
    <phoneticPr fontId="3"/>
  </si>
  <si>
    <t>樹種</t>
    <phoneticPr fontId="3"/>
  </si>
  <si>
    <t>A</t>
    <phoneticPr fontId="3"/>
  </si>
  <si>
    <t>樹木面積</t>
    <rPh sb="0" eb="2">
      <t>ジュモク</t>
    </rPh>
    <rPh sb="2" eb="4">
      <t>メンセキ</t>
    </rPh>
    <phoneticPr fontId="3"/>
  </si>
  <si>
    <t>樹木緑被率</t>
    <rPh sb="0" eb="2">
      <t>ジュモク</t>
    </rPh>
    <rPh sb="2" eb="4">
      <t>リョクヒ</t>
    </rPh>
    <rPh sb="4" eb="5">
      <t>リツ</t>
    </rPh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</si>
  <si>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</si>
  <si>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</si>
  <si>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</si>
  <si>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</si>
  <si>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</si>
  <si>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</si>
  <si>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</si>
  <si>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</si>
  <si>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</si>
  <si>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</si>
  <si>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</si>
  <si>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</si>
  <si>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</si>
  <si>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</si>
  <si>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</si>
  <si>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</si>
  <si>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</si>
  <si>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S</t>
    <phoneticPr fontId="3"/>
  </si>
  <si>
    <t>T</t>
    <phoneticPr fontId="3"/>
  </si>
  <si>
    <t>U</t>
    <phoneticPr fontId="3"/>
  </si>
  <si>
    <t>V</t>
    <phoneticPr fontId="3"/>
  </si>
  <si>
    <t>W</t>
    <phoneticPr fontId="3"/>
  </si>
  <si>
    <t>X</t>
    <phoneticPr fontId="3"/>
  </si>
  <si>
    <t>Y</t>
    <phoneticPr fontId="3"/>
  </si>
  <si>
    <t>Z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</si>
  <si>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</si>
  <si>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</si>
  <si>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</si>
  <si>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</si>
  <si>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</si>
  <si>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</si>
  <si>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</si>
  <si>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</si>
  <si>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</si>
  <si>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</si>
  <si>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</si>
  <si>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</si>
  <si>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</si>
  <si>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</si>
  <si>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</si>
  <si>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</si>
  <si>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</si>
  <si>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</si>
  <si>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s</t>
    <phoneticPr fontId="3"/>
  </si>
  <si>
    <t>t</t>
    <phoneticPr fontId="3"/>
  </si>
  <si>
    <t>u</t>
    <phoneticPr fontId="3"/>
  </si>
  <si>
    <t>v</t>
    <phoneticPr fontId="3"/>
  </si>
  <si>
    <t>w</t>
    <phoneticPr fontId="3"/>
  </si>
  <si>
    <t>x</t>
    <phoneticPr fontId="3"/>
  </si>
  <si>
    <t>y</t>
    <phoneticPr fontId="3"/>
  </si>
  <si>
    <t>z</t>
    <phoneticPr fontId="3"/>
  </si>
  <si>
    <t>植栽ます毎の確認
樹木緑被 35％以上</t>
    <rPh sb="0" eb="2">
      <t>ショクサイ</t>
    </rPh>
    <rPh sb="4" eb="5">
      <t>ゴト</t>
    </rPh>
    <rPh sb="6" eb="8">
      <t>カクニン</t>
    </rPh>
    <phoneticPr fontId="3"/>
  </si>
  <si>
    <t>市検算用→</t>
    <rPh sb="0" eb="1">
      <t>シ</t>
    </rPh>
    <rPh sb="1" eb="4">
      <t>ケンザンヨウ</t>
    </rPh>
    <phoneticPr fontId="3"/>
  </si>
  <si>
    <r>
      <t xml:space="preserve">（２）基準２
</t>
    </r>
    <r>
      <rPr>
        <sz val="6"/>
        <color theme="1"/>
        <rFont val="BIZ UD明朝 Medium"/>
        <family val="1"/>
        <charset val="128"/>
      </rPr>
      <t>密植を満たす樹木本数と配置</t>
    </r>
    <rPh sb="3" eb="5">
      <t>キジュン</t>
    </rPh>
    <rPh sb="7" eb="9">
      <t>ミッショク</t>
    </rPh>
    <rPh sb="10" eb="11">
      <t>ミ</t>
    </rPh>
    <rPh sb="13" eb="15">
      <t>ジュモク</t>
    </rPh>
    <rPh sb="15" eb="17">
      <t>ホンスウ</t>
    </rPh>
    <rPh sb="18" eb="20">
      <t>ハイチ</t>
    </rPh>
    <phoneticPr fontId="3"/>
  </si>
  <si>
    <t>（１）基準１
最低必要樹木本数</t>
    <rPh sb="3" eb="5">
      <t>キジュン</t>
    </rPh>
    <rPh sb="7" eb="9">
      <t>サイテイ</t>
    </rPh>
    <rPh sb="9" eb="11">
      <t>ヒツヨウ</t>
    </rPh>
    <rPh sb="11" eb="13">
      <t>ジュモク</t>
    </rPh>
    <rPh sb="13" eb="15">
      <t>ホンスウ</t>
    </rPh>
    <phoneticPr fontId="3"/>
  </si>
  <si>
    <t>基本的に３つともご提出ください。</t>
    <rPh sb="0" eb="3">
      <t>キホンテキ</t>
    </rPh>
    <rPh sb="9" eb="11">
      <t>テイシュツ</t>
    </rPh>
    <phoneticPr fontId="3"/>
  </si>
  <si>
    <t>【基本的な使い方】</t>
    <rPh sb="1" eb="4">
      <t>キホンテキ</t>
    </rPh>
    <rPh sb="5" eb="6">
      <t>ツカ</t>
    </rPh>
    <rPh sb="7" eb="8">
      <t>カタ</t>
    </rPh>
    <phoneticPr fontId="3"/>
  </si>
  <si>
    <t>水色セル</t>
    <rPh sb="0" eb="2">
      <t>ミズイロ</t>
    </rPh>
    <phoneticPr fontId="3"/>
  </si>
  <si>
    <t>白色セル</t>
    <rPh sb="0" eb="2">
      <t>シロイロ</t>
    </rPh>
    <phoneticPr fontId="3"/>
  </si>
  <si>
    <t>→入力/選択セル</t>
    <rPh sb="1" eb="3">
      <t>ニュウリョク</t>
    </rPh>
    <rPh sb="4" eb="6">
      <t>センタク</t>
    </rPh>
    <phoneticPr fontId="3"/>
  </si>
  <si>
    <t>→非入力セル</t>
    <rPh sb="1" eb="2">
      <t>ヒ</t>
    </rPh>
    <rPh sb="2" eb="4">
      <t>ニュウリョク</t>
    </rPh>
    <phoneticPr fontId="3"/>
  </si>
  <si>
    <t>（共通）水色のセルに事業の内容を入力または選択してください。白色セルは関数が入力されているので、入力しないでください。</t>
    <rPh sb="1" eb="3">
      <t>キョウツウ</t>
    </rPh>
    <rPh sb="4" eb="6">
      <t>ミズイロ</t>
    </rPh>
    <rPh sb="10" eb="12">
      <t>ジギョウ</t>
    </rPh>
    <rPh sb="13" eb="15">
      <t>ナイヨウ</t>
    </rPh>
    <rPh sb="16" eb="18">
      <t>ニュウリョク</t>
    </rPh>
    <rPh sb="21" eb="23">
      <t>センタク</t>
    </rPh>
    <rPh sb="30" eb="31">
      <t>シロ</t>
    </rPh>
    <rPh sb="31" eb="32">
      <t>イロ</t>
    </rPh>
    <rPh sb="35" eb="37">
      <t>カンスウ</t>
    </rPh>
    <rPh sb="38" eb="40">
      <t>ニュウリョク</t>
    </rPh>
    <rPh sb="48" eb="50">
      <t>ニュウリョク</t>
    </rPh>
    <phoneticPr fontId="3"/>
  </si>
  <si>
    <t>（２）「②計画表（計画）」及び「③計画表（樹木一覧）」には、基準を満たすようなご計画をいただいたのち、その計画を入力してください。</t>
    <rPh sb="5" eb="7">
      <t>ケイカク</t>
    </rPh>
    <rPh sb="7" eb="8">
      <t>ヒョウ</t>
    </rPh>
    <rPh sb="9" eb="11">
      <t>ケイカク</t>
    </rPh>
    <rPh sb="13" eb="14">
      <t>オヨ</t>
    </rPh>
    <rPh sb="17" eb="19">
      <t>ケイカク</t>
    </rPh>
    <rPh sb="19" eb="20">
      <t>ヒョウ</t>
    </rPh>
    <rPh sb="21" eb="25">
      <t>ジュモクイチラン</t>
    </rPh>
    <rPh sb="30" eb="32">
      <t>キジュン</t>
    </rPh>
    <rPh sb="33" eb="34">
      <t>ミ</t>
    </rPh>
    <rPh sb="40" eb="42">
      <t>ケイカク</t>
    </rPh>
    <rPh sb="53" eb="55">
      <t>ケイカク</t>
    </rPh>
    <rPh sb="56" eb="58">
      <t>ニュウリョク</t>
    </rPh>
    <phoneticPr fontId="3"/>
  </si>
  <si>
    <r>
      <t>※　必要に応じて行の加除を行ってください。</t>
    </r>
    <r>
      <rPr>
        <b/>
        <u/>
        <sz val="11"/>
        <color rgb="FFFF0000"/>
        <rFont val="BIZ UD明朝 Medium"/>
        <family val="1"/>
        <charset val="128"/>
      </rPr>
      <t>植栽地毎に整理して入力してください。</t>
    </r>
    <rPh sb="2" eb="4">
      <t>ヒツヨウ</t>
    </rPh>
    <rPh sb="5" eb="6">
      <t>オウ</t>
    </rPh>
    <rPh sb="8" eb="9">
      <t>ギョウ</t>
    </rPh>
    <rPh sb="10" eb="12">
      <t>カジョ</t>
    </rPh>
    <rPh sb="13" eb="14">
      <t>オコナ</t>
    </rPh>
    <rPh sb="21" eb="23">
      <t>ショクサイ</t>
    </rPh>
    <rPh sb="23" eb="24">
      <t>チ</t>
    </rPh>
    <rPh sb="24" eb="25">
      <t>ゴト</t>
    </rPh>
    <rPh sb="26" eb="28">
      <t>セイリ</t>
    </rPh>
    <rPh sb="30" eb="32">
      <t>ニュウリョク</t>
    </rPh>
    <phoneticPr fontId="3"/>
  </si>
  <si>
    <t>備考（凡例等）</t>
    <rPh sb="0" eb="2">
      <t>ビコウ</t>
    </rPh>
    <rPh sb="3" eb="5">
      <t>ハンレイ</t>
    </rPh>
    <rPh sb="5" eb="6">
      <t>トウ</t>
    </rPh>
    <phoneticPr fontId="3"/>
  </si>
  <si>
    <t>　※　この計画表に掲載できない分は同様の書式を作成し、添付してください</t>
    <rPh sb="5" eb="7">
      <t>ケイカク</t>
    </rPh>
    <rPh sb="7" eb="8">
      <t>ヒョウ</t>
    </rPh>
    <rPh sb="9" eb="11">
      <t>ケイサイ</t>
    </rPh>
    <rPh sb="15" eb="16">
      <t>ブン</t>
    </rPh>
    <rPh sb="17" eb="19">
      <t>ドウヨウ</t>
    </rPh>
    <rPh sb="20" eb="22">
      <t>ショシキ</t>
    </rPh>
    <rPh sb="23" eb="25">
      <t>サクセイ</t>
    </rPh>
    <rPh sb="27" eb="29">
      <t>テンプ</t>
    </rPh>
    <phoneticPr fontId="3"/>
  </si>
  <si>
    <t>緑被面積合計：</t>
    <rPh sb="0" eb="4">
      <t>リョクヒメンセキ</t>
    </rPh>
    <rPh sb="4" eb="6">
      <t>ゴウケイ</t>
    </rPh>
    <phoneticPr fontId="3"/>
  </si>
  <si>
    <t>緑化に関する計画表（樹木一覧）</t>
    <rPh sb="0" eb="2">
      <t>リョッカ</t>
    </rPh>
    <rPh sb="3" eb="4">
      <t>カン</t>
    </rPh>
    <rPh sb="6" eb="9">
      <t>ケイカクヒョウ</t>
    </rPh>
    <rPh sb="10" eb="12">
      <t>ジュモク</t>
    </rPh>
    <rPh sb="12" eb="14">
      <t>イチラン</t>
    </rPh>
    <phoneticPr fontId="3"/>
  </si>
  <si>
    <t>グリーンチェーン認定申請書の使い方</t>
    <rPh sb="8" eb="10">
      <t>ニンテイ</t>
    </rPh>
    <rPh sb="10" eb="13">
      <t>シンセイショ</t>
    </rPh>
    <rPh sb="14" eb="15">
      <t>ツカ</t>
    </rPh>
    <rPh sb="16" eb="17">
      <t>カタ</t>
    </rPh>
    <phoneticPr fontId="3"/>
  </si>
  <si>
    <t>「流山市グリーンチェーン認定基準および申請の手引の手引き」をご覧いただき、添付書類を含めて書類一式をご提出いただきます。</t>
    <rPh sb="1" eb="3">
      <t>ナガレヤマ</t>
    </rPh>
    <rPh sb="3" eb="4">
      <t>シ</t>
    </rPh>
    <rPh sb="12" eb="14">
      <t>ニンテイ</t>
    </rPh>
    <rPh sb="14" eb="16">
      <t>キジュン</t>
    </rPh>
    <rPh sb="19" eb="21">
      <t>シンセイ</t>
    </rPh>
    <rPh sb="22" eb="24">
      <t>テビキ</t>
    </rPh>
    <rPh sb="25" eb="27">
      <t>テビ</t>
    </rPh>
    <rPh sb="31" eb="32">
      <t>ラン</t>
    </rPh>
    <rPh sb="37" eb="39">
      <t>テンプ</t>
    </rPh>
    <rPh sb="39" eb="41">
      <t>ショルイ</t>
    </rPh>
    <rPh sb="42" eb="43">
      <t>フク</t>
    </rPh>
    <rPh sb="45" eb="47">
      <t>ショルイ</t>
    </rPh>
    <rPh sb="47" eb="49">
      <t>イッシキ</t>
    </rPh>
    <rPh sb="51" eb="53">
      <t>テイシュツ</t>
    </rPh>
    <phoneticPr fontId="3"/>
  </si>
  <si>
    <t>㊞</t>
    <phoneticPr fontId="3"/>
  </si>
  <si>
    <t>（第１号様式　第５条、第１０条関係）</t>
  </si>
  <si>
    <t>流山市グリーンチェーン認定（変更）申請書</t>
    <rPh sb="0" eb="2">
      <t>ナガレヤマ</t>
    </rPh>
    <rPh sb="2" eb="3">
      <t>シ</t>
    </rPh>
    <rPh sb="11" eb="13">
      <t>ニンテイ</t>
    </rPh>
    <rPh sb="14" eb="16">
      <t>ヘンコウ</t>
    </rPh>
    <rPh sb="17" eb="20">
      <t>シンセイショ</t>
    </rPh>
    <phoneticPr fontId="1"/>
  </si>
  <si>
    <t>　流山市グリーンチェーン認定（変更）を申請します。この申請書及び添付書類に記載の事項は、事実に相違ありません。
　なお、認定の取得に際しては今後１０年間の維持管理に努めます。</t>
    <rPh sb="1" eb="3">
      <t>ナガレヤマ</t>
    </rPh>
    <rPh sb="3" eb="4">
      <t>シ</t>
    </rPh>
    <rPh sb="12" eb="14">
      <t>ニンテイ</t>
    </rPh>
    <rPh sb="15" eb="17">
      <t>ヘンコウ</t>
    </rPh>
    <rPh sb="19" eb="21">
      <t>シンセイ</t>
    </rPh>
    <rPh sb="27" eb="30">
      <t>シンセイショ</t>
    </rPh>
    <rPh sb="30" eb="31">
      <t>オヨ</t>
    </rPh>
    <rPh sb="32" eb="34">
      <t>テンプ</t>
    </rPh>
    <rPh sb="34" eb="36">
      <t>ショルイ</t>
    </rPh>
    <rPh sb="37" eb="39">
      <t>キサイ</t>
    </rPh>
    <rPh sb="40" eb="42">
      <t>ジコウ</t>
    </rPh>
    <rPh sb="44" eb="46">
      <t>ジジツ</t>
    </rPh>
    <rPh sb="47" eb="49">
      <t>ソウイ</t>
    </rPh>
    <rPh sb="60" eb="62">
      <t>ニンテイ</t>
    </rPh>
    <rPh sb="63" eb="65">
      <t>シュトク</t>
    </rPh>
    <rPh sb="66" eb="67">
      <t>サイ</t>
    </rPh>
    <rPh sb="70" eb="72">
      <t>コンゴ</t>
    </rPh>
    <rPh sb="74" eb="76">
      <t>ネンカン</t>
    </rPh>
    <rPh sb="77" eb="79">
      <t>イジ</t>
    </rPh>
    <rPh sb="79" eb="81">
      <t>カンリ</t>
    </rPh>
    <rPh sb="82" eb="83">
      <t>ツト</t>
    </rPh>
    <phoneticPr fontId="1"/>
  </si>
  <si>
    <t>■　申請対象</t>
    <rPh sb="2" eb="6">
      <t>シンセイタイショウ</t>
    </rPh>
    <phoneticPr fontId="3"/>
  </si>
  <si>
    <t>申請区分</t>
    <rPh sb="0" eb="4">
      <t>シンセイクブン</t>
    </rPh>
    <phoneticPr fontId="3"/>
  </si>
  <si>
    <t>アドバンス要件</t>
    <rPh sb="5" eb="7">
      <t>ヨウケン</t>
    </rPh>
    <phoneticPr fontId="3"/>
  </si>
  <si>
    <t>事業内容</t>
    <rPh sb="0" eb="4">
      <t>ジギョウナイヨウ</t>
    </rPh>
    <phoneticPr fontId="3"/>
  </si>
  <si>
    <t>マウンド植栽</t>
    <rPh sb="4" eb="6">
      <t>ショクサイ</t>
    </rPh>
    <phoneticPr fontId="3"/>
  </si>
  <si>
    <t>駐車場緑化</t>
    <rPh sb="0" eb="5">
      <t>チュウシャジョウリョッカ</t>
    </rPh>
    <phoneticPr fontId="3"/>
  </si>
  <si>
    <t>太陽光発電</t>
    <rPh sb="0" eb="5">
      <t>タイヨウコウハツデン</t>
    </rPh>
    <phoneticPr fontId="3"/>
  </si>
  <si>
    <t>認定希望レベル</t>
    <phoneticPr fontId="3"/>
  </si>
  <si>
    <t>◇　計画</t>
    <rPh sb="2" eb="4">
      <t>ケイカク</t>
    </rPh>
    <phoneticPr fontId="3"/>
  </si>
  <si>
    <t>接道緑化基準平均高さ</t>
    <rPh sb="0" eb="2">
      <t>セツドウ</t>
    </rPh>
    <rPh sb="2" eb="4">
      <t>リョッカ</t>
    </rPh>
    <rPh sb="4" eb="6">
      <t>キジュン</t>
    </rPh>
    <rPh sb="6" eb="8">
      <t>ヘイキン</t>
    </rPh>
    <rPh sb="8" eb="9">
      <t>タカ</t>
    </rPh>
    <phoneticPr fontId="3"/>
  </si>
  <si>
    <t>戸建住宅・戸建街区・集合住宅</t>
    <rPh sb="0" eb="4">
      <t>コダテジュウタク</t>
    </rPh>
    <rPh sb="5" eb="9">
      <t>コダテガイク</t>
    </rPh>
    <rPh sb="10" eb="14">
      <t>シュウゴウジュウタク</t>
    </rPh>
    <phoneticPr fontId="3"/>
  </si>
  <si>
    <t>省エネ型設備機器</t>
    <rPh sb="0" eb="1">
      <t>ショウ</t>
    </rPh>
    <rPh sb="3" eb="8">
      <t>ガタセツビキキ</t>
    </rPh>
    <phoneticPr fontId="3"/>
  </si>
  <si>
    <t>住戸断熱性能</t>
    <rPh sb="0" eb="6">
      <t>ジュウコダンネツセイノウ</t>
    </rPh>
    <phoneticPr fontId="3"/>
  </si>
  <si>
    <t>◇　樹木本数基準と計画（集合住宅、商業・業務、その他の施設　　基準１と基準２の両方を満たすこと）</t>
    <rPh sb="2" eb="4">
      <t>ジュモク</t>
    </rPh>
    <rPh sb="4" eb="6">
      <t>ホンスウ</t>
    </rPh>
    <rPh sb="6" eb="8">
      <t>キジュン</t>
    </rPh>
    <rPh sb="9" eb="11">
      <t>ケイカク</t>
    </rPh>
    <rPh sb="12" eb="16">
      <t>シュウゴウジュウタク</t>
    </rPh>
    <rPh sb="17" eb="19">
      <t>ショウギョウ</t>
    </rPh>
    <rPh sb="20" eb="22">
      <t>ギョウム</t>
    </rPh>
    <rPh sb="25" eb="26">
      <t>タ</t>
    </rPh>
    <rPh sb="27" eb="29">
      <t>シセツ</t>
    </rPh>
    <rPh sb="31" eb="33">
      <t>キジュン</t>
    </rPh>
    <rPh sb="35" eb="37">
      <t>キジュン</t>
    </rPh>
    <rPh sb="39" eb="41">
      <t>リョウホウ</t>
    </rPh>
    <rPh sb="42" eb="43">
      <t>ミ</t>
    </rPh>
    <phoneticPr fontId="3"/>
  </si>
  <si>
    <t>□　緑化に関する計画表（樹木一覧）</t>
    <phoneticPr fontId="3"/>
  </si>
  <si>
    <t>□　土地利用計画図</t>
    <phoneticPr fontId="3"/>
  </si>
  <si>
    <t>□　緑視図</t>
    <phoneticPr fontId="3"/>
  </si>
  <si>
    <t>□　レベル３以上：住宅断熱性能資料</t>
    <phoneticPr fontId="3"/>
  </si>
  <si>
    <t>□　緑化計画断面図</t>
    <phoneticPr fontId="3"/>
  </si>
  <si>
    <t>□　緑化に関する計画表（計画</t>
    <rPh sb="2" eb="4">
      <t>リョッカ</t>
    </rPh>
    <rPh sb="5" eb="6">
      <t>カン</t>
    </rPh>
    <rPh sb="8" eb="10">
      <t>ケイカク</t>
    </rPh>
    <rPh sb="10" eb="11">
      <t>ヒョウ</t>
    </rPh>
    <rPh sb="12" eb="14">
      <t>ケイカク</t>
    </rPh>
    <phoneticPr fontId="3"/>
  </si>
  <si>
    <t>□　案内図</t>
    <rPh sb="2" eb="5">
      <t>アンナイズ</t>
    </rPh>
    <phoneticPr fontId="3"/>
  </si>
  <si>
    <t>□　緑化計画平面図（樹木等の平面配置図）</t>
    <rPh sb="2" eb="4">
      <t>リョッカ</t>
    </rPh>
    <rPh sb="4" eb="6">
      <t>ケイカク</t>
    </rPh>
    <rPh sb="6" eb="9">
      <t>ヘイメンズ</t>
    </rPh>
    <rPh sb="10" eb="12">
      <t>ジュモク</t>
    </rPh>
    <rPh sb="12" eb="13">
      <t>トウ</t>
    </rPh>
    <rPh sb="14" eb="16">
      <t>ヘイメン</t>
    </rPh>
    <rPh sb="16" eb="19">
      <t>ハイチズ</t>
    </rPh>
    <phoneticPr fontId="3"/>
  </si>
  <si>
    <t>□　緑化面積求積図</t>
    <rPh sb="2" eb="4">
      <t>リョッカ</t>
    </rPh>
    <rPh sb="4" eb="6">
      <t>メンセキ</t>
    </rPh>
    <rPh sb="6" eb="9">
      <t>キュウセキズ</t>
    </rPh>
    <phoneticPr fontId="3"/>
  </si>
  <si>
    <t>□　住宅系のレベル２以上：省エネ型設備機器資料</t>
    <rPh sb="2" eb="5">
      <t>ジュウタクケイ</t>
    </rPh>
    <rPh sb="10" eb="12">
      <t>イジョウ</t>
    </rPh>
    <rPh sb="13" eb="14">
      <t>ショウ</t>
    </rPh>
    <rPh sb="16" eb="17">
      <t>ガタ</t>
    </rPh>
    <rPh sb="17" eb="19">
      <t>セツビ</t>
    </rPh>
    <rPh sb="19" eb="21">
      <t>キキ</t>
    </rPh>
    <rPh sb="21" eb="23">
      <t>シリョウ</t>
    </rPh>
    <phoneticPr fontId="3"/>
  </si>
  <si>
    <t>□　レベル３以上：住戸内通風資料</t>
    <rPh sb="6" eb="8">
      <t>イジョウ</t>
    </rPh>
    <rPh sb="9" eb="12">
      <t>ジュウコナイ</t>
    </rPh>
    <rPh sb="12" eb="14">
      <t>ツウフウ</t>
    </rPh>
    <rPh sb="14" eb="16">
      <t>シリョウ</t>
    </rPh>
    <phoneticPr fontId="3"/>
  </si>
  <si>
    <t>■　事業の概要</t>
    <rPh sb="2" eb="4">
      <t>ジギョウ</t>
    </rPh>
    <rPh sb="5" eb="7">
      <t>ガイヨウ</t>
    </rPh>
    <phoneticPr fontId="3"/>
  </si>
  <si>
    <t>本エクセルは、「①認定申請書」「②計画表（計画）」「③計画表（樹木一覧）」という様式を含んでいます。</t>
    <rPh sb="0" eb="1">
      <t>ホン</t>
    </rPh>
    <rPh sb="9" eb="14">
      <t>ニンテイシンセイショ</t>
    </rPh>
    <rPh sb="17" eb="19">
      <t>ケイカク</t>
    </rPh>
    <rPh sb="19" eb="20">
      <t>ヒョウ</t>
    </rPh>
    <rPh sb="21" eb="23">
      <t>ケイカク</t>
    </rPh>
    <rPh sb="27" eb="29">
      <t>ケイカク</t>
    </rPh>
    <rPh sb="29" eb="30">
      <t>ヒョウ</t>
    </rPh>
    <rPh sb="31" eb="33">
      <t>ジュモク</t>
    </rPh>
    <rPh sb="33" eb="35">
      <t>イチラン</t>
    </rPh>
    <rPh sb="40" eb="42">
      <t>ヨウシキ</t>
    </rPh>
    <rPh sb="43" eb="44">
      <t>フク</t>
    </rPh>
    <phoneticPr fontId="3"/>
  </si>
  <si>
    <t>（１）「①認定申請書」に申請内容を入力してください。</t>
    <rPh sb="5" eb="10">
      <t>ニンテイシンセイショ</t>
    </rPh>
    <rPh sb="12" eb="16">
      <t>シンセイナイヨウ</t>
    </rPh>
    <rPh sb="17" eb="19">
      <t>ニュウリョク</t>
    </rPh>
    <phoneticPr fontId="3"/>
  </si>
  <si>
    <t>　　　一部係数等については「グリーンチェーン認定基準および申請の手引き」をご確認いただいてから入力をしていただくセルがございます。</t>
    <rPh sb="3" eb="5">
      <t>イチブ</t>
    </rPh>
    <rPh sb="5" eb="7">
      <t>ケイスウ</t>
    </rPh>
    <rPh sb="7" eb="8">
      <t>トウ</t>
    </rPh>
    <rPh sb="22" eb="24">
      <t>ニンテイ</t>
    </rPh>
    <rPh sb="24" eb="26">
      <t>キジュン</t>
    </rPh>
    <rPh sb="29" eb="31">
      <t>シンセイ</t>
    </rPh>
    <rPh sb="32" eb="34">
      <t>テビ</t>
    </rPh>
    <rPh sb="38" eb="40">
      <t>カクニン</t>
    </rPh>
    <rPh sb="47" eb="49">
      <t>ニュウリョク</t>
    </rPh>
    <phoneticPr fontId="3"/>
  </si>
  <si>
    <t>　　　詳細な入力方法等については、「グリーンチェーン認定基準および申請の手引き」をご確認ください。</t>
    <rPh sb="3" eb="5">
      <t>ショウサイ</t>
    </rPh>
    <rPh sb="6" eb="8">
      <t>ニュウリョク</t>
    </rPh>
    <rPh sb="8" eb="10">
      <t>ホウホウ</t>
    </rPh>
    <rPh sb="10" eb="11">
      <t>トウ</t>
    </rPh>
    <rPh sb="26" eb="28">
      <t>ニンテイ</t>
    </rPh>
    <rPh sb="28" eb="30">
      <t>キジュン</t>
    </rPh>
    <rPh sb="33" eb="35">
      <t>シンセイ</t>
    </rPh>
    <rPh sb="36" eb="38">
      <t>テビ</t>
    </rPh>
    <rPh sb="42" eb="44">
      <t>カクニン</t>
    </rPh>
    <phoneticPr fontId="3"/>
  </si>
  <si>
    <t>　　　事業の概要を入力をすると、基準が自動で計算されます。</t>
    <rPh sb="3" eb="5">
      <t>ジギョウ</t>
    </rPh>
    <rPh sb="6" eb="8">
      <t>ガイヨウ</t>
    </rPh>
    <rPh sb="9" eb="11">
      <t>ニュウリョク</t>
    </rPh>
    <rPh sb="16" eb="18">
      <t>キジュン</t>
    </rPh>
    <rPh sb="19" eb="21">
      <t>ジドウ</t>
    </rPh>
    <rPh sb="22" eb="24">
      <t>ケイサン</t>
    </rPh>
    <phoneticPr fontId="3"/>
  </si>
  <si>
    <t>市検算用</t>
    <rPh sb="0" eb="1">
      <t>シ</t>
    </rPh>
    <rPh sb="1" eb="4">
      <t>ケンザンヨウ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</si>
</sst>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&quot;㎡&quot;"/>
    <numFmt numFmtId="177" formatCode="0.00&quot;m&quot;"/>
    <numFmt numFmtId="178" formatCode="0&quot;本&quot;"/>
    <numFmt numFmtId="179" formatCode="0&quot;㎡&quot;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6"/>
      <color theme="1"/>
      <name val="BIZ UD明朝 Medium"/>
      <family val="1"/>
      <charset val="128"/>
    </font>
    <font>
      <sz val="7"/>
      <color theme="1"/>
      <name val="BIZ UD明朝 Medium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b/>
      <u/>
      <sz val="11"/>
      <color rgb="FFFF0000"/>
      <name val="BIZ UD明朝 Medium"/>
      <family val="1"/>
      <charset val="128"/>
    </font>
    <font>
      <sz val="8"/>
      <color theme="1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</cellStyleXfs>
  <cellXfs count="294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7" fillId="0" borderId="7" xfId="0" applyFont="1" applyBorder="1" applyAlignment="1">
      <alignment horizontal="left" vertical="center"/>
    </xf>
    <xf numFmtId="178" fontId="7" fillId="0" borderId="10" xfId="0" applyNumberFormat="1" applyFont="1" applyBorder="1" applyAlignment="1">
      <alignment horizontal="center" vertical="center"/>
    </xf>
    <xf numFmtId="178" fontId="7" fillId="0" borderId="7" xfId="0" applyNumberFormat="1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3" xfId="0" applyFont="1" applyBorder="1">
      <alignment vertical="center"/>
    </xf>
    <xf numFmtId="0" fontId="7" fillId="0" borderId="17" xfId="0" applyFont="1" applyBorder="1" applyAlignment="1">
      <alignment horizontal="left" vertical="center"/>
    </xf>
    <xf numFmtId="178" fontId="7" fillId="0" borderId="18" xfId="0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>
      <alignment vertical="center"/>
    </xf>
    <xf numFmtId="0" fontId="7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179" fontId="7" fillId="0" borderId="28" xfId="0" applyNumberFormat="1" applyFont="1" applyBorder="1" applyAlignment="1">
      <alignment horizontal="center" vertical="center" shrinkToFit="1"/>
    </xf>
    <xf numFmtId="179" fontId="7" fillId="0" borderId="29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177" fontId="0" fillId="2" borderId="21" xfId="0" applyNumberFormat="1" applyFill="1" applyBorder="1" applyAlignment="1">
      <alignment horizontal="center" vertical="center"/>
    </xf>
    <xf numFmtId="178" fontId="0" fillId="2" borderId="21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9" fontId="7" fillId="0" borderId="0" xfId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7" fillId="0" borderId="51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177" fontId="0" fillId="2" borderId="63" xfId="0" applyNumberFormat="1" applyFill="1" applyBorder="1" applyAlignment="1">
      <alignment horizontal="center" vertical="center"/>
    </xf>
    <xf numFmtId="178" fontId="0" fillId="2" borderId="63" xfId="0" applyNumberFormat="1" applyFill="1" applyBorder="1" applyAlignment="1">
      <alignment horizontal="center" vertical="center"/>
    </xf>
    <xf numFmtId="0" fontId="0" fillId="0" borderId="69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2" fillId="0" borderId="0" xfId="0" applyFo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0" fillId="0" borderId="71" xfId="0" applyBorder="1" applyAlignment="1">
      <alignment horizontal="center" vertical="center" shrinkToFit="1"/>
    </xf>
    <xf numFmtId="176" fontId="5" fillId="0" borderId="70" xfId="0" applyNumberFormat="1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0" xfId="0" applyFont="1" applyBorder="1">
      <alignment vertical="center"/>
    </xf>
    <xf numFmtId="0" fontId="7" fillId="0" borderId="0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 horizontal="center" vertical="center" textRotation="255" shrinkToFit="1"/>
    </xf>
    <xf numFmtId="176" fontId="7" fillId="0" borderId="0" xfId="0" applyNumberFormat="1" applyFont="1" applyFill="1" applyBorder="1" applyAlignment="1">
      <alignment horizontal="center" vertical="center"/>
    </xf>
    <xf numFmtId="9" fontId="7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176" fontId="0" fillId="0" borderId="63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4" fillId="0" borderId="0" xfId="0" applyFont="1">
      <alignment vertical="center"/>
    </xf>
    <xf numFmtId="0" fontId="7" fillId="0" borderId="55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 shrinkToFit="1"/>
    </xf>
    <xf numFmtId="0" fontId="4" fillId="2" borderId="0" xfId="0" applyFont="1" applyFill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2" borderId="7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73" xfId="0" applyFont="1" applyFill="1" applyBorder="1" applyAlignment="1">
      <alignment horizontal="center" vertical="center" shrinkToFit="1"/>
    </xf>
    <xf numFmtId="0" fontId="4" fillId="3" borderId="7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176" fontId="15" fillId="0" borderId="7" xfId="0" applyNumberFormat="1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shrinkToFit="1"/>
    </xf>
    <xf numFmtId="178" fontId="7" fillId="2" borderId="36" xfId="0" applyNumberFormat="1" applyFont="1" applyFill="1" applyBorder="1" applyAlignment="1">
      <alignment horizontal="center" vertical="center" shrinkToFit="1"/>
    </xf>
    <xf numFmtId="178" fontId="7" fillId="2" borderId="37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178" fontId="7" fillId="0" borderId="47" xfId="0" applyNumberFormat="1" applyFont="1" applyBorder="1" applyAlignment="1">
      <alignment horizontal="center" vertical="center" shrinkToFit="1"/>
    </xf>
    <xf numFmtId="178" fontId="7" fillId="0" borderId="48" xfId="0" applyNumberFormat="1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178" fontId="7" fillId="0" borderId="36" xfId="0" applyNumberFormat="1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176" fontId="7" fillId="2" borderId="5" xfId="0" applyNumberFormat="1" applyFont="1" applyFill="1" applyBorder="1" applyAlignment="1">
      <alignment horizontal="center" vertical="center" shrinkToFit="1"/>
    </xf>
    <xf numFmtId="176" fontId="7" fillId="2" borderId="35" xfId="0" applyNumberFormat="1" applyFont="1" applyFill="1" applyBorder="1" applyAlignment="1">
      <alignment horizontal="center" vertical="center" shrinkToFit="1"/>
    </xf>
    <xf numFmtId="9" fontId="7" fillId="0" borderId="37" xfId="1" applyFont="1" applyBorder="1" applyAlignment="1">
      <alignment horizontal="center" vertical="center" shrinkToFit="1"/>
    </xf>
    <xf numFmtId="9" fontId="7" fillId="0" borderId="38" xfId="1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9" fontId="7" fillId="0" borderId="5" xfId="1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176" fontId="7" fillId="2" borderId="51" xfId="0" applyNumberFormat="1" applyFont="1" applyFill="1" applyBorder="1" applyAlignment="1">
      <alignment horizontal="center" vertical="center" shrinkToFit="1"/>
    </xf>
    <xf numFmtId="176" fontId="7" fillId="2" borderId="52" xfId="0" applyNumberFormat="1" applyFont="1" applyFill="1" applyBorder="1" applyAlignment="1">
      <alignment horizontal="center" vertical="center" shrinkToFit="1"/>
    </xf>
    <xf numFmtId="179" fontId="7" fillId="0" borderId="51" xfId="0" applyNumberFormat="1" applyFont="1" applyBorder="1" applyAlignment="1">
      <alignment horizontal="center" vertical="center" shrinkToFit="1"/>
    </xf>
    <xf numFmtId="0" fontId="7" fillId="0" borderId="51" xfId="0" applyNumberFormat="1" applyFont="1" applyBorder="1" applyAlignment="1">
      <alignment horizontal="center" vertical="center" shrinkToFit="1"/>
    </xf>
    <xf numFmtId="0" fontId="7" fillId="0" borderId="55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177" fontId="7" fillId="2" borderId="59" xfId="0" applyNumberFormat="1" applyFont="1" applyFill="1" applyBorder="1" applyAlignment="1">
      <alignment horizontal="center" vertical="center" shrinkToFit="1"/>
    </xf>
    <xf numFmtId="9" fontId="7" fillId="0" borderId="28" xfId="0" applyNumberFormat="1" applyFont="1" applyBorder="1" applyAlignment="1">
      <alignment horizontal="center" vertical="center" shrinkToFit="1"/>
    </xf>
    <xf numFmtId="177" fontId="7" fillId="0" borderId="59" xfId="0" applyNumberFormat="1" applyFont="1" applyBorder="1" applyAlignment="1">
      <alignment horizontal="center" vertical="center" shrinkToFit="1"/>
    </xf>
    <xf numFmtId="177" fontId="7" fillId="0" borderId="60" xfId="0" applyNumberFormat="1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textRotation="255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wrapText="1" shrinkToFit="1"/>
    </xf>
    <xf numFmtId="0" fontId="7" fillId="0" borderId="49" xfId="0" applyFont="1" applyBorder="1" applyAlignment="1">
      <alignment horizontal="center" vertical="center" wrapText="1" shrinkToFit="1"/>
    </xf>
    <xf numFmtId="0" fontId="7" fillId="0" borderId="57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178" fontId="7" fillId="2" borderId="59" xfId="0" applyNumberFormat="1" applyFont="1" applyFill="1" applyBorder="1" applyAlignment="1">
      <alignment horizontal="center" vertical="center" shrinkToFit="1"/>
    </xf>
    <xf numFmtId="178" fontId="7" fillId="0" borderId="59" xfId="0" applyNumberFormat="1" applyFont="1" applyBorder="1" applyAlignment="1">
      <alignment horizontal="center" vertical="center" shrinkToFit="1"/>
    </xf>
    <xf numFmtId="178" fontId="7" fillId="0" borderId="60" xfId="0" applyNumberFormat="1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176" fontId="7" fillId="2" borderId="28" xfId="0" applyNumberFormat="1" applyFont="1" applyFill="1" applyBorder="1" applyAlignment="1">
      <alignment horizontal="center" vertical="center" shrinkToFit="1"/>
    </xf>
    <xf numFmtId="176" fontId="7" fillId="2" borderId="54" xfId="0" applyNumberFormat="1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176" fontId="7" fillId="0" borderId="28" xfId="0" applyNumberFormat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178" fontId="7" fillId="0" borderId="44" xfId="0" applyNumberFormat="1" applyFont="1" applyBorder="1" applyAlignment="1">
      <alignment horizontal="center" vertical="center" shrinkToFit="1"/>
    </xf>
    <xf numFmtId="178" fontId="7" fillId="0" borderId="45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 shrinkToFit="1"/>
    </xf>
    <xf numFmtId="178" fontId="7" fillId="2" borderId="28" xfId="0" applyNumberFormat="1" applyFont="1" applyFill="1" applyBorder="1" applyAlignment="1">
      <alignment horizontal="center" vertical="center" shrinkToFit="1"/>
    </xf>
    <xf numFmtId="178" fontId="7" fillId="2" borderId="29" xfId="0" applyNumberFormat="1" applyFont="1" applyFill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wrapText="1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176" fontId="7" fillId="0" borderId="51" xfId="0" applyNumberFormat="1" applyFont="1" applyBorder="1" applyAlignment="1">
      <alignment horizontal="center" vertical="center" shrinkToFit="1"/>
    </xf>
    <xf numFmtId="176" fontId="7" fillId="0" borderId="52" xfId="0" applyNumberFormat="1" applyFont="1" applyBorder="1" applyAlignment="1">
      <alignment horizontal="center" vertical="center" shrinkToFit="1"/>
    </xf>
    <xf numFmtId="0" fontId="7" fillId="0" borderId="51" xfId="1" applyNumberFormat="1" applyFont="1" applyBorder="1" applyAlignment="1">
      <alignment horizontal="center" vertical="center" shrinkToFit="1"/>
    </xf>
    <xf numFmtId="176" fontId="7" fillId="0" borderId="51" xfId="0" applyNumberFormat="1" applyFont="1" applyFill="1" applyBorder="1" applyAlignment="1">
      <alignment horizontal="center" vertical="center" shrinkToFit="1"/>
    </xf>
    <xf numFmtId="176" fontId="7" fillId="2" borderId="42" xfId="0" applyNumberFormat="1" applyFont="1" applyFill="1" applyBorder="1" applyAlignment="1">
      <alignment horizontal="center" vertical="center" shrinkToFit="1"/>
    </xf>
    <xf numFmtId="9" fontId="7" fillId="0" borderId="37" xfId="1" applyNumberFormat="1" applyFont="1" applyBorder="1" applyAlignment="1">
      <alignment horizontal="center" vertical="center" shrinkToFit="1"/>
    </xf>
    <xf numFmtId="9" fontId="7" fillId="0" borderId="43" xfId="1" applyNumberFormat="1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wrapText="1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37" xfId="1" applyNumberFormat="1" applyFont="1" applyBorder="1" applyAlignment="1">
      <alignment horizontal="center" vertical="center" shrinkToFit="1"/>
    </xf>
    <xf numFmtId="0" fontId="7" fillId="0" borderId="43" xfId="1" applyNumberFormat="1" applyFont="1" applyBorder="1" applyAlignment="1">
      <alignment horizontal="center" vertical="center" shrinkToFit="1"/>
    </xf>
    <xf numFmtId="9" fontId="7" fillId="0" borderId="43" xfId="1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176" fontId="7" fillId="2" borderId="0" xfId="0" applyNumberFormat="1" applyFont="1" applyFill="1" applyBorder="1" applyAlignment="1">
      <alignment horizontal="center" vertical="center" shrinkToFit="1"/>
    </xf>
    <xf numFmtId="176" fontId="7" fillId="2" borderId="13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176" fontId="7" fillId="2" borderId="67" xfId="0" applyNumberFormat="1" applyFont="1" applyFill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9" fontId="7" fillId="0" borderId="0" xfId="1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9" fontId="7" fillId="0" borderId="5" xfId="1" applyFont="1" applyFill="1" applyBorder="1" applyAlignment="1">
      <alignment horizontal="center" vertical="center" shrinkToFit="1"/>
    </xf>
    <xf numFmtId="176" fontId="7" fillId="0" borderId="5" xfId="0" applyNumberFormat="1" applyFont="1" applyFill="1" applyBorder="1" applyAlignment="1">
      <alignment horizontal="center" vertical="center" shrinkToFit="1"/>
    </xf>
    <xf numFmtId="176" fontId="7" fillId="0" borderId="35" xfId="0" applyNumberFormat="1" applyFont="1" applyFill="1" applyBorder="1" applyAlignment="1">
      <alignment horizontal="center" vertical="center" shrinkToFit="1"/>
    </xf>
    <xf numFmtId="9" fontId="7" fillId="0" borderId="10" xfId="1" applyFont="1" applyBorder="1" applyAlignment="1">
      <alignment horizontal="center" vertical="center" shrinkToFit="1"/>
    </xf>
    <xf numFmtId="9" fontId="7" fillId="0" borderId="61" xfId="1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9" fontId="7" fillId="0" borderId="10" xfId="1" applyFont="1" applyFill="1" applyBorder="1" applyAlignment="1">
      <alignment horizontal="center" vertical="center" shrinkToFit="1"/>
    </xf>
    <xf numFmtId="9" fontId="7" fillId="0" borderId="61" xfId="1" applyFont="1" applyFill="1" applyBorder="1" applyAlignment="1">
      <alignment horizontal="center" vertical="center" shrinkToFit="1"/>
    </xf>
    <xf numFmtId="9" fontId="7" fillId="0" borderId="11" xfId="1" applyFont="1" applyFill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176" fontId="7" fillId="0" borderId="42" xfId="0" applyNumberFormat="1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textRotation="255" shrinkToFit="1"/>
    </xf>
    <xf numFmtId="0" fontId="7" fillId="0" borderId="8" xfId="0" applyFont="1" applyBorder="1" applyAlignment="1">
      <alignment horizontal="center" vertical="center" textRotation="255" shrinkToFit="1"/>
    </xf>
    <xf numFmtId="0" fontId="7" fillId="0" borderId="12" xfId="0" applyFont="1" applyBorder="1" applyAlignment="1">
      <alignment horizontal="center" vertical="center" textRotation="255" shrinkToFit="1"/>
    </xf>
    <xf numFmtId="0" fontId="7" fillId="0" borderId="13" xfId="0" applyFont="1" applyBorder="1" applyAlignment="1">
      <alignment horizontal="center" vertical="center" textRotation="255" shrinkToFit="1"/>
    </xf>
    <xf numFmtId="0" fontId="7" fillId="0" borderId="9" xfId="0" applyFont="1" applyBorder="1" applyAlignment="1">
      <alignment horizontal="center" vertical="center" textRotation="255" shrinkToFit="1"/>
    </xf>
    <xf numFmtId="0" fontId="7" fillId="0" borderId="11" xfId="0" applyFont="1" applyBorder="1" applyAlignment="1">
      <alignment horizontal="center" vertical="center" textRotation="255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78" fontId="7" fillId="0" borderId="14" xfId="0" applyNumberFormat="1" applyFont="1" applyBorder="1" applyAlignment="1">
      <alignment horizontal="center" vertical="center"/>
    </xf>
    <xf numFmtId="178" fontId="7" fillId="0" borderId="15" xfId="0" applyNumberFormat="1" applyFont="1" applyBorder="1" applyAlignment="1">
      <alignment horizontal="center" vertical="center"/>
    </xf>
    <xf numFmtId="178" fontId="7" fillId="0" borderId="16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177" fontId="7" fillId="0" borderId="15" xfId="0" applyNumberFormat="1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/>
    </xf>
    <xf numFmtId="179" fontId="7" fillId="0" borderId="15" xfId="0" applyNumberFormat="1" applyFont="1" applyBorder="1" applyAlignment="1">
      <alignment horizontal="center" vertical="center"/>
    </xf>
    <xf numFmtId="179" fontId="7" fillId="0" borderId="16" xfId="0" applyNumberFormat="1" applyFont="1" applyBorder="1" applyAlignment="1">
      <alignment horizontal="center" vertical="center"/>
    </xf>
    <xf numFmtId="0" fontId="7" fillId="0" borderId="10" xfId="0" applyFont="1" applyBorder="1">
      <alignment vertical="center"/>
    </xf>
    <xf numFmtId="0" fontId="7" fillId="0" borderId="7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center" textRotation="255" shrinkToFit="1"/>
    </xf>
    <xf numFmtId="0" fontId="7" fillId="0" borderId="10" xfId="0" applyFont="1" applyBorder="1" applyAlignment="1">
      <alignment horizontal="center" vertical="center" textRotation="255" shrinkToFit="1"/>
    </xf>
    <xf numFmtId="0" fontId="7" fillId="0" borderId="10" xfId="0" applyFont="1" applyFill="1" applyBorder="1">
      <alignment vertical="center"/>
    </xf>
    <xf numFmtId="176" fontId="7" fillId="2" borderId="9" xfId="0" applyNumberFormat="1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center" vertical="center"/>
    </xf>
    <xf numFmtId="9" fontId="7" fillId="2" borderId="9" xfId="0" applyNumberFormat="1" applyFont="1" applyFill="1" applyBorder="1" applyAlignment="1">
      <alignment horizontal="center" vertical="center"/>
    </xf>
    <xf numFmtId="9" fontId="7" fillId="2" borderId="10" xfId="0" applyNumberFormat="1" applyFont="1" applyFill="1" applyBorder="1" applyAlignment="1">
      <alignment horizontal="center" vertical="center"/>
    </xf>
    <xf numFmtId="9" fontId="7" fillId="2" borderId="11" xfId="0" applyNumberFormat="1" applyFont="1" applyFill="1" applyBorder="1" applyAlignment="1">
      <alignment horizontal="center" vertical="center"/>
    </xf>
    <xf numFmtId="177" fontId="7" fillId="2" borderId="9" xfId="0" applyNumberFormat="1" applyFont="1" applyFill="1" applyBorder="1" applyAlignment="1">
      <alignment horizontal="center" vertical="center"/>
    </xf>
    <xf numFmtId="177" fontId="7" fillId="2" borderId="10" xfId="0" applyNumberFormat="1" applyFont="1" applyFill="1" applyBorder="1" applyAlignment="1">
      <alignment horizontal="center" vertical="center"/>
    </xf>
    <xf numFmtId="177" fontId="7" fillId="2" borderId="11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wrapText="1" shrinkToFit="1"/>
    </xf>
    <xf numFmtId="0" fontId="9" fillId="2" borderId="10" xfId="0" applyFont="1" applyFill="1" applyBorder="1" applyAlignment="1">
      <alignment horizontal="center" vertical="center" wrapText="1" shrinkToFit="1"/>
    </xf>
    <xf numFmtId="0" fontId="9" fillId="2" borderId="11" xfId="0" applyFont="1" applyFill="1" applyBorder="1" applyAlignment="1">
      <alignment horizontal="center" vertical="center" wrapText="1" shrinkToFit="1"/>
    </xf>
    <xf numFmtId="176" fontId="7" fillId="0" borderId="12" xfId="0" applyNumberFormat="1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horizontal="center"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8"/>
  <sheetViews>
    <sheetView tabSelected="1" view="pageBreakPreview" zoomScaleNormal="78" zoomScaleSheetLayoutView="100" workbookViewId="0"/>
  </sheetViews>
  <sheetFormatPr defaultRowHeight="13.5" x14ac:dyDescent="0.15"/>
  <sheetData>
    <row r="1" spans="1:14" s="46" customFormat="1" ht="22.5" customHeight="1" x14ac:dyDescent="0.15">
      <c r="A1" s="50" t="s">
        <v>135</v>
      </c>
    </row>
    <row r="2" spans="1:14" s="46" customFormat="1" ht="22.5" customHeight="1" x14ac:dyDescent="0.15">
      <c r="A2" s="80" t="s">
        <v>136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s="46" customFormat="1" ht="22.5" customHeight="1" x14ac:dyDescent="0.15">
      <c r="A3" s="79" t="s">
        <v>167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s="46" customFormat="1" ht="22.5" customHeight="1" x14ac:dyDescent="0.15">
      <c r="A4" s="79" t="s">
        <v>122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s="46" customFormat="1" ht="22.5" customHeight="1" x14ac:dyDescent="0.15">
      <c r="A5" s="79" t="s">
        <v>123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46" customFormat="1" ht="22.5" customHeight="1" x14ac:dyDescent="0.15">
      <c r="A6" s="79" t="s">
        <v>128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s="46" customFormat="1" ht="22.5" customHeight="1" x14ac:dyDescent="0.15">
      <c r="A7" s="47" t="s">
        <v>124</v>
      </c>
      <c r="B7" s="49" t="s">
        <v>126</v>
      </c>
      <c r="E7" s="48" t="s">
        <v>125</v>
      </c>
      <c r="F7" s="49" t="s">
        <v>127</v>
      </c>
    </row>
    <row r="8" spans="1:14" s="46" customFormat="1" ht="22.5" customHeight="1" x14ac:dyDescent="0.15">
      <c r="A8" s="46" t="s">
        <v>168</v>
      </c>
    </row>
    <row r="9" spans="1:14" s="46" customFormat="1" ht="22.5" customHeight="1" x14ac:dyDescent="0.15">
      <c r="A9" s="46" t="s">
        <v>129</v>
      </c>
    </row>
    <row r="10" spans="1:14" s="46" customFormat="1" ht="22.5" customHeight="1" x14ac:dyDescent="0.15">
      <c r="A10" s="46" t="s">
        <v>171</v>
      </c>
    </row>
    <row r="11" spans="1:14" s="46" customFormat="1" ht="22.5" customHeight="1" x14ac:dyDescent="0.15">
      <c r="A11" s="46" t="s">
        <v>169</v>
      </c>
    </row>
    <row r="12" spans="1:14" s="46" customFormat="1" ht="22.5" customHeight="1" x14ac:dyDescent="0.15">
      <c r="A12" s="46" t="s">
        <v>170</v>
      </c>
    </row>
    <row r="13" spans="1:14" s="46" customFormat="1" ht="22.5" customHeight="1" x14ac:dyDescent="0.15"/>
    <row r="14" spans="1:14" s="46" customFormat="1" ht="22.5" customHeight="1" x14ac:dyDescent="0.15"/>
    <row r="15" spans="1:14" s="46" customFormat="1" ht="22.5" customHeight="1" x14ac:dyDescent="0.15"/>
    <row r="16" spans="1:14" s="46" customFormat="1" ht="22.5" customHeight="1" x14ac:dyDescent="0.15"/>
    <row r="17" s="46" customFormat="1" ht="22.5" customHeight="1" x14ac:dyDescent="0.15"/>
    <row r="18" s="46" customFormat="1" ht="22.5" customHeight="1" x14ac:dyDescent="0.15"/>
    <row r="19" s="46" customFormat="1" ht="22.5" customHeight="1" x14ac:dyDescent="0.15"/>
    <row r="20" s="46" customFormat="1" ht="22.5" customHeight="1" x14ac:dyDescent="0.15"/>
    <row r="21" s="46" customFormat="1" ht="22.5" customHeight="1" x14ac:dyDescent="0.15"/>
    <row r="22" s="46" customFormat="1" ht="22.5" customHeight="1" x14ac:dyDescent="0.15"/>
    <row r="23" s="46" customFormat="1" ht="22.5" customHeight="1" x14ac:dyDescent="0.15"/>
    <row r="24" s="46" customFormat="1" ht="22.5" customHeight="1" x14ac:dyDescent="0.15"/>
    <row r="25" s="46" customFormat="1" ht="22.5" customHeight="1" x14ac:dyDescent="0.15"/>
    <row r="26" s="46" customFormat="1" ht="22.5" customHeight="1" x14ac:dyDescent="0.15"/>
    <row r="27" s="46" customFormat="1" ht="22.5" customHeight="1" x14ac:dyDescent="0.15"/>
    <row r="28" s="46" customFormat="1" ht="22.5" customHeight="1" x14ac:dyDescent="0.15"/>
    <row r="29" s="46" customFormat="1" ht="22.5" customHeight="1" x14ac:dyDescent="0.15"/>
    <row r="30" s="46" customFormat="1" ht="22.5" customHeight="1" x14ac:dyDescent="0.15"/>
    <row r="31" s="46" customFormat="1" ht="22.5" customHeight="1" x14ac:dyDescent="0.15"/>
    <row r="32" s="46" customFormat="1" ht="22.5" customHeight="1" x14ac:dyDescent="0.15"/>
    <row r="33" s="46" customFormat="1" ht="22.5" customHeight="1" x14ac:dyDescent="0.15"/>
    <row r="34" s="46" customFormat="1" ht="22.5" customHeight="1" x14ac:dyDescent="0.15"/>
    <row r="35" s="46" customFormat="1" ht="22.5" customHeight="1" x14ac:dyDescent="0.15"/>
    <row r="36" s="46" customFormat="1" ht="22.5" customHeight="1" x14ac:dyDescent="0.15"/>
    <row r="37" s="46" customFormat="1" ht="22.5" customHeight="1" x14ac:dyDescent="0.15"/>
    <row r="38" s="46" customFormat="1" ht="22.5" customHeight="1" x14ac:dyDescent="0.15"/>
    <row r="39" s="46" customFormat="1" ht="22.5" customHeight="1" x14ac:dyDescent="0.15"/>
    <row r="40" s="46" customFormat="1" ht="22.5" customHeight="1" x14ac:dyDescent="0.15"/>
    <row r="41" s="46" customFormat="1" ht="22.5" customHeight="1" x14ac:dyDescent="0.15"/>
    <row r="42" s="46" customFormat="1" ht="22.5" customHeight="1" x14ac:dyDescent="0.15"/>
    <row r="43" s="46" customFormat="1" ht="22.5" customHeight="1" x14ac:dyDescent="0.15"/>
    <row r="44" s="46" customFormat="1" ht="22.5" customHeight="1" x14ac:dyDescent="0.15"/>
    <row r="45" s="46" customFormat="1" ht="22.5" customHeight="1" x14ac:dyDescent="0.15"/>
    <row r="46" s="46" customFormat="1" ht="22.5" customHeight="1" x14ac:dyDescent="0.15"/>
    <row r="47" s="46" customFormat="1" ht="22.5" customHeight="1" x14ac:dyDescent="0.15"/>
    <row r="48" s="46" customFormat="1" ht="22.5" customHeight="1" x14ac:dyDescent="0.15"/>
    <row r="49" s="46" customFormat="1" ht="22.5" customHeight="1" x14ac:dyDescent="0.15"/>
    <row r="50" s="46" customFormat="1" ht="22.5" customHeight="1" x14ac:dyDescent="0.15"/>
    <row r="51" s="46" customFormat="1" ht="22.5" customHeight="1" x14ac:dyDescent="0.15"/>
    <row r="52" s="46" customFormat="1" ht="22.5" customHeight="1" x14ac:dyDescent="0.15"/>
    <row r="53" s="46" customFormat="1" ht="22.5" customHeight="1" x14ac:dyDescent="0.15"/>
    <row r="54" s="46" customFormat="1" ht="22.5" customHeight="1" x14ac:dyDescent="0.15"/>
    <row r="55" s="46" customFormat="1" ht="22.5" customHeight="1" x14ac:dyDescent="0.15"/>
    <row r="56" s="46" customFormat="1" ht="22.5" customHeight="1" x14ac:dyDescent="0.15"/>
    <row r="57" s="46" customFormat="1" ht="22.5" customHeight="1" x14ac:dyDescent="0.15"/>
    <row r="58" s="46" customFormat="1" ht="22.5" customHeight="1" x14ac:dyDescent="0.15"/>
    <row r="59" s="46" customFormat="1" ht="22.5" customHeight="1" x14ac:dyDescent="0.15"/>
    <row r="60" s="46" customFormat="1" ht="22.5" customHeight="1" x14ac:dyDescent="0.15"/>
    <row r="61" s="46" customFormat="1" ht="22.5" customHeight="1" x14ac:dyDescent="0.15"/>
    <row r="62" s="46" customFormat="1" ht="22.5" customHeight="1" x14ac:dyDescent="0.15"/>
    <row r="63" s="46" customFormat="1" ht="22.5" customHeight="1" x14ac:dyDescent="0.15"/>
    <row r="64" s="46" customFormat="1" ht="22.5" customHeight="1" x14ac:dyDescent="0.15"/>
    <row r="65" s="46" customFormat="1" ht="22.5" customHeight="1" x14ac:dyDescent="0.15"/>
    <row r="66" s="46" customFormat="1" ht="22.5" customHeight="1" x14ac:dyDescent="0.15"/>
    <row r="67" s="46" customFormat="1" ht="22.5" customHeight="1" x14ac:dyDescent="0.15"/>
    <row r="68" s="46" customFormat="1" ht="22.5" customHeight="1" x14ac:dyDescent="0.15"/>
  </sheetData>
  <mergeCells count="5">
    <mergeCell ref="A6:N6"/>
    <mergeCell ref="A2:N2"/>
    <mergeCell ref="A3:N3"/>
    <mergeCell ref="A4:N4"/>
    <mergeCell ref="A5:N5"/>
  </mergeCells>
  <phoneticPr fontId="3"/>
  <pageMargins left="0.25" right="0.25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30"/>
  <sheetViews>
    <sheetView showGridLines="0" view="pageBreakPreview" zoomScaleNormal="60" zoomScaleSheetLayoutView="100" workbookViewId="0">
      <selection activeCell="O18" sqref="O18:AR18"/>
    </sheetView>
  </sheetViews>
  <sheetFormatPr defaultColWidth="9" defaultRowHeight="13.5" x14ac:dyDescent="0.15"/>
  <cols>
    <col min="1" max="42" width="2.25" style="64" customWidth="1"/>
    <col min="43" max="52" width="2.375" style="64" customWidth="1"/>
    <col min="53" max="16384" width="9" style="64"/>
  </cols>
  <sheetData>
    <row r="1" spans="1:44" ht="14.25" x14ac:dyDescent="0.15">
      <c r="A1" s="65" t="s">
        <v>138</v>
      </c>
      <c r="B1" s="1"/>
      <c r="C1" s="1"/>
      <c r="D1" s="1"/>
      <c r="E1" s="1"/>
      <c r="F1" s="1"/>
    </row>
    <row r="2" spans="1:44" ht="42" customHeight="1" x14ac:dyDescent="0.15">
      <c r="A2" s="85" t="s">
        <v>139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</row>
    <row r="3" spans="1:44" s="61" customFormat="1" ht="19.5" customHeight="1" x14ac:dyDescent="0.1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AA3" s="12"/>
      <c r="AB3" s="12"/>
      <c r="AC3" s="12"/>
      <c r="AD3" s="12"/>
      <c r="AE3" s="12"/>
      <c r="AF3" s="12"/>
      <c r="AG3" s="12"/>
      <c r="AH3" s="90" t="s">
        <v>26</v>
      </c>
      <c r="AI3" s="90"/>
      <c r="AJ3" s="90"/>
      <c r="AK3" s="90"/>
      <c r="AL3" s="90"/>
      <c r="AM3" s="90"/>
      <c r="AN3" s="90"/>
      <c r="AO3" s="90"/>
      <c r="AP3" s="90"/>
      <c r="AQ3" s="90"/>
      <c r="AR3" s="90"/>
    </row>
    <row r="4" spans="1:44" s="1" customFormat="1" ht="14.25" x14ac:dyDescent="0.15">
      <c r="F4" s="66"/>
    </row>
    <row r="5" spans="1:44" s="1" customFormat="1" ht="14.25" x14ac:dyDescent="0.15">
      <c r="A5" s="1" t="s">
        <v>0</v>
      </c>
    </row>
    <row r="6" spans="1:44" s="1" customFormat="1" ht="14.25" x14ac:dyDescent="0.15"/>
    <row r="7" spans="1:44" s="1" customFormat="1" ht="14.25" x14ac:dyDescent="0.15">
      <c r="B7" s="1" t="s">
        <v>3</v>
      </c>
      <c r="W7" s="1" t="s">
        <v>4</v>
      </c>
    </row>
    <row r="8" spans="1:44" s="1" customFormat="1" ht="27" customHeight="1" x14ac:dyDescent="0.15">
      <c r="B8" s="89" t="s">
        <v>9</v>
      </c>
      <c r="C8" s="89"/>
      <c r="D8" s="89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9" t="s">
        <v>5</v>
      </c>
      <c r="X8" s="89"/>
      <c r="Y8" s="89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</row>
    <row r="9" spans="1:44" s="1" customFormat="1" ht="27" customHeight="1" x14ac:dyDescent="0.15">
      <c r="B9" s="89" t="s">
        <v>6</v>
      </c>
      <c r="C9" s="89"/>
      <c r="D9" s="89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 t="s">
        <v>137</v>
      </c>
      <c r="V9" s="92"/>
      <c r="W9" s="67"/>
      <c r="X9" s="67"/>
      <c r="Y9" s="67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</row>
    <row r="10" spans="1:44" s="1" customFormat="1" ht="27" customHeight="1" x14ac:dyDescent="0.15">
      <c r="B10" s="89" t="s">
        <v>7</v>
      </c>
      <c r="C10" s="89"/>
      <c r="D10" s="89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 t="s">
        <v>8</v>
      </c>
      <c r="X10" s="89"/>
      <c r="Y10" s="89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</row>
    <row r="11" spans="1:44" s="1" customFormat="1" ht="14.25" x14ac:dyDescent="0.15"/>
    <row r="12" spans="1:44" s="1" customFormat="1" ht="80.25" customHeight="1" x14ac:dyDescent="0.15">
      <c r="A12" s="91" t="s">
        <v>140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</row>
    <row r="13" spans="1:44" s="1" customFormat="1" ht="14.25" x14ac:dyDescent="0.15"/>
    <row r="14" spans="1:44" s="1" customFormat="1" ht="14.25" x14ac:dyDescent="0.15">
      <c r="A14" s="1" t="s">
        <v>141</v>
      </c>
    </row>
    <row r="15" spans="1:44" s="76" customFormat="1" ht="7.5" customHeight="1" x14ac:dyDescent="0.15"/>
    <row r="16" spans="1:44" s="1" customFormat="1" ht="37.5" customHeight="1" x14ac:dyDescent="0.15">
      <c r="A16" s="95" t="s">
        <v>1</v>
      </c>
      <c r="B16" s="96"/>
      <c r="C16" s="113" t="s">
        <v>2</v>
      </c>
      <c r="D16" s="114"/>
      <c r="E16" s="114"/>
      <c r="F16" s="114"/>
      <c r="G16" s="114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7"/>
    </row>
    <row r="17" spans="1:44" s="1" customFormat="1" ht="37.5" customHeight="1" x14ac:dyDescent="0.15">
      <c r="A17" s="97"/>
      <c r="B17" s="98"/>
      <c r="C17" s="115" t="s">
        <v>142</v>
      </c>
      <c r="D17" s="116"/>
      <c r="E17" s="116"/>
      <c r="F17" s="116"/>
      <c r="G17" s="116"/>
      <c r="H17" s="86"/>
      <c r="I17" s="86"/>
      <c r="J17" s="86"/>
      <c r="K17" s="86"/>
      <c r="L17" s="86"/>
      <c r="M17" s="86"/>
      <c r="N17" s="86"/>
      <c r="O17" s="110" t="s">
        <v>144</v>
      </c>
      <c r="P17" s="102"/>
      <c r="Q17" s="102"/>
      <c r="R17" s="102"/>
      <c r="S17" s="102"/>
      <c r="T17" s="102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2"/>
    </row>
    <row r="18" spans="1:44" s="1" customFormat="1" ht="37.5" customHeight="1" x14ac:dyDescent="0.15">
      <c r="A18" s="97"/>
      <c r="B18" s="98"/>
      <c r="C18" s="93" t="s">
        <v>148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108"/>
      <c r="O18" s="109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7"/>
    </row>
    <row r="19" spans="1:44" s="1" customFormat="1" ht="37.5" customHeight="1" x14ac:dyDescent="0.15">
      <c r="A19" s="99"/>
      <c r="B19" s="100"/>
      <c r="C19" s="93" t="s">
        <v>143</v>
      </c>
      <c r="D19" s="94"/>
      <c r="E19" s="94"/>
      <c r="F19" s="94"/>
      <c r="G19" s="94"/>
      <c r="H19" s="94"/>
      <c r="I19" s="94"/>
      <c r="J19" s="94"/>
      <c r="K19" s="94"/>
      <c r="L19" s="104"/>
      <c r="M19" s="105"/>
      <c r="N19" s="94" t="s">
        <v>145</v>
      </c>
      <c r="O19" s="94"/>
      <c r="P19" s="94"/>
      <c r="Q19" s="94"/>
      <c r="R19" s="94"/>
      <c r="S19" s="94"/>
      <c r="T19" s="94"/>
      <c r="U19" s="94"/>
      <c r="V19" s="106"/>
      <c r="W19" s="101"/>
      <c r="X19" s="86"/>
      <c r="Y19" s="102" t="s">
        <v>146</v>
      </c>
      <c r="Z19" s="102"/>
      <c r="AA19" s="102"/>
      <c r="AB19" s="102"/>
      <c r="AC19" s="102"/>
      <c r="AD19" s="102"/>
      <c r="AE19" s="102"/>
      <c r="AF19" s="102"/>
      <c r="AG19" s="107"/>
      <c r="AH19" s="101"/>
      <c r="AI19" s="86"/>
      <c r="AJ19" s="102" t="s">
        <v>147</v>
      </c>
      <c r="AK19" s="102"/>
      <c r="AL19" s="102"/>
      <c r="AM19" s="102"/>
      <c r="AN19" s="102"/>
      <c r="AO19" s="102"/>
      <c r="AP19" s="102"/>
      <c r="AQ19" s="102"/>
      <c r="AR19" s="103"/>
    </row>
    <row r="20" spans="1:44" s="1" customFormat="1" ht="14.25" x14ac:dyDescent="0.15"/>
    <row r="21" spans="1:44" s="1" customFormat="1" ht="14.25" x14ac:dyDescent="0.15"/>
    <row r="22" spans="1:44" s="1" customFormat="1" ht="13.5" customHeight="1" x14ac:dyDescent="0.15">
      <c r="A22" s="82" t="s">
        <v>24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</row>
    <row r="23" spans="1:44" s="1" customFormat="1" ht="28.5" customHeight="1" x14ac:dyDescent="0.15">
      <c r="A23" s="83" t="s">
        <v>160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 t="s">
        <v>155</v>
      </c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</row>
    <row r="24" spans="1:44" s="1" customFormat="1" ht="33" customHeight="1" x14ac:dyDescent="0.15">
      <c r="A24" s="83" t="s">
        <v>161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 t="s">
        <v>156</v>
      </c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</row>
    <row r="25" spans="1:44" s="1" customFormat="1" ht="33" customHeight="1" x14ac:dyDescent="0.15">
      <c r="A25" s="83" t="s">
        <v>162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 t="s">
        <v>157</v>
      </c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</row>
    <row r="26" spans="1:44" s="1" customFormat="1" ht="33" customHeight="1" x14ac:dyDescent="0.15">
      <c r="A26" s="84" t="s">
        <v>163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 t="s">
        <v>159</v>
      </c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</row>
    <row r="27" spans="1:44" s="1" customFormat="1" ht="33" customHeight="1" x14ac:dyDescent="0.15">
      <c r="A27" s="84" t="s">
        <v>164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 t="s">
        <v>158</v>
      </c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</row>
    <row r="28" spans="1:44" s="1" customFormat="1" ht="33" customHeight="1" x14ac:dyDescent="0.15">
      <c r="A28" s="83" t="s">
        <v>165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</row>
    <row r="29" spans="1:44" x14ac:dyDescent="0.1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</row>
    <row r="30" spans="1:44" x14ac:dyDescent="0.1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</row>
  </sheetData>
  <mergeCells count="46">
    <mergeCell ref="C19:K19"/>
    <mergeCell ref="A16:B19"/>
    <mergeCell ref="AH19:AI19"/>
    <mergeCell ref="AJ19:AR19"/>
    <mergeCell ref="W19:X19"/>
    <mergeCell ref="L19:M19"/>
    <mergeCell ref="N19:V19"/>
    <mergeCell ref="Y19:AG19"/>
    <mergeCell ref="C18:N18"/>
    <mergeCell ref="O18:AR18"/>
    <mergeCell ref="H17:N17"/>
    <mergeCell ref="O17:T17"/>
    <mergeCell ref="U17:AR17"/>
    <mergeCell ref="C16:G16"/>
    <mergeCell ref="C17:G17"/>
    <mergeCell ref="A2:AR2"/>
    <mergeCell ref="H16:AR16"/>
    <mergeCell ref="Z8:AQ8"/>
    <mergeCell ref="W8:Y8"/>
    <mergeCell ref="W10:Y10"/>
    <mergeCell ref="Z10:AQ10"/>
    <mergeCell ref="Z9:AQ9"/>
    <mergeCell ref="E8:V8"/>
    <mergeCell ref="E10:V10"/>
    <mergeCell ref="AH3:AR3"/>
    <mergeCell ref="B8:D8"/>
    <mergeCell ref="B9:D9"/>
    <mergeCell ref="B10:D10"/>
    <mergeCell ref="A12:AR12"/>
    <mergeCell ref="E9:T9"/>
    <mergeCell ref="U9:V9"/>
    <mergeCell ref="A29:AK29"/>
    <mergeCell ref="A30:AK30"/>
    <mergeCell ref="A22:AR22"/>
    <mergeCell ref="A23:V23"/>
    <mergeCell ref="W23:AR23"/>
    <mergeCell ref="W24:AR24"/>
    <mergeCell ref="A24:V24"/>
    <mergeCell ref="A25:V25"/>
    <mergeCell ref="W25:AR25"/>
    <mergeCell ref="A26:V26"/>
    <mergeCell ref="W26:AR26"/>
    <mergeCell ref="A27:V27"/>
    <mergeCell ref="W27:AR27"/>
    <mergeCell ref="A28:V28"/>
    <mergeCell ref="W28:AR28"/>
  </mergeCells>
  <phoneticPr fontId="3"/>
  <dataValidations count="3">
    <dataValidation type="list" allowBlank="1" showInputMessage="1" showErrorMessage="1" sqref="H17:N17" xr:uid="{BF80F134-A274-41BB-B10D-5A85CCF0F7E1}">
      <formula1>"戸建住宅,戸建街区,集合住宅,商業・業務,その他の施設"</formula1>
    </dataValidation>
    <dataValidation type="list" allowBlank="1" showInputMessage="1" showErrorMessage="1" sqref="O18:AR18" xr:uid="{B6DFBD71-3BF1-4286-952B-06CF9EFBC0AE}">
      <formula1>"レベル１(☆),レベル２(☆☆),レベル３(☆☆☆)"</formula1>
    </dataValidation>
    <dataValidation type="list" allowBlank="1" showInputMessage="1" showErrorMessage="1" sqref="AH19 W19 L19" xr:uid="{2C7D0EDD-1B1D-48A3-9650-BF3AD84FC310}">
      <formula1>"有,無"</formula1>
    </dataValidation>
  </dataValidation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67"/>
  <sheetViews>
    <sheetView showGridLines="0" view="pageBreakPreview" zoomScaleNormal="95" zoomScaleSheetLayoutView="100" workbookViewId="0">
      <selection activeCell="I27" sqref="I27:N27"/>
    </sheetView>
  </sheetViews>
  <sheetFormatPr defaultColWidth="9" defaultRowHeight="12" x14ac:dyDescent="0.15"/>
  <cols>
    <col min="1" max="60" width="2.25" style="19" customWidth="1"/>
    <col min="61" max="16384" width="9" style="19"/>
  </cols>
  <sheetData>
    <row r="1" spans="1:45" x14ac:dyDescent="0.15">
      <c r="A1" s="122" t="s">
        <v>25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</row>
    <row r="2" spans="1:45" s="2" customFormat="1" ht="12.75" customHeight="1" x14ac:dyDescent="0.15">
      <c r="A2" s="272" t="s">
        <v>166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</row>
    <row r="3" spans="1:45" s="61" customFormat="1" ht="12" customHeight="1" x14ac:dyDescent="0.15">
      <c r="A3" s="240" t="s">
        <v>1</v>
      </c>
      <c r="B3" s="273"/>
      <c r="C3" s="250" t="s">
        <v>11</v>
      </c>
      <c r="D3" s="251"/>
      <c r="E3" s="251"/>
      <c r="F3" s="251"/>
      <c r="G3" s="251"/>
      <c r="H3" s="252"/>
      <c r="I3" s="250" t="s">
        <v>10</v>
      </c>
      <c r="J3" s="251"/>
      <c r="K3" s="251"/>
      <c r="L3" s="251"/>
      <c r="M3" s="251"/>
      <c r="N3" s="252"/>
      <c r="O3" s="250" t="s">
        <v>12</v>
      </c>
      <c r="P3" s="251"/>
      <c r="Q3" s="251"/>
      <c r="R3" s="251"/>
      <c r="S3" s="251"/>
      <c r="T3" s="252"/>
      <c r="U3" s="250" t="s">
        <v>13</v>
      </c>
      <c r="V3" s="251"/>
      <c r="W3" s="251"/>
      <c r="X3" s="251"/>
      <c r="Y3" s="251"/>
      <c r="Z3" s="252"/>
      <c r="AA3" s="250" t="s">
        <v>14</v>
      </c>
      <c r="AB3" s="251"/>
      <c r="AC3" s="251"/>
      <c r="AD3" s="251"/>
      <c r="AE3" s="251"/>
      <c r="AF3" s="252"/>
      <c r="AG3" s="257" t="s">
        <v>151</v>
      </c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6"/>
    </row>
    <row r="4" spans="1:45" s="61" customFormat="1" ht="12" customHeight="1" x14ac:dyDescent="0.15">
      <c r="A4" s="242"/>
      <c r="B4" s="274"/>
      <c r="C4" s="221"/>
      <c r="D4" s="218"/>
      <c r="E4" s="218"/>
      <c r="F4" s="218"/>
      <c r="G4" s="218"/>
      <c r="H4" s="253"/>
      <c r="I4" s="221"/>
      <c r="J4" s="218"/>
      <c r="K4" s="218"/>
      <c r="L4" s="218"/>
      <c r="M4" s="218"/>
      <c r="N4" s="253"/>
      <c r="O4" s="221"/>
      <c r="P4" s="218"/>
      <c r="Q4" s="218"/>
      <c r="R4" s="218"/>
      <c r="S4" s="218"/>
      <c r="T4" s="253"/>
      <c r="U4" s="221"/>
      <c r="V4" s="218"/>
      <c r="W4" s="218"/>
      <c r="X4" s="218"/>
      <c r="Y4" s="218"/>
      <c r="Z4" s="253"/>
      <c r="AA4" s="221"/>
      <c r="AB4" s="218"/>
      <c r="AC4" s="218"/>
      <c r="AD4" s="218"/>
      <c r="AE4" s="218"/>
      <c r="AF4" s="253"/>
      <c r="AG4" s="180" t="s">
        <v>152</v>
      </c>
      <c r="AH4" s="181"/>
      <c r="AI4" s="181"/>
      <c r="AJ4" s="181"/>
      <c r="AK4" s="181"/>
      <c r="AL4" s="246"/>
      <c r="AM4" s="180" t="s">
        <v>153</v>
      </c>
      <c r="AN4" s="181"/>
      <c r="AO4" s="181"/>
      <c r="AP4" s="181"/>
      <c r="AQ4" s="181"/>
      <c r="AR4" s="246"/>
    </row>
    <row r="5" spans="1:45" s="61" customFormat="1" ht="23.25" customHeight="1" x14ac:dyDescent="0.15">
      <c r="A5" s="244"/>
      <c r="B5" s="275"/>
      <c r="C5" s="277"/>
      <c r="D5" s="278"/>
      <c r="E5" s="278"/>
      <c r="F5" s="278"/>
      <c r="G5" s="278"/>
      <c r="H5" s="279"/>
      <c r="I5" s="277"/>
      <c r="J5" s="278"/>
      <c r="K5" s="278"/>
      <c r="L5" s="278"/>
      <c r="M5" s="278"/>
      <c r="N5" s="279"/>
      <c r="O5" s="277"/>
      <c r="P5" s="278"/>
      <c r="Q5" s="278"/>
      <c r="R5" s="278"/>
      <c r="S5" s="278"/>
      <c r="T5" s="279"/>
      <c r="U5" s="280"/>
      <c r="V5" s="281"/>
      <c r="W5" s="281"/>
      <c r="X5" s="281"/>
      <c r="Y5" s="281"/>
      <c r="Z5" s="282"/>
      <c r="AA5" s="283"/>
      <c r="AB5" s="284"/>
      <c r="AC5" s="284"/>
      <c r="AD5" s="284"/>
      <c r="AE5" s="284"/>
      <c r="AF5" s="285"/>
      <c r="AG5" s="286"/>
      <c r="AH5" s="287"/>
      <c r="AI5" s="287"/>
      <c r="AJ5" s="287"/>
      <c r="AK5" s="287"/>
      <c r="AL5" s="288"/>
      <c r="AM5" s="289"/>
      <c r="AN5" s="290"/>
      <c r="AO5" s="290"/>
      <c r="AP5" s="290"/>
      <c r="AQ5" s="290"/>
      <c r="AR5" s="291"/>
    </row>
    <row r="6" spans="1:45" s="61" customFormat="1" ht="3" customHeight="1" x14ac:dyDescent="0.15">
      <c r="A6" s="68"/>
      <c r="B6" s="68"/>
      <c r="C6" s="68"/>
      <c r="D6" s="68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1"/>
      <c r="AL6" s="71"/>
      <c r="AM6" s="71"/>
      <c r="AN6" s="71"/>
      <c r="AO6" s="71"/>
      <c r="AP6" s="71"/>
      <c r="AQ6" s="71"/>
      <c r="AR6" s="71"/>
      <c r="AS6" s="72"/>
    </row>
    <row r="7" spans="1:45" s="61" customFormat="1" ht="12.75" customHeight="1" x14ac:dyDescent="0.15">
      <c r="A7" s="276" t="s">
        <v>23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73"/>
    </row>
    <row r="8" spans="1:45" s="2" customFormat="1" ht="23.25" customHeight="1" x14ac:dyDescent="0.15">
      <c r="A8" s="240" t="s">
        <v>17</v>
      </c>
      <c r="B8" s="241"/>
      <c r="C8" s="257" t="s">
        <v>15</v>
      </c>
      <c r="D8" s="255"/>
      <c r="E8" s="255"/>
      <c r="F8" s="255"/>
      <c r="G8" s="255"/>
      <c r="H8" s="255"/>
      <c r="I8" s="255"/>
      <c r="J8" s="255"/>
      <c r="K8" s="255"/>
      <c r="L8" s="255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60"/>
      <c r="X8" s="257" t="s">
        <v>150</v>
      </c>
      <c r="Y8" s="255"/>
      <c r="Z8" s="255"/>
      <c r="AA8" s="255"/>
      <c r="AB8" s="255"/>
      <c r="AC8" s="255"/>
      <c r="AD8" s="255"/>
      <c r="AE8" s="255"/>
      <c r="AF8" s="255"/>
      <c r="AG8" s="255"/>
      <c r="AH8" s="255" t="str">
        <f>IF(①認定申請書!O18="レベル１(☆)","0.4m",IF(①認定申請書!O18="","－","1m"))</f>
        <v>－</v>
      </c>
      <c r="AI8" s="255"/>
      <c r="AJ8" s="255"/>
      <c r="AK8" s="255"/>
      <c r="AL8" s="255"/>
      <c r="AM8" s="255"/>
      <c r="AN8" s="255"/>
      <c r="AO8" s="255"/>
      <c r="AP8" s="255"/>
      <c r="AQ8" s="255"/>
      <c r="AR8" s="256"/>
    </row>
    <row r="9" spans="1:45" s="2" customFormat="1" ht="3" customHeight="1" thickBot="1" x14ac:dyDescent="0.2">
      <c r="A9" s="242"/>
      <c r="B9" s="243"/>
      <c r="C9" s="250" t="s">
        <v>16</v>
      </c>
      <c r="D9" s="251"/>
      <c r="E9" s="251"/>
      <c r="F9" s="251"/>
      <c r="G9" s="251"/>
      <c r="H9" s="252"/>
      <c r="I9" s="57"/>
      <c r="J9" s="58"/>
      <c r="K9" s="58"/>
      <c r="L9" s="58"/>
      <c r="M9" s="58"/>
      <c r="N9" s="58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14"/>
      <c r="AL9" s="8"/>
      <c r="AM9" s="8"/>
      <c r="AN9" s="8"/>
      <c r="AO9" s="8"/>
      <c r="AP9" s="8"/>
      <c r="AQ9" s="8"/>
      <c r="AR9" s="9"/>
    </row>
    <row r="10" spans="1:45" s="2" customFormat="1" ht="18" customHeight="1" thickBot="1" x14ac:dyDescent="0.2">
      <c r="A10" s="242"/>
      <c r="B10" s="243"/>
      <c r="C10" s="221"/>
      <c r="D10" s="218"/>
      <c r="E10" s="218"/>
      <c r="F10" s="218"/>
      <c r="G10" s="218"/>
      <c r="H10" s="253"/>
      <c r="I10" s="267" t="str">
        <f>IF(AA5="","－",AA5)</f>
        <v>－</v>
      </c>
      <c r="J10" s="268"/>
      <c r="K10" s="268"/>
      <c r="L10" s="268"/>
      <c r="M10" s="268"/>
      <c r="N10" s="268"/>
      <c r="O10" s="268"/>
      <c r="P10" s="218" t="str">
        <f>IF(OR(①認定申請書!H17="戸建住宅",①認定申請書!H17="戸建街区"),"","×")</f>
        <v>×</v>
      </c>
      <c r="Q10" s="218"/>
      <c r="R10" s="218">
        <f>IF(OR(①認定申請書!H17="戸建住宅",①認定申請書!H17="戸建街区"),"",M8)</f>
        <v>0</v>
      </c>
      <c r="S10" s="218"/>
      <c r="T10" s="218"/>
      <c r="U10" s="218"/>
      <c r="V10" s="218"/>
      <c r="W10" s="218"/>
      <c r="X10" s="218" t="s">
        <v>20</v>
      </c>
      <c r="Y10" s="218"/>
      <c r="Z10" s="218">
        <v>8</v>
      </c>
      <c r="AA10" s="218"/>
      <c r="AB10" s="218"/>
      <c r="AC10" s="218"/>
      <c r="AD10" s="218"/>
      <c r="AE10" s="218"/>
      <c r="AF10" s="218" t="s">
        <v>18</v>
      </c>
      <c r="AG10" s="218"/>
      <c r="AH10" s="261" t="str">
        <f>IFERROR(IF(OR(①認定申請書!H17="戸建住宅",①認定申請書!H17="戸建街区"),ROUNDDOWN(I10/8,0),ROUNDDOWN(I10*M8/8,0)),"－")</f>
        <v>－</v>
      </c>
      <c r="AI10" s="262"/>
      <c r="AJ10" s="262"/>
      <c r="AK10" s="262"/>
      <c r="AL10" s="262"/>
      <c r="AM10" s="262"/>
      <c r="AN10" s="262"/>
      <c r="AO10" s="262"/>
      <c r="AP10" s="262"/>
      <c r="AQ10" s="263"/>
      <c r="AR10" s="13"/>
    </row>
    <row r="11" spans="1:45" s="2" customFormat="1" ht="2.25" customHeight="1" x14ac:dyDescent="0.15">
      <c r="A11" s="242"/>
      <c r="B11" s="243"/>
      <c r="C11" s="233"/>
      <c r="D11" s="234"/>
      <c r="E11" s="234"/>
      <c r="F11" s="234"/>
      <c r="G11" s="234"/>
      <c r="H11" s="254"/>
      <c r="I11" s="1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4"/>
      <c r="AE11" s="4"/>
      <c r="AF11" s="4"/>
      <c r="AG11" s="4"/>
      <c r="AH11" s="4"/>
      <c r="AI11" s="4"/>
      <c r="AJ11" s="4"/>
      <c r="AK11" s="15"/>
      <c r="AL11" s="62"/>
      <c r="AM11" s="62"/>
      <c r="AN11" s="62"/>
      <c r="AO11" s="62"/>
      <c r="AP11" s="62"/>
      <c r="AQ11" s="62"/>
      <c r="AR11" s="6"/>
    </row>
    <row r="12" spans="1:45" s="2" customFormat="1" ht="2.25" customHeight="1" thickBot="1" x14ac:dyDescent="0.2">
      <c r="A12" s="242"/>
      <c r="B12" s="243"/>
      <c r="C12" s="180" t="s">
        <v>19</v>
      </c>
      <c r="D12" s="181"/>
      <c r="E12" s="181"/>
      <c r="F12" s="181"/>
      <c r="G12" s="181"/>
      <c r="H12" s="246"/>
      <c r="I12" s="57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"/>
      <c r="AE12" s="5"/>
      <c r="AF12" s="16"/>
      <c r="AG12" s="16"/>
      <c r="AH12" s="16"/>
      <c r="AI12" s="16"/>
      <c r="AJ12" s="16"/>
      <c r="AK12" s="17"/>
      <c r="AL12" s="63"/>
      <c r="AM12" s="63"/>
      <c r="AN12" s="63"/>
      <c r="AO12" s="63"/>
      <c r="AP12" s="63"/>
      <c r="AQ12" s="63"/>
      <c r="AR12" s="13"/>
    </row>
    <row r="13" spans="1:45" s="2" customFormat="1" ht="18" customHeight="1" thickBot="1" x14ac:dyDescent="0.2">
      <c r="A13" s="242"/>
      <c r="B13" s="243"/>
      <c r="C13" s="247"/>
      <c r="D13" s="215"/>
      <c r="E13" s="215"/>
      <c r="F13" s="215"/>
      <c r="G13" s="215"/>
      <c r="H13" s="248"/>
      <c r="I13" s="267" t="str">
        <f>IF(AA5="","－",AA5)</f>
        <v>－</v>
      </c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18" t="s">
        <v>21</v>
      </c>
      <c r="U13" s="218"/>
      <c r="V13" s="218">
        <f>M8</f>
        <v>0</v>
      </c>
      <c r="W13" s="218"/>
      <c r="X13" s="218"/>
      <c r="Y13" s="218"/>
      <c r="Z13" s="218"/>
      <c r="AA13" s="218"/>
      <c r="AB13" s="218"/>
      <c r="AC13" s="218"/>
      <c r="AD13" s="218"/>
      <c r="AE13" s="218"/>
      <c r="AF13" s="218" t="s">
        <v>18</v>
      </c>
      <c r="AG13" s="218"/>
      <c r="AH13" s="264" t="str">
        <f>IFERROR(ROUND(I13*M8,2),"－")</f>
        <v>－</v>
      </c>
      <c r="AI13" s="265"/>
      <c r="AJ13" s="265"/>
      <c r="AK13" s="265"/>
      <c r="AL13" s="265"/>
      <c r="AM13" s="265"/>
      <c r="AN13" s="265"/>
      <c r="AO13" s="265"/>
      <c r="AP13" s="265"/>
      <c r="AQ13" s="266"/>
      <c r="AR13" s="13"/>
    </row>
    <row r="14" spans="1:45" s="2" customFormat="1" ht="2.25" customHeight="1" x14ac:dyDescent="0.15">
      <c r="A14" s="244"/>
      <c r="B14" s="245"/>
      <c r="C14" s="182"/>
      <c r="D14" s="183"/>
      <c r="E14" s="183"/>
      <c r="F14" s="183"/>
      <c r="G14" s="183"/>
      <c r="H14" s="249"/>
      <c r="I14" s="10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18"/>
      <c r="AL14" s="63"/>
      <c r="AM14" s="63"/>
      <c r="AN14" s="63"/>
      <c r="AO14" s="63"/>
      <c r="AP14" s="63"/>
      <c r="AQ14" s="63"/>
      <c r="AR14" s="13"/>
    </row>
    <row r="15" spans="1:45" s="2" customFormat="1" ht="2.25" customHeight="1" thickBot="1" x14ac:dyDescent="0.2">
      <c r="A15" s="180" t="s">
        <v>22</v>
      </c>
      <c r="B15" s="181"/>
      <c r="C15" s="181"/>
      <c r="D15" s="181"/>
      <c r="E15" s="181"/>
      <c r="F15" s="181"/>
      <c r="G15" s="181"/>
      <c r="H15" s="246"/>
      <c r="I15" s="57"/>
      <c r="J15" s="58"/>
      <c r="K15" s="58"/>
      <c r="L15" s="58"/>
      <c r="M15" s="58"/>
      <c r="N15" s="58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14"/>
      <c r="AL15" s="8"/>
      <c r="AM15" s="8"/>
      <c r="AN15" s="8"/>
      <c r="AO15" s="8"/>
      <c r="AP15" s="8"/>
      <c r="AQ15" s="8"/>
      <c r="AR15" s="9"/>
    </row>
    <row r="16" spans="1:45" s="2" customFormat="1" ht="18" customHeight="1" thickBot="1" x14ac:dyDescent="0.2">
      <c r="A16" s="247"/>
      <c r="B16" s="215"/>
      <c r="C16" s="215"/>
      <c r="D16" s="215"/>
      <c r="E16" s="215"/>
      <c r="F16" s="215"/>
      <c r="G16" s="215"/>
      <c r="H16" s="248"/>
      <c r="I16" s="292" t="str">
        <f>IF(I5="","－",I5)</f>
        <v>－</v>
      </c>
      <c r="J16" s="293"/>
      <c r="K16" s="293"/>
      <c r="L16" s="293"/>
      <c r="M16" s="218" t="s">
        <v>21</v>
      </c>
      <c r="N16" s="218"/>
      <c r="O16" s="218" t="s">
        <v>30</v>
      </c>
      <c r="P16" s="218"/>
      <c r="Q16" s="7">
        <v>1</v>
      </c>
      <c r="R16" s="218" t="s">
        <v>29</v>
      </c>
      <c r="S16" s="218"/>
      <c r="T16" s="258">
        <f>U5</f>
        <v>0</v>
      </c>
      <c r="U16" s="258"/>
      <c r="V16" s="258"/>
      <c r="W16" s="258"/>
      <c r="X16" s="218" t="s">
        <v>28</v>
      </c>
      <c r="Y16" s="218"/>
      <c r="Z16" s="218" t="s">
        <v>27</v>
      </c>
      <c r="AA16" s="218"/>
      <c r="AB16" s="258" t="str">
        <f>IF(①認定申請書!O18="レベル１(☆)",0.2,IF(①認定申請書!O18="","－",0.3))</f>
        <v>－</v>
      </c>
      <c r="AC16" s="218"/>
      <c r="AD16" s="218"/>
      <c r="AE16" s="218"/>
      <c r="AF16" s="218" t="s">
        <v>18</v>
      </c>
      <c r="AG16" s="218"/>
      <c r="AH16" s="269" t="str">
        <f>IFERROR(ROUNDUP(I16*(1-T16)*AB16,0),"－")</f>
        <v>－</v>
      </c>
      <c r="AI16" s="270"/>
      <c r="AJ16" s="270"/>
      <c r="AK16" s="270"/>
      <c r="AL16" s="270"/>
      <c r="AM16" s="270"/>
      <c r="AN16" s="270"/>
      <c r="AO16" s="270"/>
      <c r="AP16" s="270"/>
      <c r="AQ16" s="271"/>
      <c r="AR16" s="13"/>
    </row>
    <row r="17" spans="1:44" s="2" customFormat="1" ht="2.25" customHeight="1" x14ac:dyDescent="0.15">
      <c r="A17" s="182"/>
      <c r="B17" s="183"/>
      <c r="C17" s="183"/>
      <c r="D17" s="183"/>
      <c r="E17" s="183"/>
      <c r="F17" s="183"/>
      <c r="G17" s="183"/>
      <c r="H17" s="249"/>
      <c r="I17" s="59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4"/>
      <c r="AE17" s="4"/>
      <c r="AF17" s="4"/>
      <c r="AG17" s="4"/>
      <c r="AH17" s="4"/>
      <c r="AI17" s="4"/>
      <c r="AJ17" s="4"/>
      <c r="AK17" s="15"/>
      <c r="AL17" s="62"/>
      <c r="AM17" s="62"/>
      <c r="AN17" s="62"/>
      <c r="AO17" s="62"/>
      <c r="AP17" s="62"/>
      <c r="AQ17" s="62"/>
      <c r="AR17" s="6"/>
    </row>
    <row r="18" spans="1:44" s="2" customFormat="1" ht="3" customHeight="1" x14ac:dyDescent="0.15"/>
    <row r="19" spans="1:44" x14ac:dyDescent="0.15">
      <c r="A19" s="159" t="s">
        <v>149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</row>
    <row r="20" spans="1:44" ht="24" customHeight="1" x14ac:dyDescent="0.15">
      <c r="A20" s="166" t="s">
        <v>31</v>
      </c>
      <c r="B20" s="166"/>
      <c r="C20" s="167" t="s">
        <v>32</v>
      </c>
      <c r="D20" s="168"/>
      <c r="E20" s="168"/>
      <c r="F20" s="168"/>
      <c r="G20" s="168"/>
      <c r="H20" s="168"/>
      <c r="I20" s="171" t="s">
        <v>33</v>
      </c>
      <c r="J20" s="171"/>
      <c r="K20" s="171"/>
      <c r="L20" s="171"/>
      <c r="M20" s="171" t="s">
        <v>34</v>
      </c>
      <c r="N20" s="171"/>
      <c r="O20" s="171"/>
      <c r="P20" s="172"/>
      <c r="Q20" s="169" t="s">
        <v>36</v>
      </c>
      <c r="R20" s="170"/>
      <c r="S20" s="170"/>
      <c r="T20" s="170"/>
      <c r="U20" s="170"/>
      <c r="V20" s="170"/>
      <c r="W20" s="171" t="s">
        <v>33</v>
      </c>
      <c r="X20" s="171"/>
      <c r="Y20" s="171"/>
      <c r="Z20" s="171"/>
      <c r="AA20" s="171" t="s">
        <v>34</v>
      </c>
      <c r="AB20" s="171"/>
      <c r="AC20" s="171"/>
      <c r="AD20" s="172"/>
      <c r="AE20" s="169" t="s">
        <v>48</v>
      </c>
      <c r="AF20" s="170"/>
      <c r="AG20" s="170"/>
      <c r="AH20" s="170"/>
      <c r="AI20" s="170"/>
      <c r="AJ20" s="170"/>
      <c r="AK20" s="171" t="s">
        <v>33</v>
      </c>
      <c r="AL20" s="171"/>
      <c r="AM20" s="171"/>
      <c r="AN20" s="171"/>
      <c r="AO20" s="171" t="s">
        <v>34</v>
      </c>
      <c r="AP20" s="171"/>
      <c r="AQ20" s="171"/>
      <c r="AR20" s="172"/>
    </row>
    <row r="21" spans="1:44" ht="24" customHeight="1" x14ac:dyDescent="0.15">
      <c r="A21" s="166"/>
      <c r="B21" s="166"/>
      <c r="C21" s="167"/>
      <c r="D21" s="168"/>
      <c r="E21" s="168"/>
      <c r="F21" s="168"/>
      <c r="G21" s="168"/>
      <c r="H21" s="168"/>
      <c r="I21" s="173"/>
      <c r="J21" s="173"/>
      <c r="K21" s="173"/>
      <c r="L21" s="173"/>
      <c r="M21" s="174" t="str">
        <f>AH10</f>
        <v>－</v>
      </c>
      <c r="N21" s="174"/>
      <c r="O21" s="174"/>
      <c r="P21" s="175"/>
      <c r="Q21" s="169"/>
      <c r="R21" s="170"/>
      <c r="S21" s="170"/>
      <c r="T21" s="170"/>
      <c r="U21" s="170"/>
      <c r="V21" s="170"/>
      <c r="W21" s="160"/>
      <c r="X21" s="160"/>
      <c r="Y21" s="160"/>
      <c r="Z21" s="160"/>
      <c r="AA21" s="162" t="str">
        <f>AH13</f>
        <v>－</v>
      </c>
      <c r="AB21" s="162"/>
      <c r="AC21" s="162"/>
      <c r="AD21" s="163"/>
      <c r="AE21" s="169"/>
      <c r="AF21" s="170"/>
      <c r="AG21" s="170"/>
      <c r="AH21" s="170"/>
      <c r="AI21" s="170"/>
      <c r="AJ21" s="170"/>
      <c r="AK21" s="160"/>
      <c r="AL21" s="160"/>
      <c r="AM21" s="160"/>
      <c r="AN21" s="160"/>
      <c r="AO21" s="164" t="str">
        <f>AH8</f>
        <v>－</v>
      </c>
      <c r="AP21" s="164"/>
      <c r="AQ21" s="164"/>
      <c r="AR21" s="165"/>
    </row>
    <row r="22" spans="1:44" ht="24" customHeight="1" x14ac:dyDescent="0.15">
      <c r="A22" s="180" t="s">
        <v>35</v>
      </c>
      <c r="B22" s="181"/>
      <c r="C22" s="181"/>
      <c r="D22" s="181"/>
      <c r="E22" s="181"/>
      <c r="F22" s="181"/>
      <c r="G22" s="181"/>
      <c r="H22" s="181"/>
      <c r="I22" s="152" t="s">
        <v>37</v>
      </c>
      <c r="J22" s="153"/>
      <c r="K22" s="153"/>
      <c r="L22" s="153"/>
      <c r="M22" s="153"/>
      <c r="N22" s="153"/>
      <c r="O22" s="153"/>
      <c r="P22" s="153"/>
      <c r="Q22" s="153"/>
      <c r="R22" s="154"/>
      <c r="S22" s="154"/>
      <c r="T22" s="154"/>
      <c r="U22" s="154"/>
      <c r="V22" s="154"/>
      <c r="W22" s="154"/>
      <c r="X22" s="154"/>
      <c r="Y22" s="154"/>
      <c r="Z22" s="155"/>
      <c r="AA22" s="152" t="s">
        <v>34</v>
      </c>
      <c r="AB22" s="153"/>
      <c r="AC22" s="153"/>
      <c r="AD22" s="153"/>
      <c r="AE22" s="153"/>
      <c r="AF22" s="153"/>
      <c r="AG22" s="153"/>
      <c r="AH22" s="153"/>
      <c r="AI22" s="153"/>
      <c r="AJ22" s="156" t="str">
        <f>AH16</f>
        <v>－</v>
      </c>
      <c r="AK22" s="157"/>
      <c r="AL22" s="157"/>
      <c r="AM22" s="157"/>
      <c r="AN22" s="157"/>
      <c r="AO22" s="157"/>
      <c r="AP22" s="157"/>
      <c r="AQ22" s="157"/>
      <c r="AR22" s="158"/>
    </row>
    <row r="23" spans="1:44" ht="24" customHeight="1" x14ac:dyDescent="0.15">
      <c r="A23" s="182"/>
      <c r="B23" s="183"/>
      <c r="C23" s="183"/>
      <c r="D23" s="183"/>
      <c r="E23" s="183"/>
      <c r="F23" s="183"/>
      <c r="G23" s="183"/>
      <c r="H23" s="183"/>
      <c r="I23" s="176" t="s">
        <v>38</v>
      </c>
      <c r="J23" s="177"/>
      <c r="K23" s="177"/>
      <c r="L23" s="177"/>
      <c r="M23" s="177"/>
      <c r="N23" s="177"/>
      <c r="O23" s="177"/>
      <c r="P23" s="177"/>
      <c r="Q23" s="177"/>
      <c r="R23" s="178"/>
      <c r="S23" s="178"/>
      <c r="T23" s="178"/>
      <c r="U23" s="178"/>
      <c r="V23" s="178"/>
      <c r="W23" s="178"/>
      <c r="X23" s="178"/>
      <c r="Y23" s="178"/>
      <c r="Z23" s="179"/>
      <c r="AA23" s="176" t="s">
        <v>39</v>
      </c>
      <c r="AB23" s="177"/>
      <c r="AC23" s="177"/>
      <c r="AD23" s="177"/>
      <c r="AE23" s="177"/>
      <c r="AF23" s="177"/>
      <c r="AG23" s="177"/>
      <c r="AH23" s="177"/>
      <c r="AI23" s="177"/>
      <c r="AJ23" s="184" t="str">
        <f>IF(R22-R23=0,"－",R22-R23)</f>
        <v>－</v>
      </c>
      <c r="AK23" s="184"/>
      <c r="AL23" s="184"/>
      <c r="AM23" s="184"/>
      <c r="AN23" s="22" t="s">
        <v>40</v>
      </c>
      <c r="AO23" s="161" t="str">
        <f>IFERROR(AJ23/R22,"－")</f>
        <v>－</v>
      </c>
      <c r="AP23" s="161"/>
      <c r="AQ23" s="161"/>
      <c r="AR23" s="23" t="s">
        <v>41</v>
      </c>
    </row>
    <row r="24" spans="1:44" ht="3" customHeight="1" x14ac:dyDescent="0.15"/>
    <row r="25" spans="1:44" x14ac:dyDescent="0.15">
      <c r="A25" s="122" t="s">
        <v>154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</row>
    <row r="26" spans="1:44" ht="24" customHeight="1" x14ac:dyDescent="0.15">
      <c r="A26" s="191" t="s">
        <v>121</v>
      </c>
      <c r="B26" s="191"/>
      <c r="C26" s="191"/>
      <c r="D26" s="191"/>
      <c r="E26" s="191"/>
      <c r="F26" s="191"/>
      <c r="G26" s="191"/>
      <c r="H26" s="191"/>
      <c r="I26" s="123" t="s">
        <v>50</v>
      </c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4" t="s">
        <v>51</v>
      </c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6"/>
      <c r="AG26" s="124" t="s">
        <v>52</v>
      </c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</row>
    <row r="27" spans="1:44" ht="24" customHeight="1" x14ac:dyDescent="0.15">
      <c r="A27" s="191"/>
      <c r="B27" s="191"/>
      <c r="C27" s="191"/>
      <c r="D27" s="191"/>
      <c r="E27" s="191"/>
      <c r="F27" s="191"/>
      <c r="G27" s="191"/>
      <c r="H27" s="191"/>
      <c r="I27" s="127" t="s">
        <v>53</v>
      </c>
      <c r="J27" s="128"/>
      <c r="K27" s="128"/>
      <c r="L27" s="128"/>
      <c r="M27" s="128"/>
      <c r="N27" s="128"/>
      <c r="O27" s="129">
        <f>ROUNDUP($R$23/10*1,0)</f>
        <v>0</v>
      </c>
      <c r="P27" s="129"/>
      <c r="Q27" s="129"/>
      <c r="R27" s="129"/>
      <c r="S27" s="129"/>
      <c r="T27" s="130"/>
      <c r="U27" s="127" t="s">
        <v>53</v>
      </c>
      <c r="V27" s="128"/>
      <c r="W27" s="128"/>
      <c r="X27" s="128"/>
      <c r="Y27" s="128"/>
      <c r="Z27" s="128"/>
      <c r="AA27" s="129">
        <f>ROUNDUP($R$23/10*2,0)</f>
        <v>0</v>
      </c>
      <c r="AB27" s="129"/>
      <c r="AC27" s="129"/>
      <c r="AD27" s="129"/>
      <c r="AE27" s="129"/>
      <c r="AF27" s="130"/>
      <c r="AG27" s="127" t="s">
        <v>53</v>
      </c>
      <c r="AH27" s="128"/>
      <c r="AI27" s="128"/>
      <c r="AJ27" s="128"/>
      <c r="AK27" s="128"/>
      <c r="AL27" s="128"/>
      <c r="AM27" s="129">
        <f>ROUNDUP($R$23/10*5,0)</f>
        <v>0</v>
      </c>
      <c r="AN27" s="129"/>
      <c r="AO27" s="129"/>
      <c r="AP27" s="129"/>
      <c r="AQ27" s="129"/>
      <c r="AR27" s="130"/>
    </row>
    <row r="28" spans="1:44" ht="24" customHeight="1" x14ac:dyDescent="0.15">
      <c r="A28" s="191"/>
      <c r="B28" s="191"/>
      <c r="C28" s="191"/>
      <c r="D28" s="191"/>
      <c r="E28" s="191"/>
      <c r="F28" s="191"/>
      <c r="G28" s="191"/>
      <c r="H28" s="191"/>
      <c r="I28" s="131" t="s">
        <v>54</v>
      </c>
      <c r="J28" s="132"/>
      <c r="K28" s="133" t="s">
        <v>56</v>
      </c>
      <c r="L28" s="134"/>
      <c r="M28" s="134"/>
      <c r="N28" s="134"/>
      <c r="O28" s="134"/>
      <c r="P28" s="135" t="s">
        <v>55</v>
      </c>
      <c r="Q28" s="136"/>
      <c r="R28" s="136"/>
      <c r="S28" s="136"/>
      <c r="T28" s="137"/>
      <c r="U28" s="131" t="s">
        <v>54</v>
      </c>
      <c r="V28" s="132"/>
      <c r="W28" s="133" t="s">
        <v>57</v>
      </c>
      <c r="X28" s="134"/>
      <c r="Y28" s="134"/>
      <c r="Z28" s="134"/>
      <c r="AA28" s="195"/>
      <c r="AB28" s="187" t="s">
        <v>55</v>
      </c>
      <c r="AC28" s="187"/>
      <c r="AD28" s="187"/>
      <c r="AE28" s="187"/>
      <c r="AF28" s="188"/>
      <c r="AG28" s="131" t="s">
        <v>54</v>
      </c>
      <c r="AH28" s="132"/>
      <c r="AI28" s="187" t="s">
        <v>55</v>
      </c>
      <c r="AJ28" s="187"/>
      <c r="AK28" s="187"/>
      <c r="AL28" s="187"/>
      <c r="AM28" s="187"/>
      <c r="AN28" s="187"/>
      <c r="AO28" s="187"/>
      <c r="AP28" s="187"/>
      <c r="AQ28" s="187"/>
      <c r="AR28" s="188"/>
    </row>
    <row r="29" spans="1:44" ht="24" customHeight="1" x14ac:dyDescent="0.15">
      <c r="A29" s="191"/>
      <c r="B29" s="191"/>
      <c r="C29" s="191"/>
      <c r="D29" s="191"/>
      <c r="E29" s="191"/>
      <c r="F29" s="191"/>
      <c r="G29" s="191"/>
      <c r="H29" s="191"/>
      <c r="I29" s="131"/>
      <c r="J29" s="132"/>
      <c r="K29" s="120"/>
      <c r="L29" s="121"/>
      <c r="M29" s="121"/>
      <c r="N29" s="119" t="str">
        <f>"/最大"&amp;O27&amp;"本"</f>
        <v>/最大0本</v>
      </c>
      <c r="O29" s="119"/>
      <c r="P29" s="138">
        <f>O27-K29</f>
        <v>0</v>
      </c>
      <c r="Q29" s="139"/>
      <c r="R29" s="139"/>
      <c r="S29" s="139"/>
      <c r="T29" s="140"/>
      <c r="U29" s="131"/>
      <c r="V29" s="132"/>
      <c r="W29" s="120"/>
      <c r="X29" s="121"/>
      <c r="Y29" s="121"/>
      <c r="Z29" s="119" t="str">
        <f>"/最大"&amp;AA27&amp;"本"</f>
        <v>/最大0本</v>
      </c>
      <c r="AA29" s="196"/>
      <c r="AB29" s="189">
        <f>AA27+K29*2-W29</f>
        <v>0</v>
      </c>
      <c r="AC29" s="197"/>
      <c r="AD29" s="197"/>
      <c r="AE29" s="197"/>
      <c r="AF29" s="198"/>
      <c r="AG29" s="131"/>
      <c r="AH29" s="132"/>
      <c r="AI29" s="189">
        <f>AM27+W29*3</f>
        <v>0</v>
      </c>
      <c r="AJ29" s="189"/>
      <c r="AK29" s="189"/>
      <c r="AL29" s="189"/>
      <c r="AM29" s="189"/>
      <c r="AN29" s="189"/>
      <c r="AO29" s="189"/>
      <c r="AP29" s="189"/>
      <c r="AQ29" s="189"/>
      <c r="AR29" s="190"/>
    </row>
    <row r="30" spans="1:44" ht="24" customHeight="1" x14ac:dyDescent="0.15">
      <c r="A30" s="191"/>
      <c r="B30" s="191"/>
      <c r="C30" s="191"/>
      <c r="D30" s="191"/>
      <c r="E30" s="191"/>
      <c r="F30" s="191"/>
      <c r="G30" s="191"/>
      <c r="H30" s="191"/>
      <c r="I30" s="182" t="s">
        <v>49</v>
      </c>
      <c r="J30" s="183"/>
      <c r="K30" s="192"/>
      <c r="L30" s="192"/>
      <c r="M30" s="192"/>
      <c r="N30" s="192"/>
      <c r="O30" s="192"/>
      <c r="P30" s="192"/>
      <c r="Q30" s="192"/>
      <c r="R30" s="192"/>
      <c r="S30" s="192"/>
      <c r="T30" s="193"/>
      <c r="U30" s="194" t="s">
        <v>49</v>
      </c>
      <c r="V30" s="177"/>
      <c r="W30" s="192"/>
      <c r="X30" s="192"/>
      <c r="Y30" s="192"/>
      <c r="Z30" s="192"/>
      <c r="AA30" s="192"/>
      <c r="AB30" s="192"/>
      <c r="AC30" s="192"/>
      <c r="AD30" s="192"/>
      <c r="AE30" s="192"/>
      <c r="AF30" s="193"/>
      <c r="AG30" s="194" t="s">
        <v>49</v>
      </c>
      <c r="AH30" s="177"/>
      <c r="AI30" s="192"/>
      <c r="AJ30" s="192"/>
      <c r="AK30" s="192"/>
      <c r="AL30" s="192"/>
      <c r="AM30" s="192"/>
      <c r="AN30" s="192"/>
      <c r="AO30" s="192"/>
      <c r="AP30" s="192"/>
      <c r="AQ30" s="192"/>
      <c r="AR30" s="193"/>
    </row>
    <row r="31" spans="1:44" ht="24" customHeight="1" x14ac:dyDescent="0.15">
      <c r="A31" s="185" t="s">
        <v>120</v>
      </c>
      <c r="B31" s="181"/>
      <c r="C31" s="181"/>
      <c r="D31" s="181"/>
      <c r="E31" s="181"/>
      <c r="F31" s="181"/>
      <c r="G31" s="181"/>
      <c r="H31" s="181"/>
      <c r="I31" s="181" t="s">
        <v>58</v>
      </c>
      <c r="J31" s="181"/>
      <c r="K31" s="181"/>
      <c r="L31" s="181"/>
      <c r="M31" s="181"/>
      <c r="N31" s="181"/>
      <c r="O31" s="181"/>
      <c r="P31" s="181"/>
      <c r="Q31" s="186" t="s">
        <v>60</v>
      </c>
      <c r="R31" s="186"/>
      <c r="S31" s="186"/>
      <c r="T31" s="186"/>
      <c r="U31" s="152" t="s">
        <v>59</v>
      </c>
      <c r="V31" s="153"/>
      <c r="W31" s="153"/>
      <c r="X31" s="153"/>
      <c r="Y31" s="199">
        <f>R23*0.35</f>
        <v>0</v>
      </c>
      <c r="Z31" s="199"/>
      <c r="AA31" s="199"/>
      <c r="AB31" s="200"/>
      <c r="AC31" s="152" t="s">
        <v>49</v>
      </c>
      <c r="AD31" s="153"/>
      <c r="AE31" s="153"/>
      <c r="AF31" s="153"/>
      <c r="AG31" s="202">
        <f>'③計画表(樹木一覧)'!H6</f>
        <v>0</v>
      </c>
      <c r="AH31" s="202"/>
      <c r="AI31" s="202"/>
      <c r="AJ31" s="202"/>
      <c r="AK31" s="202"/>
      <c r="AL31" s="202"/>
      <c r="AM31" s="36" t="s">
        <v>61</v>
      </c>
      <c r="AN31" s="201" t="str">
        <f>IFERROR(ROUNDDOWN(AG31/R23*100,0)&amp;"％","")</f>
        <v/>
      </c>
      <c r="AO31" s="201"/>
      <c r="AP31" s="201"/>
      <c r="AQ31" s="201"/>
      <c r="AR31" s="77" t="s">
        <v>62</v>
      </c>
    </row>
    <row r="32" spans="1:44" ht="12" customHeight="1" x14ac:dyDescent="0.15">
      <c r="A32" s="206" t="s">
        <v>118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45" t="s">
        <v>44</v>
      </c>
      <c r="M32" s="146"/>
      <c r="N32" s="146"/>
      <c r="O32" s="149" t="s">
        <v>64</v>
      </c>
      <c r="P32" s="151" t="s">
        <v>65</v>
      </c>
      <c r="Q32" s="151"/>
      <c r="R32" s="151"/>
      <c r="S32" s="151"/>
      <c r="T32" s="141"/>
      <c r="U32" s="141"/>
      <c r="V32" s="203"/>
      <c r="W32" s="145" t="s">
        <v>44</v>
      </c>
      <c r="X32" s="146"/>
      <c r="Y32" s="146"/>
      <c r="Z32" s="149" t="s">
        <v>67</v>
      </c>
      <c r="AA32" s="151" t="s">
        <v>65</v>
      </c>
      <c r="AB32" s="151"/>
      <c r="AC32" s="151"/>
      <c r="AD32" s="151"/>
      <c r="AE32" s="141"/>
      <c r="AF32" s="141"/>
      <c r="AG32" s="203"/>
      <c r="AH32" s="145" t="s">
        <v>44</v>
      </c>
      <c r="AI32" s="146"/>
      <c r="AJ32" s="146"/>
      <c r="AK32" s="149" t="s">
        <v>68</v>
      </c>
      <c r="AL32" s="151" t="s">
        <v>65</v>
      </c>
      <c r="AM32" s="151"/>
      <c r="AN32" s="151"/>
      <c r="AO32" s="151"/>
      <c r="AP32" s="141"/>
      <c r="AQ32" s="141"/>
      <c r="AR32" s="142"/>
    </row>
    <row r="33" spans="1:44" ht="12" customHeight="1" x14ac:dyDescent="0.15">
      <c r="A33" s="207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47"/>
      <c r="M33" s="148"/>
      <c r="N33" s="148"/>
      <c r="O33" s="150"/>
      <c r="P33" s="139" t="s">
        <v>66</v>
      </c>
      <c r="Q33" s="139"/>
      <c r="R33" s="139"/>
      <c r="S33" s="139"/>
      <c r="T33" s="208" t="str">
        <f ca="1">IFERROR(ROUNDDOWN(SUMIF('③計画表(樹木一覧)'!$B:$H,O32,'③計画表(樹木一覧)'!$H:$H)/T32*100,0)&amp;"％","－")</f>
        <v>－</v>
      </c>
      <c r="U33" s="208"/>
      <c r="V33" s="209"/>
      <c r="W33" s="147"/>
      <c r="X33" s="148"/>
      <c r="Y33" s="148"/>
      <c r="Z33" s="150"/>
      <c r="AA33" s="139" t="s">
        <v>66</v>
      </c>
      <c r="AB33" s="139"/>
      <c r="AC33" s="139"/>
      <c r="AD33" s="139"/>
      <c r="AE33" s="204" t="str">
        <f ca="1">IFERROR(ROUNDDOWN(SUMIF('③計画表(樹木一覧)'!$B:$H,Z32,'③計画表(樹木一覧)'!$H:$H)/AE32*100,0)&amp;"％","－")</f>
        <v>－</v>
      </c>
      <c r="AF33" s="204"/>
      <c r="AG33" s="205"/>
      <c r="AH33" s="147"/>
      <c r="AI33" s="148"/>
      <c r="AJ33" s="148"/>
      <c r="AK33" s="150"/>
      <c r="AL33" s="139" t="s">
        <v>66</v>
      </c>
      <c r="AM33" s="139"/>
      <c r="AN33" s="139"/>
      <c r="AO33" s="139"/>
      <c r="AP33" s="143" t="str">
        <f ca="1">IFERROR(ROUNDDOWN(SUMIF('③計画表(樹木一覧)'!$B:$H,AK32,'③計画表(樹木一覧)'!$H:$H)/AP32*100,0)&amp;"％","－")</f>
        <v>－</v>
      </c>
      <c r="AQ33" s="143"/>
      <c r="AR33" s="144"/>
    </row>
    <row r="34" spans="1:44" ht="12" customHeight="1" x14ac:dyDescent="0.15">
      <c r="A34" s="211" t="s">
        <v>44</v>
      </c>
      <c r="B34" s="146"/>
      <c r="C34" s="146"/>
      <c r="D34" s="149" t="s">
        <v>69</v>
      </c>
      <c r="E34" s="151" t="s">
        <v>65</v>
      </c>
      <c r="F34" s="151"/>
      <c r="G34" s="151"/>
      <c r="H34" s="151"/>
      <c r="I34" s="141"/>
      <c r="J34" s="141"/>
      <c r="K34" s="141"/>
      <c r="L34" s="145" t="s">
        <v>44</v>
      </c>
      <c r="M34" s="146"/>
      <c r="N34" s="146"/>
      <c r="O34" s="149" t="s">
        <v>70</v>
      </c>
      <c r="P34" s="151" t="s">
        <v>65</v>
      </c>
      <c r="Q34" s="151"/>
      <c r="R34" s="151"/>
      <c r="S34" s="151"/>
      <c r="T34" s="141"/>
      <c r="U34" s="141"/>
      <c r="V34" s="203"/>
      <c r="W34" s="145" t="s">
        <v>44</v>
      </c>
      <c r="X34" s="146"/>
      <c r="Y34" s="146"/>
      <c r="Z34" s="149" t="s">
        <v>71</v>
      </c>
      <c r="AA34" s="151" t="s">
        <v>65</v>
      </c>
      <c r="AB34" s="151"/>
      <c r="AC34" s="151"/>
      <c r="AD34" s="151"/>
      <c r="AE34" s="141"/>
      <c r="AF34" s="141"/>
      <c r="AG34" s="203"/>
      <c r="AH34" s="145" t="s">
        <v>44</v>
      </c>
      <c r="AI34" s="146"/>
      <c r="AJ34" s="146"/>
      <c r="AK34" s="149" t="s">
        <v>72</v>
      </c>
      <c r="AL34" s="151" t="s">
        <v>65</v>
      </c>
      <c r="AM34" s="151"/>
      <c r="AN34" s="151"/>
      <c r="AO34" s="151"/>
      <c r="AP34" s="141"/>
      <c r="AQ34" s="141"/>
      <c r="AR34" s="142"/>
    </row>
    <row r="35" spans="1:44" ht="12" customHeight="1" x14ac:dyDescent="0.15">
      <c r="A35" s="212"/>
      <c r="B35" s="148"/>
      <c r="C35" s="148"/>
      <c r="D35" s="150"/>
      <c r="E35" s="139" t="s">
        <v>66</v>
      </c>
      <c r="F35" s="139"/>
      <c r="G35" s="139"/>
      <c r="H35" s="139"/>
      <c r="I35" s="143" t="str">
        <f ca="1">IFERROR(ROUNDDOWN(SUMIF('③計画表(樹木一覧)'!$B:$H,D34,'③計画表(樹木一覧)'!$H:$H)/I34*100,0)&amp;"％","－")</f>
        <v>－</v>
      </c>
      <c r="J35" s="143"/>
      <c r="K35" s="210"/>
      <c r="L35" s="147"/>
      <c r="M35" s="148"/>
      <c r="N35" s="148"/>
      <c r="O35" s="150"/>
      <c r="P35" s="139" t="s">
        <v>66</v>
      </c>
      <c r="Q35" s="139"/>
      <c r="R35" s="139"/>
      <c r="S35" s="139"/>
      <c r="T35" s="143" t="str">
        <f ca="1">IFERROR(ROUNDDOWN(SUMIF('③計画表(樹木一覧)'!$B:$H,O34,'③計画表(樹木一覧)'!$H:$H)/T34*100,0)&amp;"％","－")</f>
        <v>－</v>
      </c>
      <c r="U35" s="143"/>
      <c r="V35" s="210"/>
      <c r="W35" s="147"/>
      <c r="X35" s="148"/>
      <c r="Y35" s="148"/>
      <c r="Z35" s="150"/>
      <c r="AA35" s="139" t="s">
        <v>66</v>
      </c>
      <c r="AB35" s="139"/>
      <c r="AC35" s="139"/>
      <c r="AD35" s="139"/>
      <c r="AE35" s="143" t="str">
        <f ca="1">IFERROR(ROUNDDOWN(SUMIF('③計画表(樹木一覧)'!$B:$H,Z34,'③計画表(樹木一覧)'!$H:$H)/AE34*100,0)&amp;"％","－")</f>
        <v>－</v>
      </c>
      <c r="AF35" s="143"/>
      <c r="AG35" s="210"/>
      <c r="AH35" s="147"/>
      <c r="AI35" s="148"/>
      <c r="AJ35" s="148"/>
      <c r="AK35" s="150"/>
      <c r="AL35" s="139" t="s">
        <v>66</v>
      </c>
      <c r="AM35" s="139"/>
      <c r="AN35" s="139"/>
      <c r="AO35" s="139"/>
      <c r="AP35" s="143" t="str">
        <f ca="1">IFERROR(ROUNDDOWN(SUMIF('③計画表(樹木一覧)'!$B:$H,AK34,'③計画表(樹木一覧)'!$H:$H)/AP34*100,0)&amp;"％","－")</f>
        <v>－</v>
      </c>
      <c r="AQ35" s="143"/>
      <c r="AR35" s="144"/>
    </row>
    <row r="36" spans="1:44" ht="12" customHeight="1" x14ac:dyDescent="0.15">
      <c r="A36" s="221" t="s">
        <v>44</v>
      </c>
      <c r="B36" s="218"/>
      <c r="C36" s="218"/>
      <c r="D36" s="219" t="s">
        <v>73</v>
      </c>
      <c r="E36" s="220" t="s">
        <v>65</v>
      </c>
      <c r="F36" s="220"/>
      <c r="G36" s="220"/>
      <c r="H36" s="220"/>
      <c r="I36" s="141"/>
      <c r="J36" s="141"/>
      <c r="K36" s="203"/>
      <c r="L36" s="217" t="s">
        <v>44</v>
      </c>
      <c r="M36" s="218"/>
      <c r="N36" s="218"/>
      <c r="O36" s="219" t="s">
        <v>74</v>
      </c>
      <c r="P36" s="220" t="s">
        <v>65</v>
      </c>
      <c r="Q36" s="220"/>
      <c r="R36" s="220"/>
      <c r="S36" s="220"/>
      <c r="T36" s="213"/>
      <c r="U36" s="213"/>
      <c r="V36" s="216"/>
      <c r="W36" s="217" t="s">
        <v>44</v>
      </c>
      <c r="X36" s="218"/>
      <c r="Y36" s="218"/>
      <c r="Z36" s="219" t="s">
        <v>75</v>
      </c>
      <c r="AA36" s="220" t="s">
        <v>65</v>
      </c>
      <c r="AB36" s="220"/>
      <c r="AC36" s="220"/>
      <c r="AD36" s="220"/>
      <c r="AE36" s="213"/>
      <c r="AF36" s="213"/>
      <c r="AG36" s="216"/>
      <c r="AH36" s="217" t="s">
        <v>44</v>
      </c>
      <c r="AI36" s="218"/>
      <c r="AJ36" s="218"/>
      <c r="AK36" s="219" t="s">
        <v>76</v>
      </c>
      <c r="AL36" s="220" t="s">
        <v>65</v>
      </c>
      <c r="AM36" s="220"/>
      <c r="AN36" s="220"/>
      <c r="AO36" s="220"/>
      <c r="AP36" s="213"/>
      <c r="AQ36" s="213"/>
      <c r="AR36" s="214"/>
    </row>
    <row r="37" spans="1:44" ht="12" customHeight="1" x14ac:dyDescent="0.15">
      <c r="A37" s="221"/>
      <c r="B37" s="218"/>
      <c r="C37" s="218"/>
      <c r="D37" s="219"/>
      <c r="E37" s="215" t="s">
        <v>66</v>
      </c>
      <c r="F37" s="215"/>
      <c r="G37" s="215"/>
      <c r="H37" s="215"/>
      <c r="I37" s="143" t="str">
        <f ca="1">IFERROR(ROUNDDOWN(SUMIF('③計画表(樹木一覧)'!$B:$H,D36,'③計画表(樹木一覧)'!$H:$H)/I36*100,0)&amp;"％","－")</f>
        <v>－</v>
      </c>
      <c r="J37" s="143"/>
      <c r="K37" s="210"/>
      <c r="L37" s="217"/>
      <c r="M37" s="218"/>
      <c r="N37" s="218"/>
      <c r="O37" s="219"/>
      <c r="P37" s="215" t="s">
        <v>66</v>
      </c>
      <c r="Q37" s="215"/>
      <c r="R37" s="215"/>
      <c r="S37" s="215"/>
      <c r="T37" s="143" t="str">
        <f ca="1">IFERROR(ROUNDDOWN(SUMIF('③計画表(樹木一覧)'!$B:$H,O36,'③計画表(樹木一覧)'!$H:$H)/T36*100,0)&amp;"％","－")</f>
        <v>－</v>
      </c>
      <c r="U37" s="143"/>
      <c r="V37" s="210"/>
      <c r="W37" s="217"/>
      <c r="X37" s="218"/>
      <c r="Y37" s="218"/>
      <c r="Z37" s="219"/>
      <c r="AA37" s="215" t="s">
        <v>66</v>
      </c>
      <c r="AB37" s="215"/>
      <c r="AC37" s="215"/>
      <c r="AD37" s="215"/>
      <c r="AE37" s="143" t="str">
        <f ca="1">IFERROR(ROUNDDOWN(SUMIF('③計画表(樹木一覧)'!$B:$H,Z36,'③計画表(樹木一覧)'!$H:$H)/AE36*100,0)&amp;"％","－")</f>
        <v>－</v>
      </c>
      <c r="AF37" s="143"/>
      <c r="AG37" s="210"/>
      <c r="AH37" s="217"/>
      <c r="AI37" s="218"/>
      <c r="AJ37" s="218"/>
      <c r="AK37" s="219"/>
      <c r="AL37" s="215" t="s">
        <v>66</v>
      </c>
      <c r="AM37" s="215"/>
      <c r="AN37" s="215"/>
      <c r="AO37" s="215"/>
      <c r="AP37" s="143" t="str">
        <f ca="1">IFERROR(ROUNDDOWN(SUMIF('③計画表(樹木一覧)'!$B:$H,AK36,'③計画表(樹木一覧)'!$H:$H)/AP36*100,0)&amp;"％","－")</f>
        <v>－</v>
      </c>
      <c r="AQ37" s="143"/>
      <c r="AR37" s="144"/>
    </row>
    <row r="38" spans="1:44" ht="12" customHeight="1" x14ac:dyDescent="0.15">
      <c r="A38" s="211" t="s">
        <v>44</v>
      </c>
      <c r="B38" s="146"/>
      <c r="C38" s="146"/>
      <c r="D38" s="149" t="s">
        <v>77</v>
      </c>
      <c r="E38" s="151" t="s">
        <v>65</v>
      </c>
      <c r="F38" s="151"/>
      <c r="G38" s="151"/>
      <c r="H38" s="151"/>
      <c r="I38" s="141"/>
      <c r="J38" s="141"/>
      <c r="K38" s="141"/>
      <c r="L38" s="145" t="s">
        <v>44</v>
      </c>
      <c r="M38" s="146"/>
      <c r="N38" s="146"/>
      <c r="O38" s="149" t="s">
        <v>78</v>
      </c>
      <c r="P38" s="151" t="s">
        <v>65</v>
      </c>
      <c r="Q38" s="151"/>
      <c r="R38" s="151"/>
      <c r="S38" s="151"/>
      <c r="T38" s="141"/>
      <c r="U38" s="141"/>
      <c r="V38" s="203"/>
      <c r="W38" s="145" t="s">
        <v>44</v>
      </c>
      <c r="X38" s="146"/>
      <c r="Y38" s="146"/>
      <c r="Z38" s="149" t="s">
        <v>79</v>
      </c>
      <c r="AA38" s="151" t="s">
        <v>65</v>
      </c>
      <c r="AB38" s="151"/>
      <c r="AC38" s="151"/>
      <c r="AD38" s="151"/>
      <c r="AE38" s="141"/>
      <c r="AF38" s="141"/>
      <c r="AG38" s="203"/>
      <c r="AH38" s="145" t="s">
        <v>44</v>
      </c>
      <c r="AI38" s="146"/>
      <c r="AJ38" s="146"/>
      <c r="AK38" s="149" t="s">
        <v>80</v>
      </c>
      <c r="AL38" s="151" t="s">
        <v>65</v>
      </c>
      <c r="AM38" s="151"/>
      <c r="AN38" s="151"/>
      <c r="AO38" s="151"/>
      <c r="AP38" s="141"/>
      <c r="AQ38" s="141"/>
      <c r="AR38" s="142"/>
    </row>
    <row r="39" spans="1:44" ht="12" customHeight="1" x14ac:dyDescent="0.15">
      <c r="A39" s="212"/>
      <c r="B39" s="148"/>
      <c r="C39" s="148"/>
      <c r="D39" s="150"/>
      <c r="E39" s="139" t="s">
        <v>66</v>
      </c>
      <c r="F39" s="139"/>
      <c r="G39" s="139"/>
      <c r="H39" s="139"/>
      <c r="I39" s="143" t="str">
        <f ca="1">IFERROR(ROUNDDOWN(SUMIF('③計画表(樹木一覧)'!$B:$H,D38,'③計画表(樹木一覧)'!$H:$H)/I38*100,0)&amp;"％","－")</f>
        <v>－</v>
      </c>
      <c r="J39" s="143"/>
      <c r="K39" s="210"/>
      <c r="L39" s="147"/>
      <c r="M39" s="148"/>
      <c r="N39" s="148"/>
      <c r="O39" s="150"/>
      <c r="P39" s="139" t="s">
        <v>66</v>
      </c>
      <c r="Q39" s="139"/>
      <c r="R39" s="139"/>
      <c r="S39" s="139"/>
      <c r="T39" s="143" t="str">
        <f ca="1">IFERROR(ROUNDDOWN(SUMIF('③計画表(樹木一覧)'!$B:$H,O38,'③計画表(樹木一覧)'!$H:$H)/T38*100,0)&amp;"％","－")</f>
        <v>－</v>
      </c>
      <c r="U39" s="143"/>
      <c r="V39" s="210"/>
      <c r="W39" s="147"/>
      <c r="X39" s="148"/>
      <c r="Y39" s="148"/>
      <c r="Z39" s="150"/>
      <c r="AA39" s="139" t="s">
        <v>66</v>
      </c>
      <c r="AB39" s="139"/>
      <c r="AC39" s="139"/>
      <c r="AD39" s="139"/>
      <c r="AE39" s="143" t="str">
        <f ca="1">IFERROR(ROUNDDOWN(SUMIF('③計画表(樹木一覧)'!$B:$H,Z38,'③計画表(樹木一覧)'!$H:$H)/AE38*100,0)&amp;"％","－")</f>
        <v>－</v>
      </c>
      <c r="AF39" s="143"/>
      <c r="AG39" s="210"/>
      <c r="AH39" s="147"/>
      <c r="AI39" s="148"/>
      <c r="AJ39" s="148"/>
      <c r="AK39" s="150"/>
      <c r="AL39" s="139" t="s">
        <v>66</v>
      </c>
      <c r="AM39" s="139"/>
      <c r="AN39" s="139"/>
      <c r="AO39" s="139"/>
      <c r="AP39" s="143" t="str">
        <f ca="1">IFERROR(ROUNDDOWN(SUMIF('③計画表(樹木一覧)'!$B:$H,AK38,'③計画表(樹木一覧)'!$H:$H)/AP38*100,0)&amp;"％","－")</f>
        <v>－</v>
      </c>
      <c r="AQ39" s="143"/>
      <c r="AR39" s="144"/>
    </row>
    <row r="40" spans="1:44" ht="12" customHeight="1" x14ac:dyDescent="0.15">
      <c r="A40" s="221" t="s">
        <v>44</v>
      </c>
      <c r="B40" s="218"/>
      <c r="C40" s="218"/>
      <c r="D40" s="219" t="s">
        <v>81</v>
      </c>
      <c r="E40" s="220" t="s">
        <v>65</v>
      </c>
      <c r="F40" s="220"/>
      <c r="G40" s="220"/>
      <c r="H40" s="220"/>
      <c r="I40" s="213"/>
      <c r="J40" s="213"/>
      <c r="K40" s="213"/>
      <c r="L40" s="217" t="s">
        <v>44</v>
      </c>
      <c r="M40" s="218"/>
      <c r="N40" s="218"/>
      <c r="O40" s="219" t="s">
        <v>82</v>
      </c>
      <c r="P40" s="220" t="s">
        <v>65</v>
      </c>
      <c r="Q40" s="220"/>
      <c r="R40" s="220"/>
      <c r="S40" s="220"/>
      <c r="T40" s="213"/>
      <c r="U40" s="213"/>
      <c r="V40" s="216"/>
      <c r="W40" s="217" t="s">
        <v>44</v>
      </c>
      <c r="X40" s="218"/>
      <c r="Y40" s="218"/>
      <c r="Z40" s="219" t="s">
        <v>83</v>
      </c>
      <c r="AA40" s="220" t="s">
        <v>65</v>
      </c>
      <c r="AB40" s="220"/>
      <c r="AC40" s="220"/>
      <c r="AD40" s="220"/>
      <c r="AE40" s="213"/>
      <c r="AF40" s="213"/>
      <c r="AG40" s="216"/>
      <c r="AH40" s="217" t="s">
        <v>44</v>
      </c>
      <c r="AI40" s="218"/>
      <c r="AJ40" s="218"/>
      <c r="AK40" s="219" t="s">
        <v>84</v>
      </c>
      <c r="AL40" s="220" t="s">
        <v>65</v>
      </c>
      <c r="AM40" s="220"/>
      <c r="AN40" s="220"/>
      <c r="AO40" s="220"/>
      <c r="AP40" s="213"/>
      <c r="AQ40" s="213"/>
      <c r="AR40" s="214"/>
    </row>
    <row r="41" spans="1:44" ht="12" customHeight="1" x14ac:dyDescent="0.15">
      <c r="A41" s="221"/>
      <c r="B41" s="218"/>
      <c r="C41" s="218"/>
      <c r="D41" s="219"/>
      <c r="E41" s="215" t="s">
        <v>66</v>
      </c>
      <c r="F41" s="215"/>
      <c r="G41" s="215"/>
      <c r="H41" s="215"/>
      <c r="I41" s="143" t="str">
        <f ca="1">IFERROR(ROUNDDOWN(SUMIF('③計画表(樹木一覧)'!$B:$H,D40,'③計画表(樹木一覧)'!$H:$H)/I40*100,0)&amp;"％","－")</f>
        <v>－</v>
      </c>
      <c r="J41" s="143"/>
      <c r="K41" s="210"/>
      <c r="L41" s="217"/>
      <c r="M41" s="218"/>
      <c r="N41" s="218"/>
      <c r="O41" s="219"/>
      <c r="P41" s="215" t="s">
        <v>66</v>
      </c>
      <c r="Q41" s="215"/>
      <c r="R41" s="215"/>
      <c r="S41" s="215"/>
      <c r="T41" s="143" t="str">
        <f ca="1">IFERROR(ROUNDDOWN(SUMIF('③計画表(樹木一覧)'!$B:$H,O40,'③計画表(樹木一覧)'!$H:$H)/T40*100,0)&amp;"％","－")</f>
        <v>－</v>
      </c>
      <c r="U41" s="143"/>
      <c r="V41" s="210"/>
      <c r="W41" s="217"/>
      <c r="X41" s="218"/>
      <c r="Y41" s="218"/>
      <c r="Z41" s="219"/>
      <c r="AA41" s="215" t="s">
        <v>66</v>
      </c>
      <c r="AB41" s="215"/>
      <c r="AC41" s="215"/>
      <c r="AD41" s="215"/>
      <c r="AE41" s="143" t="str">
        <f ca="1">IFERROR(ROUNDDOWN(SUMIF('③計画表(樹木一覧)'!$B:$H,Z40,'③計画表(樹木一覧)'!$H:$H)/AE40*100,0)&amp;"％","－")</f>
        <v>－</v>
      </c>
      <c r="AF41" s="143"/>
      <c r="AG41" s="210"/>
      <c r="AH41" s="217"/>
      <c r="AI41" s="218"/>
      <c r="AJ41" s="218"/>
      <c r="AK41" s="219"/>
      <c r="AL41" s="215" t="s">
        <v>66</v>
      </c>
      <c r="AM41" s="215"/>
      <c r="AN41" s="215"/>
      <c r="AO41" s="215"/>
      <c r="AP41" s="143" t="str">
        <f ca="1">IFERROR(ROUNDDOWN(SUMIF('③計画表(樹木一覧)'!$B:$H,AK40,'③計画表(樹木一覧)'!$H:$H)/AP40*100,0)&amp;"％","－")</f>
        <v>－</v>
      </c>
      <c r="AQ41" s="143"/>
      <c r="AR41" s="144"/>
    </row>
    <row r="42" spans="1:44" ht="12" customHeight="1" x14ac:dyDescent="0.15">
      <c r="A42" s="211" t="s">
        <v>44</v>
      </c>
      <c r="B42" s="146"/>
      <c r="C42" s="146"/>
      <c r="D42" s="149" t="s">
        <v>85</v>
      </c>
      <c r="E42" s="151" t="s">
        <v>65</v>
      </c>
      <c r="F42" s="151"/>
      <c r="G42" s="151"/>
      <c r="H42" s="151"/>
      <c r="I42" s="141"/>
      <c r="J42" s="141"/>
      <c r="K42" s="141"/>
      <c r="L42" s="145" t="s">
        <v>44</v>
      </c>
      <c r="M42" s="146"/>
      <c r="N42" s="146"/>
      <c r="O42" s="149" t="s">
        <v>86</v>
      </c>
      <c r="P42" s="151" t="s">
        <v>65</v>
      </c>
      <c r="Q42" s="151"/>
      <c r="R42" s="151"/>
      <c r="S42" s="151"/>
      <c r="T42" s="141"/>
      <c r="U42" s="141"/>
      <c r="V42" s="203"/>
      <c r="W42" s="145" t="s">
        <v>44</v>
      </c>
      <c r="X42" s="146"/>
      <c r="Y42" s="146"/>
      <c r="Z42" s="149" t="s">
        <v>87</v>
      </c>
      <c r="AA42" s="151" t="s">
        <v>65</v>
      </c>
      <c r="AB42" s="151"/>
      <c r="AC42" s="151"/>
      <c r="AD42" s="151"/>
      <c r="AE42" s="141"/>
      <c r="AF42" s="141"/>
      <c r="AG42" s="203"/>
      <c r="AH42" s="145" t="s">
        <v>44</v>
      </c>
      <c r="AI42" s="146"/>
      <c r="AJ42" s="146"/>
      <c r="AK42" s="149" t="s">
        <v>88</v>
      </c>
      <c r="AL42" s="151" t="s">
        <v>65</v>
      </c>
      <c r="AM42" s="151"/>
      <c r="AN42" s="151"/>
      <c r="AO42" s="151"/>
      <c r="AP42" s="141"/>
      <c r="AQ42" s="141"/>
      <c r="AR42" s="142"/>
    </row>
    <row r="43" spans="1:44" ht="12" customHeight="1" x14ac:dyDescent="0.15">
      <c r="A43" s="212"/>
      <c r="B43" s="148"/>
      <c r="C43" s="148"/>
      <c r="D43" s="150"/>
      <c r="E43" s="139" t="s">
        <v>66</v>
      </c>
      <c r="F43" s="139"/>
      <c r="G43" s="139"/>
      <c r="H43" s="139"/>
      <c r="I43" s="143" t="str">
        <f ca="1">IFERROR(ROUNDDOWN(SUMIF('③計画表(樹木一覧)'!$B:$H,D42,'③計画表(樹木一覧)'!$H:$H)/I42*100,0)&amp;"％","－")</f>
        <v>－</v>
      </c>
      <c r="J43" s="143"/>
      <c r="K43" s="210"/>
      <c r="L43" s="147"/>
      <c r="M43" s="148"/>
      <c r="N43" s="148"/>
      <c r="O43" s="150"/>
      <c r="P43" s="139" t="s">
        <v>66</v>
      </c>
      <c r="Q43" s="139"/>
      <c r="R43" s="139"/>
      <c r="S43" s="139"/>
      <c r="T43" s="143" t="str">
        <f ca="1">IFERROR(ROUNDDOWN(SUMIF('③計画表(樹木一覧)'!$B:$H,O42,'③計画表(樹木一覧)'!$H:$H)/T42*100,0)&amp;"％","－")</f>
        <v>－</v>
      </c>
      <c r="U43" s="143"/>
      <c r="V43" s="210"/>
      <c r="W43" s="147"/>
      <c r="X43" s="148"/>
      <c r="Y43" s="148"/>
      <c r="Z43" s="150"/>
      <c r="AA43" s="139" t="s">
        <v>66</v>
      </c>
      <c r="AB43" s="139"/>
      <c r="AC43" s="139"/>
      <c r="AD43" s="139"/>
      <c r="AE43" s="143" t="str">
        <f ca="1">IFERROR(ROUNDDOWN(SUMIF('③計画表(樹木一覧)'!$B:$H,Z42,'③計画表(樹木一覧)'!$H:$H)/AE42*100,0)&amp;"％","－")</f>
        <v>－</v>
      </c>
      <c r="AF43" s="143"/>
      <c r="AG43" s="210"/>
      <c r="AH43" s="147"/>
      <c r="AI43" s="148"/>
      <c r="AJ43" s="148"/>
      <c r="AK43" s="150"/>
      <c r="AL43" s="139" t="s">
        <v>66</v>
      </c>
      <c r="AM43" s="139"/>
      <c r="AN43" s="139"/>
      <c r="AO43" s="139"/>
      <c r="AP43" s="143" t="str">
        <f ca="1">IFERROR(ROUNDDOWN(SUMIF('③計画表(樹木一覧)'!$B:$H,AK42,'③計画表(樹木一覧)'!$H:$H)/AP42*100,0)&amp;"％","－")</f>
        <v>－</v>
      </c>
      <c r="AQ43" s="143"/>
      <c r="AR43" s="144"/>
    </row>
    <row r="44" spans="1:44" ht="12" customHeight="1" x14ac:dyDescent="0.15">
      <c r="A44" s="221" t="s">
        <v>44</v>
      </c>
      <c r="B44" s="218"/>
      <c r="C44" s="218"/>
      <c r="D44" s="219" t="s">
        <v>89</v>
      </c>
      <c r="E44" s="220" t="s">
        <v>65</v>
      </c>
      <c r="F44" s="220"/>
      <c r="G44" s="220"/>
      <c r="H44" s="220"/>
      <c r="I44" s="213"/>
      <c r="J44" s="213"/>
      <c r="K44" s="213"/>
      <c r="L44" s="217" t="s">
        <v>44</v>
      </c>
      <c r="M44" s="218"/>
      <c r="N44" s="218"/>
      <c r="O44" s="219" t="s">
        <v>90</v>
      </c>
      <c r="P44" s="220" t="s">
        <v>65</v>
      </c>
      <c r="Q44" s="220"/>
      <c r="R44" s="220"/>
      <c r="S44" s="220"/>
      <c r="T44" s="213"/>
      <c r="U44" s="213"/>
      <c r="V44" s="216"/>
      <c r="W44" s="217" t="s">
        <v>44</v>
      </c>
      <c r="X44" s="218"/>
      <c r="Y44" s="218"/>
      <c r="Z44" s="219" t="s">
        <v>91</v>
      </c>
      <c r="AA44" s="220" t="s">
        <v>65</v>
      </c>
      <c r="AB44" s="220"/>
      <c r="AC44" s="220"/>
      <c r="AD44" s="220"/>
      <c r="AE44" s="213"/>
      <c r="AF44" s="213"/>
      <c r="AG44" s="216"/>
      <c r="AH44" s="217" t="s">
        <v>44</v>
      </c>
      <c r="AI44" s="218"/>
      <c r="AJ44" s="218"/>
      <c r="AK44" s="219" t="s">
        <v>92</v>
      </c>
      <c r="AL44" s="220" t="s">
        <v>65</v>
      </c>
      <c r="AM44" s="220"/>
      <c r="AN44" s="220"/>
      <c r="AO44" s="220"/>
      <c r="AP44" s="213"/>
      <c r="AQ44" s="213"/>
      <c r="AR44" s="214"/>
    </row>
    <row r="45" spans="1:44" ht="12" customHeight="1" x14ac:dyDescent="0.15">
      <c r="A45" s="221"/>
      <c r="B45" s="218"/>
      <c r="C45" s="218"/>
      <c r="D45" s="219"/>
      <c r="E45" s="215" t="s">
        <v>66</v>
      </c>
      <c r="F45" s="215"/>
      <c r="G45" s="215"/>
      <c r="H45" s="215"/>
      <c r="I45" s="143" t="str">
        <f ca="1">IFERROR(ROUNDDOWN(SUMIF('③計画表(樹木一覧)'!$B:$H,D44,'③計画表(樹木一覧)'!$H:$H)/I44*100,0)&amp;"％","－")</f>
        <v>－</v>
      </c>
      <c r="J45" s="143"/>
      <c r="K45" s="210"/>
      <c r="L45" s="217"/>
      <c r="M45" s="218"/>
      <c r="N45" s="218"/>
      <c r="O45" s="219"/>
      <c r="P45" s="215" t="s">
        <v>66</v>
      </c>
      <c r="Q45" s="215"/>
      <c r="R45" s="215"/>
      <c r="S45" s="215"/>
      <c r="T45" s="143" t="str">
        <f ca="1">IFERROR(ROUNDDOWN(SUMIF('③計画表(樹木一覧)'!$B:$H,O44,'③計画表(樹木一覧)'!$H:$H)/T44*100,0)&amp;"％","－")</f>
        <v>－</v>
      </c>
      <c r="U45" s="143"/>
      <c r="V45" s="210"/>
      <c r="W45" s="217"/>
      <c r="X45" s="218"/>
      <c r="Y45" s="218"/>
      <c r="Z45" s="219"/>
      <c r="AA45" s="215" t="s">
        <v>66</v>
      </c>
      <c r="AB45" s="215"/>
      <c r="AC45" s="215"/>
      <c r="AD45" s="215"/>
      <c r="AE45" s="143" t="str">
        <f ca="1">IFERROR(ROUNDDOWN(SUMIF('③計画表(樹木一覧)'!$B:$H,Z44,'③計画表(樹木一覧)'!$H:$H)/AE44*100,0)&amp;"％","－")</f>
        <v>－</v>
      </c>
      <c r="AF45" s="143"/>
      <c r="AG45" s="210"/>
      <c r="AH45" s="217"/>
      <c r="AI45" s="218"/>
      <c r="AJ45" s="218"/>
      <c r="AK45" s="219"/>
      <c r="AL45" s="215" t="s">
        <v>66</v>
      </c>
      <c r="AM45" s="215"/>
      <c r="AN45" s="215"/>
      <c r="AO45" s="215"/>
      <c r="AP45" s="143" t="str">
        <f ca="1">IFERROR(ROUNDDOWN(SUMIF('③計画表(樹木一覧)'!$B:$H,AK44,'③計画表(樹木一覧)'!$H:$H)/AP44*100,0)&amp;"％","－")</f>
        <v>－</v>
      </c>
      <c r="AQ45" s="143"/>
      <c r="AR45" s="144"/>
    </row>
    <row r="46" spans="1:44" ht="12" customHeight="1" x14ac:dyDescent="0.15">
      <c r="A46" s="211" t="s">
        <v>44</v>
      </c>
      <c r="B46" s="146"/>
      <c r="C46" s="146"/>
      <c r="D46" s="149" t="s">
        <v>93</v>
      </c>
      <c r="E46" s="151" t="s">
        <v>65</v>
      </c>
      <c r="F46" s="151"/>
      <c r="G46" s="151"/>
      <c r="H46" s="151"/>
      <c r="I46" s="141"/>
      <c r="J46" s="141"/>
      <c r="K46" s="141"/>
      <c r="L46" s="145" t="s">
        <v>44</v>
      </c>
      <c r="M46" s="146"/>
      <c r="N46" s="146"/>
      <c r="O46" s="149" t="s">
        <v>94</v>
      </c>
      <c r="P46" s="151" t="s">
        <v>65</v>
      </c>
      <c r="Q46" s="151"/>
      <c r="R46" s="151"/>
      <c r="S46" s="151"/>
      <c r="T46" s="141"/>
      <c r="U46" s="141"/>
      <c r="V46" s="203"/>
      <c r="W46" s="145" t="s">
        <v>44</v>
      </c>
      <c r="X46" s="146"/>
      <c r="Y46" s="146"/>
      <c r="Z46" s="149" t="s">
        <v>95</v>
      </c>
      <c r="AA46" s="151" t="s">
        <v>65</v>
      </c>
      <c r="AB46" s="151"/>
      <c r="AC46" s="151"/>
      <c r="AD46" s="151"/>
      <c r="AE46" s="141"/>
      <c r="AF46" s="141"/>
      <c r="AG46" s="203"/>
      <c r="AH46" s="145" t="s">
        <v>44</v>
      </c>
      <c r="AI46" s="146"/>
      <c r="AJ46" s="146"/>
      <c r="AK46" s="149" t="s">
        <v>96</v>
      </c>
      <c r="AL46" s="151" t="s">
        <v>65</v>
      </c>
      <c r="AM46" s="151"/>
      <c r="AN46" s="151"/>
      <c r="AO46" s="151"/>
      <c r="AP46" s="141"/>
      <c r="AQ46" s="141"/>
      <c r="AR46" s="142"/>
    </row>
    <row r="47" spans="1:44" ht="12" customHeight="1" x14ac:dyDescent="0.15">
      <c r="A47" s="212"/>
      <c r="B47" s="148"/>
      <c r="C47" s="148"/>
      <c r="D47" s="150"/>
      <c r="E47" s="139" t="s">
        <v>66</v>
      </c>
      <c r="F47" s="139"/>
      <c r="G47" s="139"/>
      <c r="H47" s="139"/>
      <c r="I47" s="143" t="str">
        <f ca="1">IFERROR(ROUNDDOWN(SUMIF('③計画表(樹木一覧)'!$B:$H,D46,'③計画表(樹木一覧)'!$H:$H)/I46*100,0)&amp;"％","－")</f>
        <v>－</v>
      </c>
      <c r="J47" s="143"/>
      <c r="K47" s="210"/>
      <c r="L47" s="147"/>
      <c r="M47" s="148"/>
      <c r="N47" s="148"/>
      <c r="O47" s="150"/>
      <c r="P47" s="139" t="s">
        <v>66</v>
      </c>
      <c r="Q47" s="139"/>
      <c r="R47" s="139"/>
      <c r="S47" s="139"/>
      <c r="T47" s="143" t="str">
        <f ca="1">IFERROR(ROUNDDOWN(SUMIF('③計画表(樹木一覧)'!$B:$H,O46,'③計画表(樹木一覧)'!$H:$H)/T46*100,0)&amp;"％","－")</f>
        <v>－</v>
      </c>
      <c r="U47" s="143"/>
      <c r="V47" s="210"/>
      <c r="W47" s="147"/>
      <c r="X47" s="148"/>
      <c r="Y47" s="148"/>
      <c r="Z47" s="150"/>
      <c r="AA47" s="139" t="s">
        <v>66</v>
      </c>
      <c r="AB47" s="139"/>
      <c r="AC47" s="139"/>
      <c r="AD47" s="139"/>
      <c r="AE47" s="143" t="str">
        <f ca="1">IFERROR(ROUNDDOWN(SUMIF('③計画表(樹木一覧)'!$B:$H,Z46,'③計画表(樹木一覧)'!$H:$H)/AE46*100,0)&amp;"％","－")</f>
        <v>－</v>
      </c>
      <c r="AF47" s="143"/>
      <c r="AG47" s="210"/>
      <c r="AH47" s="147"/>
      <c r="AI47" s="148"/>
      <c r="AJ47" s="148"/>
      <c r="AK47" s="150"/>
      <c r="AL47" s="139" t="s">
        <v>66</v>
      </c>
      <c r="AM47" s="139"/>
      <c r="AN47" s="139"/>
      <c r="AO47" s="139"/>
      <c r="AP47" s="143" t="str">
        <f ca="1">IFERROR(ROUNDDOWN(SUMIF('③計画表(樹木一覧)'!$B:$H,AK46,'③計画表(樹木一覧)'!$H:$H)/AP46*100,0)&amp;"％","－")</f>
        <v>－</v>
      </c>
      <c r="AQ47" s="143"/>
      <c r="AR47" s="144"/>
    </row>
    <row r="48" spans="1:44" ht="12" customHeight="1" x14ac:dyDescent="0.15">
      <c r="A48" s="221" t="s">
        <v>44</v>
      </c>
      <c r="B48" s="218"/>
      <c r="C48" s="218"/>
      <c r="D48" s="219" t="s">
        <v>97</v>
      </c>
      <c r="E48" s="220" t="s">
        <v>65</v>
      </c>
      <c r="F48" s="220"/>
      <c r="G48" s="220"/>
      <c r="H48" s="220"/>
      <c r="I48" s="213"/>
      <c r="J48" s="213"/>
      <c r="K48" s="213"/>
      <c r="L48" s="217" t="s">
        <v>44</v>
      </c>
      <c r="M48" s="218"/>
      <c r="N48" s="218"/>
      <c r="O48" s="219" t="s">
        <v>98</v>
      </c>
      <c r="P48" s="220" t="s">
        <v>65</v>
      </c>
      <c r="Q48" s="220"/>
      <c r="R48" s="220"/>
      <c r="S48" s="220"/>
      <c r="T48" s="213"/>
      <c r="U48" s="213"/>
      <c r="V48" s="216"/>
      <c r="W48" s="217" t="s">
        <v>44</v>
      </c>
      <c r="X48" s="218"/>
      <c r="Y48" s="218"/>
      <c r="Z48" s="219" t="s">
        <v>99</v>
      </c>
      <c r="AA48" s="220" t="s">
        <v>65</v>
      </c>
      <c r="AB48" s="220"/>
      <c r="AC48" s="220"/>
      <c r="AD48" s="220"/>
      <c r="AE48" s="213"/>
      <c r="AF48" s="213"/>
      <c r="AG48" s="216"/>
      <c r="AH48" s="217" t="s">
        <v>44</v>
      </c>
      <c r="AI48" s="218"/>
      <c r="AJ48" s="218"/>
      <c r="AK48" s="219" t="s">
        <v>100</v>
      </c>
      <c r="AL48" s="220" t="s">
        <v>65</v>
      </c>
      <c r="AM48" s="220"/>
      <c r="AN48" s="220"/>
      <c r="AO48" s="220"/>
      <c r="AP48" s="213"/>
      <c r="AQ48" s="213"/>
      <c r="AR48" s="214"/>
    </row>
    <row r="49" spans="1:44" ht="12" customHeight="1" x14ac:dyDescent="0.15">
      <c r="A49" s="221"/>
      <c r="B49" s="218"/>
      <c r="C49" s="218"/>
      <c r="D49" s="219"/>
      <c r="E49" s="215" t="s">
        <v>66</v>
      </c>
      <c r="F49" s="215"/>
      <c r="G49" s="215"/>
      <c r="H49" s="215"/>
      <c r="I49" s="143" t="str">
        <f ca="1">IFERROR(ROUNDDOWN(SUMIF('③計画表(樹木一覧)'!$B:$H,D48,'③計画表(樹木一覧)'!$H:$H)/I48*100,0)&amp;"％","－")</f>
        <v>－</v>
      </c>
      <c r="J49" s="143"/>
      <c r="K49" s="210"/>
      <c r="L49" s="217"/>
      <c r="M49" s="218"/>
      <c r="N49" s="218"/>
      <c r="O49" s="219"/>
      <c r="P49" s="215" t="s">
        <v>66</v>
      </c>
      <c r="Q49" s="215"/>
      <c r="R49" s="215"/>
      <c r="S49" s="215"/>
      <c r="T49" s="143" t="str">
        <f ca="1">IFERROR(ROUNDDOWN(SUMIF('③計画表(樹木一覧)'!$B:$H,O48,'③計画表(樹木一覧)'!$H:$H)/T48*100,0)&amp;"％","－")</f>
        <v>－</v>
      </c>
      <c r="U49" s="143"/>
      <c r="V49" s="210"/>
      <c r="W49" s="217"/>
      <c r="X49" s="218"/>
      <c r="Y49" s="218"/>
      <c r="Z49" s="219"/>
      <c r="AA49" s="215" t="s">
        <v>66</v>
      </c>
      <c r="AB49" s="215"/>
      <c r="AC49" s="215"/>
      <c r="AD49" s="215"/>
      <c r="AE49" s="143" t="str">
        <f ca="1">IFERROR(ROUNDDOWN(SUMIF('③計画表(樹木一覧)'!$B:$H,Z48,'③計画表(樹木一覧)'!$H:$H)/AE48*100,0)&amp;"％","－")</f>
        <v>－</v>
      </c>
      <c r="AF49" s="143"/>
      <c r="AG49" s="210"/>
      <c r="AH49" s="217"/>
      <c r="AI49" s="218"/>
      <c r="AJ49" s="218"/>
      <c r="AK49" s="219"/>
      <c r="AL49" s="215" t="s">
        <v>66</v>
      </c>
      <c r="AM49" s="215"/>
      <c r="AN49" s="215"/>
      <c r="AO49" s="215"/>
      <c r="AP49" s="143" t="str">
        <f ca="1">IFERROR(ROUNDDOWN(SUMIF('③計画表(樹木一覧)'!$B:$H,AK48,'③計画表(樹木一覧)'!$H:$H)/AP48*100,0)&amp;"％","－")</f>
        <v>－</v>
      </c>
      <c r="AQ49" s="143"/>
      <c r="AR49" s="144"/>
    </row>
    <row r="50" spans="1:44" ht="12" customHeight="1" x14ac:dyDescent="0.15">
      <c r="A50" s="211" t="s">
        <v>44</v>
      </c>
      <c r="B50" s="146"/>
      <c r="C50" s="146"/>
      <c r="D50" s="149" t="s">
        <v>101</v>
      </c>
      <c r="E50" s="151" t="s">
        <v>65</v>
      </c>
      <c r="F50" s="151"/>
      <c r="G50" s="151"/>
      <c r="H50" s="151"/>
      <c r="I50" s="141"/>
      <c r="J50" s="141"/>
      <c r="K50" s="141"/>
      <c r="L50" s="145" t="s">
        <v>44</v>
      </c>
      <c r="M50" s="146"/>
      <c r="N50" s="146"/>
      <c r="O50" s="149" t="s">
        <v>102</v>
      </c>
      <c r="P50" s="151" t="s">
        <v>65</v>
      </c>
      <c r="Q50" s="151"/>
      <c r="R50" s="151"/>
      <c r="S50" s="151"/>
      <c r="T50" s="141"/>
      <c r="U50" s="141"/>
      <c r="V50" s="203"/>
      <c r="W50" s="145" t="s">
        <v>44</v>
      </c>
      <c r="X50" s="146"/>
      <c r="Y50" s="146"/>
      <c r="Z50" s="149" t="s">
        <v>103</v>
      </c>
      <c r="AA50" s="151" t="s">
        <v>65</v>
      </c>
      <c r="AB50" s="151"/>
      <c r="AC50" s="151"/>
      <c r="AD50" s="151"/>
      <c r="AE50" s="141"/>
      <c r="AF50" s="141"/>
      <c r="AG50" s="203"/>
      <c r="AH50" s="145" t="s">
        <v>44</v>
      </c>
      <c r="AI50" s="146"/>
      <c r="AJ50" s="146"/>
      <c r="AK50" s="149" t="s">
        <v>104</v>
      </c>
      <c r="AL50" s="151" t="s">
        <v>65</v>
      </c>
      <c r="AM50" s="151"/>
      <c r="AN50" s="151"/>
      <c r="AO50" s="151"/>
      <c r="AP50" s="141"/>
      <c r="AQ50" s="141"/>
      <c r="AR50" s="142"/>
    </row>
    <row r="51" spans="1:44" ht="12" customHeight="1" x14ac:dyDescent="0.15">
      <c r="A51" s="212"/>
      <c r="B51" s="148"/>
      <c r="C51" s="148"/>
      <c r="D51" s="150"/>
      <c r="E51" s="139" t="s">
        <v>66</v>
      </c>
      <c r="F51" s="139"/>
      <c r="G51" s="139"/>
      <c r="H51" s="139"/>
      <c r="I51" s="143" t="str">
        <f ca="1">IFERROR(ROUNDDOWN(SUMIF('③計画表(樹木一覧)'!$B:$H,D50,'③計画表(樹木一覧)'!$H:$H)/I50*100,0)&amp;"％","－")</f>
        <v>－</v>
      </c>
      <c r="J51" s="143"/>
      <c r="K51" s="210"/>
      <c r="L51" s="147"/>
      <c r="M51" s="148"/>
      <c r="N51" s="148"/>
      <c r="O51" s="150"/>
      <c r="P51" s="139" t="s">
        <v>66</v>
      </c>
      <c r="Q51" s="139"/>
      <c r="R51" s="139"/>
      <c r="S51" s="139"/>
      <c r="T51" s="143" t="str">
        <f ca="1">IFERROR(ROUNDDOWN(SUMIF('③計画表(樹木一覧)'!$B:$H,O50,'③計画表(樹木一覧)'!$H:$H)/T50*100,0)&amp;"％","－")</f>
        <v>－</v>
      </c>
      <c r="U51" s="143"/>
      <c r="V51" s="210"/>
      <c r="W51" s="147"/>
      <c r="X51" s="148"/>
      <c r="Y51" s="148"/>
      <c r="Z51" s="150"/>
      <c r="AA51" s="139" t="s">
        <v>66</v>
      </c>
      <c r="AB51" s="139"/>
      <c r="AC51" s="139"/>
      <c r="AD51" s="139"/>
      <c r="AE51" s="143" t="str">
        <f ca="1">IFERROR(ROUNDDOWN(SUMIF('③計画表(樹木一覧)'!$B:$H,Z50,'③計画表(樹木一覧)'!$H:$H)/AE50*100,0)&amp;"％","－")</f>
        <v>－</v>
      </c>
      <c r="AF51" s="143"/>
      <c r="AG51" s="210"/>
      <c r="AH51" s="147"/>
      <c r="AI51" s="148"/>
      <c r="AJ51" s="148"/>
      <c r="AK51" s="150"/>
      <c r="AL51" s="139" t="s">
        <v>66</v>
      </c>
      <c r="AM51" s="139"/>
      <c r="AN51" s="139"/>
      <c r="AO51" s="139"/>
      <c r="AP51" s="143" t="str">
        <f ca="1">IFERROR(ROUNDDOWN(SUMIF('③計画表(樹木一覧)'!$B:$H,AK50,'③計画表(樹木一覧)'!$H:$H)/AP50*100,0)&amp;"％","－")</f>
        <v>－</v>
      </c>
      <c r="AQ51" s="143"/>
      <c r="AR51" s="144"/>
    </row>
    <row r="52" spans="1:44" ht="12" customHeight="1" x14ac:dyDescent="0.15">
      <c r="A52" s="221" t="s">
        <v>44</v>
      </c>
      <c r="B52" s="218"/>
      <c r="C52" s="218"/>
      <c r="D52" s="219" t="s">
        <v>105</v>
      </c>
      <c r="E52" s="220" t="s">
        <v>65</v>
      </c>
      <c r="F52" s="220"/>
      <c r="G52" s="220"/>
      <c r="H52" s="220"/>
      <c r="I52" s="213"/>
      <c r="J52" s="213"/>
      <c r="K52" s="213"/>
      <c r="L52" s="217" t="s">
        <v>44</v>
      </c>
      <c r="M52" s="218"/>
      <c r="N52" s="218"/>
      <c r="O52" s="219" t="s">
        <v>106</v>
      </c>
      <c r="P52" s="220" t="s">
        <v>65</v>
      </c>
      <c r="Q52" s="220"/>
      <c r="R52" s="220"/>
      <c r="S52" s="220"/>
      <c r="T52" s="213"/>
      <c r="U52" s="213"/>
      <c r="V52" s="216"/>
      <c r="W52" s="217" t="s">
        <v>44</v>
      </c>
      <c r="X52" s="218"/>
      <c r="Y52" s="218"/>
      <c r="Z52" s="219" t="s">
        <v>107</v>
      </c>
      <c r="AA52" s="220" t="s">
        <v>65</v>
      </c>
      <c r="AB52" s="220"/>
      <c r="AC52" s="220"/>
      <c r="AD52" s="220"/>
      <c r="AE52" s="213"/>
      <c r="AF52" s="213"/>
      <c r="AG52" s="216"/>
      <c r="AH52" s="217" t="s">
        <v>44</v>
      </c>
      <c r="AI52" s="218"/>
      <c r="AJ52" s="218"/>
      <c r="AK52" s="219" t="s">
        <v>108</v>
      </c>
      <c r="AL52" s="220" t="s">
        <v>65</v>
      </c>
      <c r="AM52" s="220"/>
      <c r="AN52" s="220"/>
      <c r="AO52" s="220"/>
      <c r="AP52" s="213"/>
      <c r="AQ52" s="213"/>
      <c r="AR52" s="214"/>
    </row>
    <row r="53" spans="1:44" ht="12" customHeight="1" x14ac:dyDescent="0.15">
      <c r="A53" s="221"/>
      <c r="B53" s="218"/>
      <c r="C53" s="218"/>
      <c r="D53" s="219"/>
      <c r="E53" s="215" t="s">
        <v>66</v>
      </c>
      <c r="F53" s="215"/>
      <c r="G53" s="215"/>
      <c r="H53" s="215"/>
      <c r="I53" s="143" t="str">
        <f ca="1">IFERROR(ROUNDDOWN(SUMIF('③計画表(樹木一覧)'!$B:$H,D52,'③計画表(樹木一覧)'!$H:$H)/I52*100,0)&amp;"％","－")</f>
        <v>－</v>
      </c>
      <c r="J53" s="143"/>
      <c r="K53" s="210"/>
      <c r="L53" s="217"/>
      <c r="M53" s="218"/>
      <c r="N53" s="218"/>
      <c r="O53" s="219"/>
      <c r="P53" s="215" t="s">
        <v>66</v>
      </c>
      <c r="Q53" s="215"/>
      <c r="R53" s="215"/>
      <c r="S53" s="215"/>
      <c r="T53" s="143" t="str">
        <f ca="1">IFERROR(ROUNDDOWN(SUMIF('③計画表(樹木一覧)'!$B:$H,O52,'③計画表(樹木一覧)'!$H:$H)/T52*100,0)&amp;"％","－")</f>
        <v>－</v>
      </c>
      <c r="U53" s="143"/>
      <c r="V53" s="210"/>
      <c r="W53" s="217"/>
      <c r="X53" s="218"/>
      <c r="Y53" s="218"/>
      <c r="Z53" s="219"/>
      <c r="AA53" s="215" t="s">
        <v>66</v>
      </c>
      <c r="AB53" s="215"/>
      <c r="AC53" s="215"/>
      <c r="AD53" s="215"/>
      <c r="AE53" s="143" t="str">
        <f ca="1">IFERROR(ROUNDDOWN(SUMIF('③計画表(樹木一覧)'!$B:$H,Z52,'③計画表(樹木一覧)'!$H:$H)/AE52*100,0)&amp;"％","－")</f>
        <v>－</v>
      </c>
      <c r="AF53" s="143"/>
      <c r="AG53" s="210"/>
      <c r="AH53" s="217"/>
      <c r="AI53" s="218"/>
      <c r="AJ53" s="218"/>
      <c r="AK53" s="219"/>
      <c r="AL53" s="215" t="s">
        <v>66</v>
      </c>
      <c r="AM53" s="215"/>
      <c r="AN53" s="215"/>
      <c r="AO53" s="215"/>
      <c r="AP53" s="143" t="str">
        <f ca="1">IFERROR(ROUNDDOWN(SUMIF('③計画表(樹木一覧)'!$B:$H,AK52,'③計画表(樹木一覧)'!$H:$H)/AP52*100,0)&amp;"％","－")</f>
        <v>－</v>
      </c>
      <c r="AQ53" s="143"/>
      <c r="AR53" s="144"/>
    </row>
    <row r="54" spans="1:44" ht="12" customHeight="1" x14ac:dyDescent="0.15">
      <c r="A54" s="211" t="s">
        <v>44</v>
      </c>
      <c r="B54" s="146"/>
      <c r="C54" s="146"/>
      <c r="D54" s="149" t="s">
        <v>109</v>
      </c>
      <c r="E54" s="151" t="s">
        <v>65</v>
      </c>
      <c r="F54" s="151"/>
      <c r="G54" s="151"/>
      <c r="H54" s="151"/>
      <c r="I54" s="141"/>
      <c r="J54" s="141"/>
      <c r="K54" s="141"/>
      <c r="L54" s="145" t="s">
        <v>44</v>
      </c>
      <c r="M54" s="146"/>
      <c r="N54" s="146"/>
      <c r="O54" s="149" t="s">
        <v>110</v>
      </c>
      <c r="P54" s="151" t="s">
        <v>65</v>
      </c>
      <c r="Q54" s="151"/>
      <c r="R54" s="151"/>
      <c r="S54" s="151"/>
      <c r="T54" s="141"/>
      <c r="U54" s="141"/>
      <c r="V54" s="203"/>
      <c r="W54" s="145" t="s">
        <v>44</v>
      </c>
      <c r="X54" s="146"/>
      <c r="Y54" s="146"/>
      <c r="Z54" s="149" t="s">
        <v>111</v>
      </c>
      <c r="AA54" s="151" t="s">
        <v>65</v>
      </c>
      <c r="AB54" s="151"/>
      <c r="AC54" s="151"/>
      <c r="AD54" s="151"/>
      <c r="AE54" s="141"/>
      <c r="AF54" s="141"/>
      <c r="AG54" s="203"/>
      <c r="AH54" s="145" t="s">
        <v>44</v>
      </c>
      <c r="AI54" s="146"/>
      <c r="AJ54" s="146"/>
      <c r="AK54" s="149" t="s">
        <v>112</v>
      </c>
      <c r="AL54" s="151" t="s">
        <v>65</v>
      </c>
      <c r="AM54" s="151"/>
      <c r="AN54" s="151"/>
      <c r="AO54" s="151"/>
      <c r="AP54" s="141"/>
      <c r="AQ54" s="141"/>
      <c r="AR54" s="142"/>
    </row>
    <row r="55" spans="1:44" ht="12" customHeight="1" x14ac:dyDescent="0.15">
      <c r="A55" s="212"/>
      <c r="B55" s="148"/>
      <c r="C55" s="148"/>
      <c r="D55" s="150"/>
      <c r="E55" s="139" t="s">
        <v>66</v>
      </c>
      <c r="F55" s="139"/>
      <c r="G55" s="139"/>
      <c r="H55" s="139"/>
      <c r="I55" s="143" t="str">
        <f ca="1">IFERROR(ROUNDDOWN(SUMIF('③計画表(樹木一覧)'!$B:$H,D54,'③計画表(樹木一覧)'!$H:$H)/I54*100,0)&amp;"％","－")</f>
        <v>－</v>
      </c>
      <c r="J55" s="143"/>
      <c r="K55" s="210"/>
      <c r="L55" s="147"/>
      <c r="M55" s="148"/>
      <c r="N55" s="148"/>
      <c r="O55" s="150"/>
      <c r="P55" s="139" t="s">
        <v>66</v>
      </c>
      <c r="Q55" s="139"/>
      <c r="R55" s="139"/>
      <c r="S55" s="139"/>
      <c r="T55" s="143" t="str">
        <f ca="1">IFERROR(ROUNDDOWN(SUMIF('③計画表(樹木一覧)'!$B:$H,O54,'③計画表(樹木一覧)'!$H:$H)/T54*100,0)&amp;"％","－")</f>
        <v>－</v>
      </c>
      <c r="U55" s="143"/>
      <c r="V55" s="210"/>
      <c r="W55" s="147"/>
      <c r="X55" s="148"/>
      <c r="Y55" s="148"/>
      <c r="Z55" s="150"/>
      <c r="AA55" s="139" t="s">
        <v>66</v>
      </c>
      <c r="AB55" s="139"/>
      <c r="AC55" s="139"/>
      <c r="AD55" s="139"/>
      <c r="AE55" s="143" t="str">
        <f ca="1">IFERROR(ROUNDDOWN(SUMIF('③計画表(樹木一覧)'!$B:$H,Z54,'③計画表(樹木一覧)'!$H:$H)/AE54*100,0)&amp;"％","－")</f>
        <v>－</v>
      </c>
      <c r="AF55" s="143"/>
      <c r="AG55" s="210"/>
      <c r="AH55" s="147"/>
      <c r="AI55" s="148"/>
      <c r="AJ55" s="148"/>
      <c r="AK55" s="150"/>
      <c r="AL55" s="139" t="s">
        <v>66</v>
      </c>
      <c r="AM55" s="139"/>
      <c r="AN55" s="139"/>
      <c r="AO55" s="139"/>
      <c r="AP55" s="143" t="str">
        <f ca="1">IFERROR(ROUNDDOWN(SUMIF('③計画表(樹木一覧)'!$B:$H,AK54,'③計画表(樹木一覧)'!$H:$H)/AP54*100,0)&amp;"％","－")</f>
        <v>－</v>
      </c>
      <c r="AQ55" s="143"/>
      <c r="AR55" s="144"/>
    </row>
    <row r="56" spans="1:44" ht="12" customHeight="1" x14ac:dyDescent="0.15">
      <c r="A56" s="211" t="s">
        <v>44</v>
      </c>
      <c r="B56" s="146"/>
      <c r="C56" s="146"/>
      <c r="D56" s="149" t="s">
        <v>113</v>
      </c>
      <c r="E56" s="151" t="s">
        <v>65</v>
      </c>
      <c r="F56" s="151"/>
      <c r="G56" s="151"/>
      <c r="H56" s="151"/>
      <c r="I56" s="141"/>
      <c r="J56" s="141"/>
      <c r="K56" s="141"/>
      <c r="L56" s="145" t="s">
        <v>44</v>
      </c>
      <c r="M56" s="146"/>
      <c r="N56" s="146"/>
      <c r="O56" s="149" t="s">
        <v>114</v>
      </c>
      <c r="P56" s="151" t="s">
        <v>65</v>
      </c>
      <c r="Q56" s="151"/>
      <c r="R56" s="151"/>
      <c r="S56" s="151"/>
      <c r="T56" s="141"/>
      <c r="U56" s="141"/>
      <c r="V56" s="203"/>
      <c r="W56" s="145" t="s">
        <v>44</v>
      </c>
      <c r="X56" s="146"/>
      <c r="Y56" s="146"/>
      <c r="Z56" s="149" t="s">
        <v>115</v>
      </c>
      <c r="AA56" s="151" t="s">
        <v>65</v>
      </c>
      <c r="AB56" s="151"/>
      <c r="AC56" s="151"/>
      <c r="AD56" s="151"/>
      <c r="AE56" s="141"/>
      <c r="AF56" s="141"/>
      <c r="AG56" s="203"/>
      <c r="AH56" s="145" t="s">
        <v>44</v>
      </c>
      <c r="AI56" s="146"/>
      <c r="AJ56" s="146"/>
      <c r="AK56" s="149" t="s">
        <v>116</v>
      </c>
      <c r="AL56" s="151" t="s">
        <v>65</v>
      </c>
      <c r="AM56" s="151"/>
      <c r="AN56" s="151"/>
      <c r="AO56" s="151"/>
      <c r="AP56" s="141"/>
      <c r="AQ56" s="141"/>
      <c r="AR56" s="142"/>
    </row>
    <row r="57" spans="1:44" ht="12" customHeight="1" x14ac:dyDescent="0.15">
      <c r="A57" s="212"/>
      <c r="B57" s="148"/>
      <c r="C57" s="148"/>
      <c r="D57" s="150"/>
      <c r="E57" s="139" t="s">
        <v>66</v>
      </c>
      <c r="F57" s="139"/>
      <c r="G57" s="139"/>
      <c r="H57" s="139"/>
      <c r="I57" s="143" t="str">
        <f ca="1">IFERROR(ROUNDDOWN(SUMIF('③計画表(樹木一覧)'!$B:$H,D56,'③計画表(樹木一覧)'!$H:$H)/I56*100,0)&amp;"％","－")</f>
        <v>－</v>
      </c>
      <c r="J57" s="143"/>
      <c r="K57" s="210"/>
      <c r="L57" s="147"/>
      <c r="M57" s="148"/>
      <c r="N57" s="148"/>
      <c r="O57" s="150"/>
      <c r="P57" s="139" t="s">
        <v>66</v>
      </c>
      <c r="Q57" s="139"/>
      <c r="R57" s="139"/>
      <c r="S57" s="139"/>
      <c r="T57" s="143" t="str">
        <f ca="1">IFERROR(ROUNDDOWN(SUMIF('③計画表(樹木一覧)'!$B:$H,O56,'③計画表(樹木一覧)'!$H:$H)/T56*100,0)&amp;"％","－")</f>
        <v>－</v>
      </c>
      <c r="U57" s="143"/>
      <c r="V57" s="210"/>
      <c r="W57" s="147"/>
      <c r="X57" s="148"/>
      <c r="Y57" s="148"/>
      <c r="Z57" s="150"/>
      <c r="AA57" s="139" t="s">
        <v>66</v>
      </c>
      <c r="AB57" s="139"/>
      <c r="AC57" s="139"/>
      <c r="AD57" s="139"/>
      <c r="AE57" s="143" t="str">
        <f ca="1">IFERROR(ROUNDDOWN(SUMIF('③計画表(樹木一覧)'!$B:$H,Z56,'③計画表(樹木一覧)'!$H:$H)/AE56*100,0)&amp;"％","－")</f>
        <v>－</v>
      </c>
      <c r="AF57" s="143"/>
      <c r="AG57" s="210"/>
      <c r="AH57" s="147"/>
      <c r="AI57" s="148"/>
      <c r="AJ57" s="148"/>
      <c r="AK57" s="150"/>
      <c r="AL57" s="139" t="s">
        <v>66</v>
      </c>
      <c r="AM57" s="139"/>
      <c r="AN57" s="139"/>
      <c r="AO57" s="139"/>
      <c r="AP57" s="143" t="str">
        <f ca="1">IFERROR(ROUNDDOWN(SUMIF('③計画表(樹木一覧)'!$B:$H,AK56,'③計画表(樹木一覧)'!$H:$H)/AP56*100,0)&amp;"％","－")</f>
        <v>－</v>
      </c>
      <c r="AQ57" s="143"/>
      <c r="AR57" s="144"/>
    </row>
    <row r="58" spans="1:44" ht="12" customHeight="1" x14ac:dyDescent="0.15">
      <c r="A58" s="211" t="s">
        <v>44</v>
      </c>
      <c r="B58" s="146"/>
      <c r="C58" s="146"/>
      <c r="D58" s="149" t="s">
        <v>117</v>
      </c>
      <c r="E58" s="151" t="s">
        <v>65</v>
      </c>
      <c r="F58" s="151"/>
      <c r="G58" s="151"/>
      <c r="H58" s="151"/>
      <c r="I58" s="141"/>
      <c r="J58" s="141"/>
      <c r="K58" s="141"/>
      <c r="L58" s="145"/>
      <c r="M58" s="146"/>
      <c r="N58" s="146"/>
      <c r="O58" s="149"/>
      <c r="P58" s="151"/>
      <c r="Q58" s="151"/>
      <c r="R58" s="151"/>
      <c r="S58" s="151"/>
      <c r="T58" s="225"/>
      <c r="U58" s="225"/>
      <c r="V58" s="237"/>
      <c r="W58" s="238"/>
      <c r="X58" s="222"/>
      <c r="Y58" s="222"/>
      <c r="Z58" s="222"/>
      <c r="AA58" s="224"/>
      <c r="AB58" s="224"/>
      <c r="AC58" s="224"/>
      <c r="AD58" s="224"/>
      <c r="AE58" s="225"/>
      <c r="AF58" s="225"/>
      <c r="AG58" s="237"/>
      <c r="AH58" s="222"/>
      <c r="AI58" s="222"/>
      <c r="AJ58" s="222"/>
      <c r="AK58" s="222"/>
      <c r="AL58" s="224"/>
      <c r="AM58" s="224"/>
      <c r="AN58" s="224"/>
      <c r="AO58" s="224"/>
      <c r="AP58" s="225"/>
      <c r="AQ58" s="225"/>
      <c r="AR58" s="226"/>
    </row>
    <row r="59" spans="1:44" ht="12" customHeight="1" x14ac:dyDescent="0.15">
      <c r="A59" s="233"/>
      <c r="B59" s="234"/>
      <c r="C59" s="234"/>
      <c r="D59" s="235"/>
      <c r="E59" s="183" t="s">
        <v>66</v>
      </c>
      <c r="F59" s="183"/>
      <c r="G59" s="183"/>
      <c r="H59" s="183"/>
      <c r="I59" s="227" t="str">
        <f ca="1">IFERROR(ROUNDDOWN(SUMIF('③計画表(樹木一覧)'!$B:$H,D58,'③計画表(樹木一覧)'!$H:$H)/I58*100,0)&amp;"％","－")</f>
        <v>－</v>
      </c>
      <c r="J59" s="227"/>
      <c r="K59" s="228"/>
      <c r="L59" s="236"/>
      <c r="M59" s="234"/>
      <c r="N59" s="234"/>
      <c r="O59" s="235"/>
      <c r="P59" s="183"/>
      <c r="Q59" s="183"/>
      <c r="R59" s="183"/>
      <c r="S59" s="183"/>
      <c r="T59" s="227"/>
      <c r="U59" s="227"/>
      <c r="V59" s="228"/>
      <c r="W59" s="239"/>
      <c r="X59" s="223"/>
      <c r="Y59" s="223"/>
      <c r="Z59" s="223"/>
      <c r="AA59" s="229"/>
      <c r="AB59" s="229"/>
      <c r="AC59" s="229"/>
      <c r="AD59" s="229"/>
      <c r="AE59" s="230"/>
      <c r="AF59" s="230"/>
      <c r="AG59" s="231"/>
      <c r="AH59" s="223"/>
      <c r="AI59" s="223"/>
      <c r="AJ59" s="223"/>
      <c r="AK59" s="223"/>
      <c r="AL59" s="229"/>
      <c r="AM59" s="229"/>
      <c r="AN59" s="229"/>
      <c r="AO59" s="229"/>
      <c r="AP59" s="230"/>
      <c r="AQ59" s="230"/>
      <c r="AR59" s="232"/>
    </row>
    <row r="60" spans="1:44" ht="9" customHeight="1" x14ac:dyDescent="0.15">
      <c r="A60" s="118" t="s">
        <v>119</v>
      </c>
      <c r="B60" s="118"/>
      <c r="C60" s="118"/>
      <c r="D60" s="118"/>
      <c r="E60" s="118"/>
      <c r="F60" s="117">
        <f>T32+AE32+AP32+I34+T34+AE34+AP34+I36+T36+AE36+AP36+I38+T38+AE38+AP38+I40+T40+AE40+AP40+I42+T42+AE42+AP42+I44+T44+AE44+AP44+I46+T46+AE46+AP46+I48+T48+AE48+AP48+I50+T50+AE50+AP50+I52+T52+AE52+AP52+I54+T54+AE54+AP54+I56+T56+AE56+AP56+I58</f>
        <v>0</v>
      </c>
      <c r="G60" s="117"/>
      <c r="H60" s="117"/>
      <c r="I60" s="117"/>
      <c r="J60" s="117"/>
      <c r="K60" s="117"/>
      <c r="L60" s="31"/>
      <c r="M60" s="31"/>
      <c r="N60" s="31"/>
      <c r="O60" s="31"/>
      <c r="P60" s="32"/>
      <c r="Q60" s="32"/>
      <c r="R60" s="32"/>
      <c r="S60" s="32"/>
      <c r="T60" s="33"/>
      <c r="U60" s="33"/>
      <c r="V60" s="33"/>
      <c r="W60" s="31"/>
      <c r="X60" s="31"/>
      <c r="Y60" s="31"/>
      <c r="Z60" s="31"/>
      <c r="AA60" s="32"/>
      <c r="AB60" s="32"/>
      <c r="AC60" s="32"/>
      <c r="AD60" s="32"/>
      <c r="AE60" s="33"/>
      <c r="AF60" s="33"/>
      <c r="AG60" s="33"/>
      <c r="AH60" s="31"/>
      <c r="AI60" s="31"/>
      <c r="AJ60" s="31"/>
      <c r="AK60" s="31"/>
      <c r="AL60" s="32"/>
      <c r="AM60" s="32"/>
      <c r="AN60" s="32"/>
      <c r="AO60" s="32"/>
      <c r="AP60" s="33"/>
      <c r="AQ60" s="33"/>
      <c r="AR60" s="33"/>
    </row>
    <row r="61" spans="1:44" ht="3" customHeight="1" x14ac:dyDescent="0.15">
      <c r="L61" s="31"/>
      <c r="M61" s="31"/>
      <c r="N61" s="31"/>
      <c r="O61" s="31"/>
      <c r="P61" s="34"/>
      <c r="Q61" s="34"/>
      <c r="R61" s="34"/>
      <c r="S61" s="34"/>
      <c r="T61" s="32"/>
      <c r="U61" s="32"/>
      <c r="V61" s="32"/>
      <c r="W61" s="31"/>
      <c r="X61" s="31"/>
      <c r="Y61" s="31"/>
      <c r="Z61" s="31"/>
      <c r="AA61" s="34"/>
      <c r="AB61" s="34"/>
      <c r="AC61" s="34"/>
      <c r="AD61" s="34"/>
      <c r="AE61" s="32"/>
      <c r="AF61" s="32"/>
      <c r="AG61" s="32"/>
      <c r="AH61" s="31"/>
      <c r="AI61" s="31"/>
      <c r="AJ61" s="31"/>
      <c r="AK61" s="31"/>
      <c r="AL61" s="34"/>
      <c r="AM61" s="34"/>
      <c r="AN61" s="34"/>
      <c r="AO61" s="34"/>
      <c r="AP61" s="32"/>
      <c r="AQ61" s="32"/>
      <c r="AR61" s="32"/>
    </row>
    <row r="62" spans="1:44" ht="15" customHeight="1" x14ac:dyDescent="0.15">
      <c r="A62" s="35" t="s">
        <v>132</v>
      </c>
      <c r="L62" s="31"/>
      <c r="M62" s="31"/>
      <c r="N62" s="31"/>
      <c r="O62" s="31"/>
      <c r="P62" s="32"/>
      <c r="Q62" s="32"/>
      <c r="R62" s="32"/>
      <c r="S62" s="32"/>
      <c r="T62" s="33"/>
      <c r="U62" s="33"/>
      <c r="V62" s="33"/>
      <c r="W62" s="31"/>
      <c r="X62" s="31"/>
      <c r="Y62" s="31"/>
      <c r="Z62" s="31"/>
      <c r="AA62" s="32"/>
      <c r="AB62" s="32"/>
      <c r="AC62" s="32"/>
      <c r="AD62" s="32"/>
      <c r="AE62" s="33"/>
      <c r="AF62" s="33"/>
      <c r="AG62" s="33"/>
      <c r="AH62" s="31"/>
      <c r="AI62" s="31"/>
      <c r="AJ62" s="31"/>
      <c r="AK62" s="31"/>
      <c r="AL62" s="32"/>
      <c r="AM62" s="32"/>
      <c r="AN62" s="32"/>
      <c r="AO62" s="32"/>
      <c r="AP62" s="33"/>
      <c r="AQ62" s="33"/>
      <c r="AR62" s="33"/>
    </row>
    <row r="63" spans="1:44" x14ac:dyDescent="0.15">
      <c r="L63" s="31"/>
      <c r="M63" s="31"/>
      <c r="N63" s="31"/>
      <c r="O63" s="31"/>
      <c r="P63" s="34"/>
      <c r="Q63" s="34"/>
      <c r="R63" s="34"/>
      <c r="S63" s="34"/>
      <c r="T63" s="32"/>
      <c r="U63" s="32"/>
      <c r="V63" s="32"/>
      <c r="W63" s="31"/>
      <c r="X63" s="31"/>
      <c r="Y63" s="31"/>
      <c r="Z63" s="31"/>
      <c r="AA63" s="34"/>
      <c r="AB63" s="34"/>
      <c r="AC63" s="34"/>
      <c r="AD63" s="34"/>
      <c r="AE63" s="32"/>
      <c r="AF63" s="32"/>
      <c r="AG63" s="32"/>
      <c r="AH63" s="31"/>
      <c r="AI63" s="31"/>
      <c r="AJ63" s="31"/>
      <c r="AK63" s="31"/>
      <c r="AL63" s="34"/>
      <c r="AM63" s="34"/>
      <c r="AN63" s="34"/>
      <c r="AO63" s="34"/>
      <c r="AP63" s="32"/>
      <c r="AQ63" s="32"/>
      <c r="AR63" s="32"/>
    </row>
    <row r="64" spans="1:44" x14ac:dyDescent="0.15">
      <c r="L64" s="31"/>
      <c r="M64" s="31"/>
      <c r="N64" s="31"/>
      <c r="O64" s="31"/>
      <c r="P64" s="32"/>
      <c r="Q64" s="32"/>
      <c r="R64" s="32"/>
      <c r="S64" s="32"/>
      <c r="T64" s="33"/>
      <c r="U64" s="33"/>
      <c r="V64" s="33"/>
      <c r="W64" s="31"/>
      <c r="X64" s="31"/>
      <c r="Y64" s="31"/>
      <c r="Z64" s="31"/>
      <c r="AA64" s="32"/>
      <c r="AB64" s="32"/>
      <c r="AC64" s="32"/>
      <c r="AD64" s="32"/>
      <c r="AE64" s="33"/>
      <c r="AF64" s="33"/>
      <c r="AG64" s="33"/>
      <c r="AH64" s="31"/>
      <c r="AI64" s="31"/>
      <c r="AJ64" s="31"/>
      <c r="AK64" s="31"/>
      <c r="AL64" s="32"/>
      <c r="AM64" s="32"/>
      <c r="AN64" s="32"/>
      <c r="AO64" s="32"/>
      <c r="AP64" s="33"/>
      <c r="AQ64" s="33"/>
      <c r="AR64" s="33"/>
    </row>
    <row r="65" spans="12:44" x14ac:dyDescent="0.15">
      <c r="L65" s="31"/>
      <c r="M65" s="31"/>
      <c r="N65" s="31"/>
      <c r="O65" s="31"/>
      <c r="P65" s="34"/>
      <c r="Q65" s="34"/>
      <c r="R65" s="34"/>
      <c r="S65" s="34"/>
      <c r="T65" s="32"/>
      <c r="U65" s="32"/>
      <c r="V65" s="32"/>
      <c r="W65" s="31"/>
      <c r="X65" s="31"/>
      <c r="Y65" s="31"/>
      <c r="Z65" s="31"/>
      <c r="AA65" s="34"/>
      <c r="AB65" s="34"/>
      <c r="AC65" s="34"/>
      <c r="AD65" s="34"/>
      <c r="AE65" s="32"/>
      <c r="AF65" s="32"/>
      <c r="AG65" s="32"/>
      <c r="AH65" s="31"/>
      <c r="AI65" s="31"/>
      <c r="AJ65" s="31"/>
      <c r="AK65" s="31"/>
      <c r="AL65" s="34"/>
      <c r="AM65" s="34"/>
      <c r="AN65" s="34"/>
      <c r="AO65" s="34"/>
      <c r="AP65" s="32"/>
      <c r="AQ65" s="32"/>
      <c r="AR65" s="32"/>
    </row>
    <row r="66" spans="12:44" x14ac:dyDescent="0.15">
      <c r="L66" s="31"/>
      <c r="M66" s="31"/>
      <c r="N66" s="31"/>
      <c r="O66" s="31"/>
      <c r="P66" s="32"/>
      <c r="Q66" s="32"/>
      <c r="R66" s="32"/>
      <c r="S66" s="32"/>
      <c r="T66" s="33"/>
      <c r="U66" s="33"/>
      <c r="V66" s="33"/>
      <c r="W66" s="31"/>
      <c r="X66" s="31"/>
      <c r="Y66" s="31"/>
      <c r="Z66" s="31"/>
      <c r="AA66" s="32"/>
      <c r="AB66" s="32"/>
      <c r="AC66" s="32"/>
      <c r="AD66" s="32"/>
      <c r="AE66" s="33"/>
      <c r="AF66" s="33"/>
      <c r="AG66" s="33"/>
      <c r="AH66" s="31"/>
      <c r="AI66" s="31"/>
      <c r="AJ66" s="31"/>
      <c r="AK66" s="32"/>
      <c r="AL66" s="32"/>
      <c r="AM66" s="32"/>
      <c r="AN66" s="32"/>
      <c r="AO66" s="33"/>
      <c r="AP66" s="33"/>
      <c r="AQ66" s="33"/>
      <c r="AR66" s="33"/>
    </row>
    <row r="67" spans="12:44" x14ac:dyDescent="0.15">
      <c r="L67" s="31"/>
      <c r="M67" s="31"/>
      <c r="N67" s="31"/>
      <c r="O67" s="31"/>
      <c r="P67" s="34"/>
      <c r="Q67" s="34"/>
      <c r="R67" s="34"/>
      <c r="S67" s="34"/>
      <c r="T67" s="32"/>
      <c r="U67" s="32"/>
      <c r="V67" s="32"/>
      <c r="W67" s="31"/>
      <c r="X67" s="31"/>
      <c r="Y67" s="31"/>
      <c r="Z67" s="31"/>
      <c r="AA67" s="34"/>
      <c r="AB67" s="34"/>
      <c r="AC67" s="34"/>
      <c r="AD67" s="34"/>
      <c r="AE67" s="32"/>
      <c r="AF67" s="32"/>
      <c r="AG67" s="32"/>
      <c r="AH67" s="31"/>
      <c r="AI67" s="31"/>
      <c r="AJ67" s="31"/>
      <c r="AK67" s="34"/>
      <c r="AL67" s="34"/>
      <c r="AM67" s="34"/>
      <c r="AN67" s="34"/>
      <c r="AO67" s="32"/>
      <c r="AP67" s="32"/>
      <c r="AQ67" s="32"/>
      <c r="AR67" s="32"/>
    </row>
  </sheetData>
  <mergeCells count="449">
    <mergeCell ref="A2:AR2"/>
    <mergeCell ref="A15:H17"/>
    <mergeCell ref="AG3:AR3"/>
    <mergeCell ref="C3:H4"/>
    <mergeCell ref="I3:N4"/>
    <mergeCell ref="O3:T4"/>
    <mergeCell ref="U3:Z4"/>
    <mergeCell ref="AA3:AF4"/>
    <mergeCell ref="A3:B5"/>
    <mergeCell ref="A7:AR7"/>
    <mergeCell ref="AG4:AL4"/>
    <mergeCell ref="AM4:AR4"/>
    <mergeCell ref="C5:H5"/>
    <mergeCell ref="I5:N5"/>
    <mergeCell ref="O5:T5"/>
    <mergeCell ref="U5:Z5"/>
    <mergeCell ref="AA5:AF5"/>
    <mergeCell ref="AG5:AL5"/>
    <mergeCell ref="AM5:AR5"/>
    <mergeCell ref="I10:O10"/>
    <mergeCell ref="AB16:AE16"/>
    <mergeCell ref="AF16:AG16"/>
    <mergeCell ref="I16:L16"/>
    <mergeCell ref="Z16:AA16"/>
    <mergeCell ref="X16:Y16"/>
    <mergeCell ref="T16:W16"/>
    <mergeCell ref="R16:S16"/>
    <mergeCell ref="O16:P16"/>
    <mergeCell ref="M16:N16"/>
    <mergeCell ref="M8:W8"/>
    <mergeCell ref="C8:L8"/>
    <mergeCell ref="AH10:AQ10"/>
    <mergeCell ref="Z10:AE10"/>
    <mergeCell ref="AF13:AG13"/>
    <mergeCell ref="AH13:AQ13"/>
    <mergeCell ref="V13:AE13"/>
    <mergeCell ref="I13:S13"/>
    <mergeCell ref="AH16:AQ16"/>
    <mergeCell ref="A8:B14"/>
    <mergeCell ref="P10:Q10"/>
    <mergeCell ref="T13:U13"/>
    <mergeCell ref="C12:H14"/>
    <mergeCell ref="C9:H11"/>
    <mergeCell ref="X10:Y10"/>
    <mergeCell ref="AF10:AG10"/>
    <mergeCell ref="AH8:AR8"/>
    <mergeCell ref="X8:AG8"/>
    <mergeCell ref="R10:W10"/>
    <mergeCell ref="E59:H59"/>
    <mergeCell ref="I59:K59"/>
    <mergeCell ref="P59:S59"/>
    <mergeCell ref="T59:V59"/>
    <mergeCell ref="AA59:AD59"/>
    <mergeCell ref="AE59:AG59"/>
    <mergeCell ref="AL59:AO59"/>
    <mergeCell ref="AP59:AR59"/>
    <mergeCell ref="A58:C59"/>
    <mergeCell ref="D58:D59"/>
    <mergeCell ref="E58:H58"/>
    <mergeCell ref="I58:K58"/>
    <mergeCell ref="L58:N59"/>
    <mergeCell ref="O58:O59"/>
    <mergeCell ref="P58:S58"/>
    <mergeCell ref="T58:V58"/>
    <mergeCell ref="W58:Y59"/>
    <mergeCell ref="Z58:Z59"/>
    <mergeCell ref="AA58:AD58"/>
    <mergeCell ref="AE58:AG58"/>
    <mergeCell ref="AH58:AJ59"/>
    <mergeCell ref="AK56:AK57"/>
    <mergeCell ref="AL56:AO56"/>
    <mergeCell ref="AP56:AR56"/>
    <mergeCell ref="E57:H57"/>
    <mergeCell ref="I57:K57"/>
    <mergeCell ref="P57:S57"/>
    <mergeCell ref="T57:V57"/>
    <mergeCell ref="AA57:AD57"/>
    <mergeCell ref="AE57:AG57"/>
    <mergeCell ref="AL57:AO57"/>
    <mergeCell ref="AP57:AR57"/>
    <mergeCell ref="O56:O57"/>
    <mergeCell ref="P56:S56"/>
    <mergeCell ref="T56:V56"/>
    <mergeCell ref="W56:Y57"/>
    <mergeCell ref="Z56:Z57"/>
    <mergeCell ref="AA56:AD56"/>
    <mergeCell ref="AE56:AG56"/>
    <mergeCell ref="AH56:AJ57"/>
    <mergeCell ref="A56:C57"/>
    <mergeCell ref="D56:D57"/>
    <mergeCell ref="E56:H56"/>
    <mergeCell ref="I56:K56"/>
    <mergeCell ref="L56:N57"/>
    <mergeCell ref="AK58:AK59"/>
    <mergeCell ref="AL58:AO58"/>
    <mergeCell ref="AP58:AR58"/>
    <mergeCell ref="AK54:AK55"/>
    <mergeCell ref="AL54:AO54"/>
    <mergeCell ref="AP54:AR54"/>
    <mergeCell ref="E55:H55"/>
    <mergeCell ref="I55:K55"/>
    <mergeCell ref="P55:S55"/>
    <mergeCell ref="T55:V55"/>
    <mergeCell ref="AA55:AD55"/>
    <mergeCell ref="AE55:AG55"/>
    <mergeCell ref="AL55:AO55"/>
    <mergeCell ref="AP55:AR55"/>
    <mergeCell ref="AA54:AD54"/>
    <mergeCell ref="AE54:AG54"/>
    <mergeCell ref="AH54:AJ55"/>
    <mergeCell ref="A54:C55"/>
    <mergeCell ref="D54:D55"/>
    <mergeCell ref="AL52:AO52"/>
    <mergeCell ref="AP52:AR52"/>
    <mergeCell ref="E53:H53"/>
    <mergeCell ref="I53:K53"/>
    <mergeCell ref="P53:S53"/>
    <mergeCell ref="T53:V53"/>
    <mergeCell ref="AA53:AD53"/>
    <mergeCell ref="AE53:AG53"/>
    <mergeCell ref="AL53:AO53"/>
    <mergeCell ref="AP53:AR53"/>
    <mergeCell ref="Z52:Z53"/>
    <mergeCell ref="A52:C53"/>
    <mergeCell ref="D52:D53"/>
    <mergeCell ref="E52:H52"/>
    <mergeCell ref="I52:K52"/>
    <mergeCell ref="L52:N53"/>
    <mergeCell ref="T54:V54"/>
    <mergeCell ref="W54:Y55"/>
    <mergeCell ref="Z54:Z55"/>
    <mergeCell ref="AK50:AK51"/>
    <mergeCell ref="A50:C51"/>
    <mergeCell ref="D50:D51"/>
    <mergeCell ref="AA52:AD52"/>
    <mergeCell ref="AE52:AG52"/>
    <mergeCell ref="AH52:AJ53"/>
    <mergeCell ref="E54:H54"/>
    <mergeCell ref="I54:K54"/>
    <mergeCell ref="L54:N55"/>
    <mergeCell ref="AK52:AK53"/>
    <mergeCell ref="O54:O55"/>
    <mergeCell ref="P54:S54"/>
    <mergeCell ref="O52:O53"/>
    <mergeCell ref="P52:S52"/>
    <mergeCell ref="T52:V52"/>
    <mergeCell ref="W52:Y53"/>
    <mergeCell ref="AL50:AO50"/>
    <mergeCell ref="AP50:AR50"/>
    <mergeCell ref="E51:H51"/>
    <mergeCell ref="I51:K51"/>
    <mergeCell ref="P51:S51"/>
    <mergeCell ref="T51:V51"/>
    <mergeCell ref="AA51:AD51"/>
    <mergeCell ref="AE51:AG51"/>
    <mergeCell ref="AL51:AO51"/>
    <mergeCell ref="AP51:AR51"/>
    <mergeCell ref="E50:H50"/>
    <mergeCell ref="I50:K50"/>
    <mergeCell ref="L50:N51"/>
    <mergeCell ref="O50:O51"/>
    <mergeCell ref="P50:S50"/>
    <mergeCell ref="T50:V50"/>
    <mergeCell ref="W50:Y51"/>
    <mergeCell ref="Z50:Z51"/>
    <mergeCell ref="AA50:AD50"/>
    <mergeCell ref="AE50:AG50"/>
    <mergeCell ref="AH50:AJ51"/>
    <mergeCell ref="AL48:AO48"/>
    <mergeCell ref="AP48:AR48"/>
    <mergeCell ref="E49:H49"/>
    <mergeCell ref="I49:K49"/>
    <mergeCell ref="P49:S49"/>
    <mergeCell ref="T49:V49"/>
    <mergeCell ref="AA49:AD49"/>
    <mergeCell ref="AE49:AG49"/>
    <mergeCell ref="AL49:AO49"/>
    <mergeCell ref="AP49:AR49"/>
    <mergeCell ref="A48:C49"/>
    <mergeCell ref="D48:D49"/>
    <mergeCell ref="E48:H48"/>
    <mergeCell ref="I48:K48"/>
    <mergeCell ref="L48:N49"/>
    <mergeCell ref="O48:O49"/>
    <mergeCell ref="P48:S48"/>
    <mergeCell ref="T48:V48"/>
    <mergeCell ref="AK46:AK47"/>
    <mergeCell ref="A46:C47"/>
    <mergeCell ref="D46:D47"/>
    <mergeCell ref="W48:Y49"/>
    <mergeCell ref="Z48:Z49"/>
    <mergeCell ref="AA48:AD48"/>
    <mergeCell ref="AE48:AG48"/>
    <mergeCell ref="AH48:AJ49"/>
    <mergeCell ref="AK48:AK49"/>
    <mergeCell ref="AL46:AO46"/>
    <mergeCell ref="AP46:AR46"/>
    <mergeCell ref="E47:H47"/>
    <mergeCell ref="I47:K47"/>
    <mergeCell ref="P47:S47"/>
    <mergeCell ref="T47:V47"/>
    <mergeCell ref="AA47:AD47"/>
    <mergeCell ref="AE47:AG47"/>
    <mergeCell ref="AL47:AO47"/>
    <mergeCell ref="AP47:AR47"/>
    <mergeCell ref="E46:H46"/>
    <mergeCell ref="I46:K46"/>
    <mergeCell ref="L46:N47"/>
    <mergeCell ref="O46:O47"/>
    <mergeCell ref="P46:S46"/>
    <mergeCell ref="T46:V46"/>
    <mergeCell ref="W46:Y47"/>
    <mergeCell ref="Z46:Z47"/>
    <mergeCell ref="AA46:AD46"/>
    <mergeCell ref="AE46:AG46"/>
    <mergeCell ref="AH46:AJ47"/>
    <mergeCell ref="A44:C45"/>
    <mergeCell ref="D44:D45"/>
    <mergeCell ref="E44:H44"/>
    <mergeCell ref="I44:K44"/>
    <mergeCell ref="L44:N45"/>
    <mergeCell ref="E45:H45"/>
    <mergeCell ref="I45:K45"/>
    <mergeCell ref="AK42:AK43"/>
    <mergeCell ref="AL42:AO42"/>
    <mergeCell ref="A42:C43"/>
    <mergeCell ref="D42:D43"/>
    <mergeCell ref="AE44:AG44"/>
    <mergeCell ref="AH44:AJ45"/>
    <mergeCell ref="AK44:AK45"/>
    <mergeCell ref="AL44:AO44"/>
    <mergeCell ref="O44:O45"/>
    <mergeCell ref="P44:S44"/>
    <mergeCell ref="P45:S45"/>
    <mergeCell ref="AP42:AR42"/>
    <mergeCell ref="E43:H43"/>
    <mergeCell ref="I43:K43"/>
    <mergeCell ref="P43:S43"/>
    <mergeCell ref="T43:V43"/>
    <mergeCell ref="AA43:AD43"/>
    <mergeCell ref="AE43:AG43"/>
    <mergeCell ref="AL43:AO43"/>
    <mergeCell ref="AP43:AR43"/>
    <mergeCell ref="E42:H42"/>
    <mergeCell ref="I42:K42"/>
    <mergeCell ref="L42:N43"/>
    <mergeCell ref="AP40:AR40"/>
    <mergeCell ref="E41:H41"/>
    <mergeCell ref="I41:K41"/>
    <mergeCell ref="P41:S41"/>
    <mergeCell ref="T41:V41"/>
    <mergeCell ref="AA41:AD41"/>
    <mergeCell ref="AE41:AG41"/>
    <mergeCell ref="AL41:AO41"/>
    <mergeCell ref="AP41:AR41"/>
    <mergeCell ref="AK40:AK41"/>
    <mergeCell ref="AL40:AO40"/>
    <mergeCell ref="A40:C41"/>
    <mergeCell ref="D40:D41"/>
    <mergeCell ref="E40:H40"/>
    <mergeCell ref="I40:K40"/>
    <mergeCell ref="L40:N41"/>
    <mergeCell ref="AE42:AG42"/>
    <mergeCell ref="AH42:AJ43"/>
    <mergeCell ref="O40:O41"/>
    <mergeCell ref="AK38:AK39"/>
    <mergeCell ref="A38:C39"/>
    <mergeCell ref="D38:D39"/>
    <mergeCell ref="O42:O43"/>
    <mergeCell ref="P42:S42"/>
    <mergeCell ref="T42:V42"/>
    <mergeCell ref="W42:Y43"/>
    <mergeCell ref="Z42:Z43"/>
    <mergeCell ref="AA42:AD42"/>
    <mergeCell ref="P40:S40"/>
    <mergeCell ref="T40:V40"/>
    <mergeCell ref="W40:Y41"/>
    <mergeCell ref="Z40:Z41"/>
    <mergeCell ref="AA40:AD40"/>
    <mergeCell ref="AE40:AG40"/>
    <mergeCell ref="AH40:AJ41"/>
    <mergeCell ref="E39:H39"/>
    <mergeCell ref="I39:K39"/>
    <mergeCell ref="P39:S39"/>
    <mergeCell ref="T39:V39"/>
    <mergeCell ref="AA39:AD39"/>
    <mergeCell ref="AE39:AG39"/>
    <mergeCell ref="AL39:AO39"/>
    <mergeCell ref="AP39:AR39"/>
    <mergeCell ref="E38:H38"/>
    <mergeCell ref="I38:K38"/>
    <mergeCell ref="L38:N39"/>
    <mergeCell ref="O38:O39"/>
    <mergeCell ref="P38:S38"/>
    <mergeCell ref="T38:V38"/>
    <mergeCell ref="W38:Y39"/>
    <mergeCell ref="Z38:Z39"/>
    <mergeCell ref="AA38:AD38"/>
    <mergeCell ref="AE38:AG38"/>
    <mergeCell ref="AH38:AJ39"/>
    <mergeCell ref="AL38:AO38"/>
    <mergeCell ref="AP38:AR38"/>
    <mergeCell ref="AH34:AJ35"/>
    <mergeCell ref="AK34:AK35"/>
    <mergeCell ref="AL34:AO34"/>
    <mergeCell ref="AP36:AR36"/>
    <mergeCell ref="AE37:AG37"/>
    <mergeCell ref="AL37:AO37"/>
    <mergeCell ref="AP37:AR37"/>
    <mergeCell ref="AL35:AO35"/>
    <mergeCell ref="AL36:AO36"/>
    <mergeCell ref="A36:C37"/>
    <mergeCell ref="D36:D37"/>
    <mergeCell ref="E36:H36"/>
    <mergeCell ref="I36:K36"/>
    <mergeCell ref="L36:N37"/>
    <mergeCell ref="O36:O37"/>
    <mergeCell ref="P36:S36"/>
    <mergeCell ref="T36:V36"/>
    <mergeCell ref="W36:Y37"/>
    <mergeCell ref="E37:H37"/>
    <mergeCell ref="I37:K37"/>
    <mergeCell ref="P37:S37"/>
    <mergeCell ref="T37:V37"/>
    <mergeCell ref="W34:Y35"/>
    <mergeCell ref="Z34:Z35"/>
    <mergeCell ref="AA34:AD34"/>
    <mergeCell ref="AA35:AD35"/>
    <mergeCell ref="AP44:AR44"/>
    <mergeCell ref="AE45:AG45"/>
    <mergeCell ref="AL45:AO45"/>
    <mergeCell ref="AP45:AR45"/>
    <mergeCell ref="T44:V44"/>
    <mergeCell ref="W44:Y45"/>
    <mergeCell ref="Z44:Z45"/>
    <mergeCell ref="AA44:AD44"/>
    <mergeCell ref="T45:V45"/>
    <mergeCell ref="AA45:AD45"/>
    <mergeCell ref="AA37:AD37"/>
    <mergeCell ref="AP34:AR34"/>
    <mergeCell ref="AP35:AR35"/>
    <mergeCell ref="Z36:Z37"/>
    <mergeCell ref="AA36:AD36"/>
    <mergeCell ref="AE36:AG36"/>
    <mergeCell ref="AH36:AJ37"/>
    <mergeCell ref="AK36:AK37"/>
    <mergeCell ref="AE34:AG34"/>
    <mergeCell ref="AE35:AG35"/>
    <mergeCell ref="A32:K33"/>
    <mergeCell ref="L32:N33"/>
    <mergeCell ref="O32:O33"/>
    <mergeCell ref="P32:S32"/>
    <mergeCell ref="P33:S33"/>
    <mergeCell ref="T32:V32"/>
    <mergeCell ref="T33:V33"/>
    <mergeCell ref="I34:K34"/>
    <mergeCell ref="I35:K35"/>
    <mergeCell ref="A34:C35"/>
    <mergeCell ref="D34:D35"/>
    <mergeCell ref="E34:H34"/>
    <mergeCell ref="E35:H35"/>
    <mergeCell ref="L34:N35"/>
    <mergeCell ref="O34:O35"/>
    <mergeCell ref="P34:S34"/>
    <mergeCell ref="P35:S35"/>
    <mergeCell ref="T34:V34"/>
    <mergeCell ref="T35:V35"/>
    <mergeCell ref="Y31:AB31"/>
    <mergeCell ref="AC31:AF31"/>
    <mergeCell ref="AN31:AQ31"/>
    <mergeCell ref="AG31:AL31"/>
    <mergeCell ref="AE32:AG32"/>
    <mergeCell ref="AE33:AG33"/>
    <mergeCell ref="AH32:AJ33"/>
    <mergeCell ref="AK32:AK33"/>
    <mergeCell ref="AL32:AO32"/>
    <mergeCell ref="AL33:AO33"/>
    <mergeCell ref="I23:Q23"/>
    <mergeCell ref="R23:Z23"/>
    <mergeCell ref="A22:H23"/>
    <mergeCell ref="AJ23:AM23"/>
    <mergeCell ref="A31:H31"/>
    <mergeCell ref="I31:P31"/>
    <mergeCell ref="U31:X31"/>
    <mergeCell ref="Q31:T31"/>
    <mergeCell ref="AI28:AR28"/>
    <mergeCell ref="AI29:AR29"/>
    <mergeCell ref="A26:H30"/>
    <mergeCell ref="K30:T30"/>
    <mergeCell ref="I30:J30"/>
    <mergeCell ref="U30:V30"/>
    <mergeCell ref="W30:AF30"/>
    <mergeCell ref="AG30:AH30"/>
    <mergeCell ref="AI30:AR30"/>
    <mergeCell ref="U28:V29"/>
    <mergeCell ref="AG28:AH29"/>
    <mergeCell ref="W28:AA28"/>
    <mergeCell ref="AB28:AF28"/>
    <mergeCell ref="W29:Y29"/>
    <mergeCell ref="Z29:AA29"/>
    <mergeCell ref="AB29:AF29"/>
    <mergeCell ref="A1:AR1"/>
    <mergeCell ref="I22:Q22"/>
    <mergeCell ref="R22:Z22"/>
    <mergeCell ref="AA22:AI22"/>
    <mergeCell ref="AJ22:AR22"/>
    <mergeCell ref="A19:AR19"/>
    <mergeCell ref="AK21:AN21"/>
    <mergeCell ref="AO23:AQ23"/>
    <mergeCell ref="AA21:AD21"/>
    <mergeCell ref="AO21:AR21"/>
    <mergeCell ref="A20:B21"/>
    <mergeCell ref="C20:H21"/>
    <mergeCell ref="Q20:V21"/>
    <mergeCell ref="AE20:AJ21"/>
    <mergeCell ref="I20:L20"/>
    <mergeCell ref="M20:P20"/>
    <mergeCell ref="W20:Z20"/>
    <mergeCell ref="AA20:AD20"/>
    <mergeCell ref="AK20:AN20"/>
    <mergeCell ref="AO20:AR20"/>
    <mergeCell ref="I21:L21"/>
    <mergeCell ref="M21:P21"/>
    <mergeCell ref="W21:Z21"/>
    <mergeCell ref="AA23:AI23"/>
    <mergeCell ref="F60:K60"/>
    <mergeCell ref="A60:E60"/>
    <mergeCell ref="N29:O29"/>
    <mergeCell ref="K29:M29"/>
    <mergeCell ref="A25:AR25"/>
    <mergeCell ref="I26:T26"/>
    <mergeCell ref="U26:AF26"/>
    <mergeCell ref="AG26:AR26"/>
    <mergeCell ref="I27:N27"/>
    <mergeCell ref="U27:Z27"/>
    <mergeCell ref="AG27:AL27"/>
    <mergeCell ref="O27:T27"/>
    <mergeCell ref="AA27:AF27"/>
    <mergeCell ref="AM27:AR27"/>
    <mergeCell ref="I28:J29"/>
    <mergeCell ref="K28:O28"/>
    <mergeCell ref="P28:T28"/>
    <mergeCell ref="P29:T29"/>
    <mergeCell ref="AP32:AR32"/>
    <mergeCell ref="AP33:AR33"/>
    <mergeCell ref="W32:Y33"/>
    <mergeCell ref="Z32:Z33"/>
    <mergeCell ref="AA32:AD32"/>
    <mergeCell ref="AA33:AD33"/>
  </mergeCells>
  <phoneticPr fontId="3"/>
  <dataValidations count="3">
    <dataValidation type="list" allowBlank="1" showInputMessage="1" showErrorMessage="1" sqref="I15:N15 I9:N9" xr:uid="{00000000-0002-0000-0100-000003000000}">
      <formula1>"0.5,0.6,0.7,0.8"</formula1>
    </dataValidation>
    <dataValidation type="list" allowBlank="1" showInputMessage="1" showErrorMessage="1" sqref="M8:W8" xr:uid="{D9FE78AF-4AB1-46B9-BE53-9DF74D08B2EE}">
      <formula1>"0.3,0.5,0.6,0.7,0.8"</formula1>
    </dataValidation>
    <dataValidation type="list" allowBlank="1" showInputMessage="1" showErrorMessage="1" sqref="AG5:AL5 AM5:AR5" xr:uid="{53194FC7-A94C-4223-B893-EEA0A0258A35}">
      <formula1>"該当,非該当"</formula1>
    </dataValidation>
  </dataValidation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S285"/>
  <sheetViews>
    <sheetView showGridLines="0" view="pageBreakPreview" zoomScaleNormal="98" zoomScaleSheetLayoutView="100" workbookViewId="0">
      <selection activeCell="H8" sqref="H8"/>
    </sheetView>
  </sheetViews>
  <sheetFormatPr defaultColWidth="9" defaultRowHeight="13.5" x14ac:dyDescent="0.15"/>
  <cols>
    <col min="1" max="1" width="6.625" style="20" customWidth="1"/>
    <col min="2" max="2" width="2.25" style="20" customWidth="1"/>
    <col min="3" max="3" width="10" style="20" customWidth="1"/>
    <col min="4" max="4" width="27.125" style="20" customWidth="1"/>
    <col min="5" max="6" width="10" style="20" customWidth="1"/>
    <col min="7" max="7" width="7.5" style="20" customWidth="1"/>
    <col min="8" max="8" width="10.125" style="20" customWidth="1"/>
    <col min="9" max="9" width="17.5" style="20" customWidth="1"/>
    <col min="10" max="100" width="2.25" style="20" customWidth="1"/>
    <col min="101" max="16384" width="9" style="20"/>
  </cols>
  <sheetData>
    <row r="1" spans="1:97" x14ac:dyDescent="0.15">
      <c r="A1" s="37" t="s">
        <v>130</v>
      </c>
    </row>
    <row r="2" spans="1:97" x14ac:dyDescent="0.15">
      <c r="A2" s="37"/>
      <c r="E2" s="78" t="s">
        <v>172</v>
      </c>
      <c r="F2" s="78" t="s">
        <v>50</v>
      </c>
      <c r="G2" s="78">
        <f ca="1">SUMIF($C$8:$G$241,F2,$G$8:$G$241)</f>
        <v>0</v>
      </c>
    </row>
    <row r="3" spans="1:97" x14ac:dyDescent="0.15">
      <c r="A3" s="37"/>
      <c r="E3" s="78"/>
      <c r="F3" s="78" t="s">
        <v>51</v>
      </c>
      <c r="G3" s="78">
        <f ca="1">SUMIF($C$8:$G$241,F3,$G$8:$G$241)</f>
        <v>0</v>
      </c>
    </row>
    <row r="4" spans="1:97" x14ac:dyDescent="0.15">
      <c r="A4" s="37"/>
      <c r="E4" s="78"/>
      <c r="F4" s="78" t="s">
        <v>52</v>
      </c>
      <c r="G4" s="78">
        <f ca="1">SUMIF($C$8:$G$241,F4,$G$8:$G$241)</f>
        <v>0</v>
      </c>
    </row>
    <row r="5" spans="1:97" ht="14.25" thickBot="1" x14ac:dyDescent="0.2">
      <c r="A5" s="38" t="s">
        <v>134</v>
      </c>
    </row>
    <row r="6" spans="1:97" ht="27" customHeight="1" thickBot="1" x14ac:dyDescent="0.2">
      <c r="A6" s="37"/>
      <c r="B6" s="24"/>
      <c r="C6" s="24"/>
      <c r="D6" s="24"/>
      <c r="E6" s="24"/>
      <c r="F6" s="24"/>
      <c r="G6" s="52" t="s">
        <v>133</v>
      </c>
      <c r="H6" s="54">
        <f>SUM(H8:H241)</f>
        <v>0</v>
      </c>
      <c r="I6" s="24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</row>
    <row r="7" spans="1:97" ht="26.25" customHeight="1" x14ac:dyDescent="0.15">
      <c r="A7" s="43"/>
      <c r="B7" s="44"/>
      <c r="C7" s="45" t="s">
        <v>43</v>
      </c>
      <c r="D7" s="45" t="s">
        <v>63</v>
      </c>
      <c r="E7" s="45" t="s">
        <v>47</v>
      </c>
      <c r="F7" s="45" t="s">
        <v>46</v>
      </c>
      <c r="G7" s="45" t="s">
        <v>42</v>
      </c>
      <c r="H7" s="53" t="s">
        <v>45</v>
      </c>
      <c r="I7" s="45" t="s">
        <v>131</v>
      </c>
    </row>
    <row r="8" spans="1:97" ht="26.25" customHeight="1" x14ac:dyDescent="0.15">
      <c r="A8" s="25" t="s">
        <v>44</v>
      </c>
      <c r="B8" s="39"/>
      <c r="C8" s="40"/>
      <c r="D8" s="40"/>
      <c r="E8" s="41"/>
      <c r="F8" s="41"/>
      <c r="G8" s="42"/>
      <c r="H8" s="74" t="str">
        <f>IF(D8="","",ROUND(F8/2*F8/2*3.14*G8,2))</f>
        <v/>
      </c>
      <c r="I8" s="55"/>
    </row>
    <row r="9" spans="1:97" ht="26.25" customHeight="1" x14ac:dyDescent="0.15">
      <c r="A9" s="26" t="s">
        <v>44</v>
      </c>
      <c r="B9" s="27"/>
      <c r="C9" s="21"/>
      <c r="D9" s="21"/>
      <c r="E9" s="28"/>
      <c r="F9" s="28"/>
      <c r="G9" s="29"/>
      <c r="H9" s="75" t="str">
        <f>IF(D9="","",ROUND(F9/2*F9/2*3.14*G9,2))</f>
        <v/>
      </c>
      <c r="I9" s="56"/>
    </row>
    <row r="10" spans="1:97" ht="26.25" customHeight="1" x14ac:dyDescent="0.15">
      <c r="A10" s="26" t="s">
        <v>44</v>
      </c>
      <c r="B10" s="27"/>
      <c r="C10" s="21"/>
      <c r="D10" s="21"/>
      <c r="E10" s="28"/>
      <c r="F10" s="28"/>
      <c r="G10" s="29"/>
      <c r="H10" s="75" t="str">
        <f t="shared" ref="H10:H73" si="0">IF(D10="","",ROUND(F10/2*F10/2*3.14*G10,2))</f>
        <v/>
      </c>
      <c r="I10" s="56"/>
    </row>
    <row r="11" spans="1:97" ht="26.25" customHeight="1" x14ac:dyDescent="0.15">
      <c r="A11" s="26" t="s">
        <v>44</v>
      </c>
      <c r="B11" s="27"/>
      <c r="C11" s="21"/>
      <c r="D11" s="21"/>
      <c r="E11" s="28"/>
      <c r="F11" s="28"/>
      <c r="G11" s="29"/>
      <c r="H11" s="75" t="str">
        <f t="shared" si="0"/>
        <v/>
      </c>
      <c r="I11" s="56"/>
    </row>
    <row r="12" spans="1:97" ht="26.25" customHeight="1" x14ac:dyDescent="0.15">
      <c r="A12" s="26" t="s">
        <v>44</v>
      </c>
      <c r="B12" s="27"/>
      <c r="C12" s="21"/>
      <c r="D12" s="21"/>
      <c r="E12" s="28"/>
      <c r="F12" s="28"/>
      <c r="G12" s="29"/>
      <c r="H12" s="75" t="str">
        <f t="shared" si="0"/>
        <v/>
      </c>
      <c r="I12" s="56"/>
    </row>
    <row r="13" spans="1:97" ht="26.25" customHeight="1" x14ac:dyDescent="0.15">
      <c r="A13" s="26" t="s">
        <v>44</v>
      </c>
      <c r="B13" s="27"/>
      <c r="C13" s="21"/>
      <c r="D13" s="21"/>
      <c r="E13" s="28"/>
      <c r="F13" s="28"/>
      <c r="G13" s="29"/>
      <c r="H13" s="75" t="str">
        <f t="shared" si="0"/>
        <v/>
      </c>
      <c r="I13" s="56"/>
    </row>
    <row r="14" spans="1:97" ht="26.25" customHeight="1" x14ac:dyDescent="0.15">
      <c r="A14" s="26" t="s">
        <v>44</v>
      </c>
      <c r="B14" s="27"/>
      <c r="C14" s="21"/>
      <c r="D14" s="21"/>
      <c r="E14" s="28"/>
      <c r="F14" s="28"/>
      <c r="G14" s="29"/>
      <c r="H14" s="75" t="str">
        <f t="shared" si="0"/>
        <v/>
      </c>
      <c r="I14" s="56"/>
    </row>
    <row r="15" spans="1:97" ht="26.25" customHeight="1" x14ac:dyDescent="0.15">
      <c r="A15" s="26" t="s">
        <v>44</v>
      </c>
      <c r="B15" s="27"/>
      <c r="C15" s="21"/>
      <c r="D15" s="21"/>
      <c r="E15" s="28"/>
      <c r="F15" s="28"/>
      <c r="G15" s="29"/>
      <c r="H15" s="75" t="str">
        <f t="shared" si="0"/>
        <v/>
      </c>
      <c r="I15" s="56"/>
    </row>
    <row r="16" spans="1:97" ht="26.25" customHeight="1" x14ac:dyDescent="0.15">
      <c r="A16" s="26" t="s">
        <v>44</v>
      </c>
      <c r="B16" s="27"/>
      <c r="C16" s="21"/>
      <c r="D16" s="21"/>
      <c r="E16" s="28"/>
      <c r="F16" s="28"/>
      <c r="G16" s="29"/>
      <c r="H16" s="75" t="str">
        <f t="shared" si="0"/>
        <v/>
      </c>
      <c r="I16" s="56"/>
    </row>
    <row r="17" spans="1:9" ht="26.25" customHeight="1" x14ac:dyDescent="0.15">
      <c r="A17" s="26" t="s">
        <v>44</v>
      </c>
      <c r="B17" s="27"/>
      <c r="C17" s="21"/>
      <c r="D17" s="21"/>
      <c r="E17" s="28"/>
      <c r="F17" s="28"/>
      <c r="G17" s="29"/>
      <c r="H17" s="75" t="str">
        <f t="shared" si="0"/>
        <v/>
      </c>
      <c r="I17" s="56"/>
    </row>
    <row r="18" spans="1:9" ht="26.25" customHeight="1" x14ac:dyDescent="0.15">
      <c r="A18" s="26" t="s">
        <v>44</v>
      </c>
      <c r="B18" s="27"/>
      <c r="C18" s="21"/>
      <c r="D18" s="21"/>
      <c r="E18" s="28"/>
      <c r="F18" s="28"/>
      <c r="G18" s="29"/>
      <c r="H18" s="75" t="str">
        <f t="shared" si="0"/>
        <v/>
      </c>
      <c r="I18" s="56"/>
    </row>
    <row r="19" spans="1:9" ht="26.25" customHeight="1" x14ac:dyDescent="0.15">
      <c r="A19" s="26" t="s">
        <v>44</v>
      </c>
      <c r="B19" s="27"/>
      <c r="C19" s="21"/>
      <c r="D19" s="21"/>
      <c r="E19" s="28"/>
      <c r="F19" s="28"/>
      <c r="G19" s="29"/>
      <c r="H19" s="75" t="str">
        <f t="shared" si="0"/>
        <v/>
      </c>
      <c r="I19" s="56"/>
    </row>
    <row r="20" spans="1:9" ht="26.25" customHeight="1" x14ac:dyDescent="0.15">
      <c r="A20" s="26" t="s">
        <v>44</v>
      </c>
      <c r="B20" s="27"/>
      <c r="C20" s="21"/>
      <c r="D20" s="21"/>
      <c r="E20" s="28"/>
      <c r="F20" s="28"/>
      <c r="G20" s="29"/>
      <c r="H20" s="75" t="str">
        <f t="shared" si="0"/>
        <v/>
      </c>
      <c r="I20" s="56"/>
    </row>
    <row r="21" spans="1:9" ht="26.25" customHeight="1" x14ac:dyDescent="0.15">
      <c r="A21" s="26" t="s">
        <v>44</v>
      </c>
      <c r="B21" s="27"/>
      <c r="C21" s="21"/>
      <c r="D21" s="21"/>
      <c r="E21" s="28"/>
      <c r="F21" s="28"/>
      <c r="G21" s="29"/>
      <c r="H21" s="75" t="str">
        <f t="shared" si="0"/>
        <v/>
      </c>
      <c r="I21" s="56"/>
    </row>
    <row r="22" spans="1:9" ht="26.25" customHeight="1" x14ac:dyDescent="0.15">
      <c r="A22" s="26" t="s">
        <v>44</v>
      </c>
      <c r="B22" s="27"/>
      <c r="C22" s="21"/>
      <c r="D22" s="21"/>
      <c r="E22" s="28"/>
      <c r="F22" s="28"/>
      <c r="G22" s="29"/>
      <c r="H22" s="75" t="str">
        <f t="shared" si="0"/>
        <v/>
      </c>
      <c r="I22" s="56"/>
    </row>
    <row r="23" spans="1:9" ht="26.25" customHeight="1" x14ac:dyDescent="0.15">
      <c r="A23" s="26" t="s">
        <v>44</v>
      </c>
      <c r="B23" s="27"/>
      <c r="C23" s="21"/>
      <c r="D23" s="21"/>
      <c r="E23" s="28"/>
      <c r="F23" s="28"/>
      <c r="G23" s="29"/>
      <c r="H23" s="75" t="str">
        <f t="shared" si="0"/>
        <v/>
      </c>
      <c r="I23" s="56"/>
    </row>
    <row r="24" spans="1:9" ht="26.25" customHeight="1" x14ac:dyDescent="0.15">
      <c r="A24" s="26" t="s">
        <v>44</v>
      </c>
      <c r="B24" s="27"/>
      <c r="C24" s="21"/>
      <c r="D24" s="21"/>
      <c r="E24" s="28"/>
      <c r="F24" s="28"/>
      <c r="G24" s="29"/>
      <c r="H24" s="75" t="str">
        <f t="shared" si="0"/>
        <v/>
      </c>
      <c r="I24" s="56"/>
    </row>
    <row r="25" spans="1:9" ht="26.25" customHeight="1" x14ac:dyDescent="0.15">
      <c r="A25" s="26" t="s">
        <v>44</v>
      </c>
      <c r="B25" s="27"/>
      <c r="C25" s="21"/>
      <c r="D25" s="21"/>
      <c r="E25" s="28"/>
      <c r="F25" s="28"/>
      <c r="G25" s="29"/>
      <c r="H25" s="75" t="str">
        <f t="shared" si="0"/>
        <v/>
      </c>
      <c r="I25" s="56"/>
    </row>
    <row r="26" spans="1:9" ht="26.25" customHeight="1" x14ac:dyDescent="0.15">
      <c r="A26" s="26" t="s">
        <v>44</v>
      </c>
      <c r="B26" s="27"/>
      <c r="C26" s="21"/>
      <c r="D26" s="21"/>
      <c r="E26" s="28"/>
      <c r="F26" s="28"/>
      <c r="G26" s="29"/>
      <c r="H26" s="75" t="str">
        <f t="shared" si="0"/>
        <v/>
      </c>
      <c r="I26" s="56"/>
    </row>
    <row r="27" spans="1:9" ht="26.25" customHeight="1" x14ac:dyDescent="0.15">
      <c r="A27" s="26" t="s">
        <v>44</v>
      </c>
      <c r="B27" s="27"/>
      <c r="C27" s="21"/>
      <c r="D27" s="21"/>
      <c r="E27" s="28"/>
      <c r="F27" s="28"/>
      <c r="G27" s="29"/>
      <c r="H27" s="75" t="str">
        <f t="shared" si="0"/>
        <v/>
      </c>
      <c r="I27" s="56"/>
    </row>
    <row r="28" spans="1:9" ht="26.25" customHeight="1" x14ac:dyDescent="0.15">
      <c r="A28" s="26" t="s">
        <v>44</v>
      </c>
      <c r="B28" s="27"/>
      <c r="C28" s="21"/>
      <c r="D28" s="21"/>
      <c r="E28" s="28"/>
      <c r="F28" s="28"/>
      <c r="G28" s="29"/>
      <c r="H28" s="75" t="str">
        <f t="shared" si="0"/>
        <v/>
      </c>
      <c r="I28" s="56"/>
    </row>
    <row r="29" spans="1:9" ht="26.25" customHeight="1" x14ac:dyDescent="0.15">
      <c r="A29" s="26" t="s">
        <v>44</v>
      </c>
      <c r="B29" s="27"/>
      <c r="C29" s="21"/>
      <c r="D29" s="21"/>
      <c r="E29" s="28"/>
      <c r="F29" s="28"/>
      <c r="G29" s="29"/>
      <c r="H29" s="75" t="str">
        <f t="shared" si="0"/>
        <v/>
      </c>
      <c r="I29" s="56"/>
    </row>
    <row r="30" spans="1:9" ht="26.25" customHeight="1" x14ac:dyDescent="0.15">
      <c r="A30" s="26" t="s">
        <v>44</v>
      </c>
      <c r="B30" s="27"/>
      <c r="C30" s="21"/>
      <c r="D30" s="21"/>
      <c r="E30" s="28"/>
      <c r="F30" s="28"/>
      <c r="G30" s="29"/>
      <c r="H30" s="75" t="str">
        <f t="shared" si="0"/>
        <v/>
      </c>
      <c r="I30" s="56"/>
    </row>
    <row r="31" spans="1:9" ht="26.25" customHeight="1" x14ac:dyDescent="0.15">
      <c r="A31" s="26" t="s">
        <v>44</v>
      </c>
      <c r="B31" s="27"/>
      <c r="C31" s="21"/>
      <c r="D31" s="21"/>
      <c r="E31" s="28"/>
      <c r="F31" s="28"/>
      <c r="G31" s="29"/>
      <c r="H31" s="75" t="str">
        <f t="shared" si="0"/>
        <v/>
      </c>
      <c r="I31" s="56"/>
    </row>
    <row r="32" spans="1:9" ht="26.25" customHeight="1" x14ac:dyDescent="0.15">
      <c r="A32" s="26" t="s">
        <v>44</v>
      </c>
      <c r="B32" s="27"/>
      <c r="C32" s="21"/>
      <c r="D32" s="21"/>
      <c r="E32" s="28"/>
      <c r="F32" s="28"/>
      <c r="G32" s="29"/>
      <c r="H32" s="75" t="str">
        <f t="shared" si="0"/>
        <v/>
      </c>
      <c r="I32" s="56"/>
    </row>
    <row r="33" spans="1:9" ht="26.25" customHeight="1" x14ac:dyDescent="0.15">
      <c r="A33" s="26" t="s">
        <v>44</v>
      </c>
      <c r="B33" s="27"/>
      <c r="C33" s="21"/>
      <c r="D33" s="21"/>
      <c r="E33" s="28"/>
      <c r="F33" s="28"/>
      <c r="G33" s="29"/>
      <c r="H33" s="75" t="str">
        <f t="shared" si="0"/>
        <v/>
      </c>
      <c r="I33" s="56"/>
    </row>
    <row r="34" spans="1:9" ht="26.25" customHeight="1" x14ac:dyDescent="0.15">
      <c r="A34" s="26" t="s">
        <v>44</v>
      </c>
      <c r="B34" s="27"/>
      <c r="C34" s="21"/>
      <c r="D34" s="21"/>
      <c r="E34" s="28"/>
      <c r="F34" s="28"/>
      <c r="G34" s="29"/>
      <c r="H34" s="75" t="str">
        <f t="shared" si="0"/>
        <v/>
      </c>
      <c r="I34" s="56"/>
    </row>
    <row r="35" spans="1:9" ht="26.25" customHeight="1" x14ac:dyDescent="0.15">
      <c r="A35" s="26" t="s">
        <v>44</v>
      </c>
      <c r="B35" s="27"/>
      <c r="C35" s="21"/>
      <c r="D35" s="21"/>
      <c r="E35" s="28"/>
      <c r="F35" s="28"/>
      <c r="G35" s="29"/>
      <c r="H35" s="75" t="str">
        <f t="shared" si="0"/>
        <v/>
      </c>
      <c r="I35" s="56"/>
    </row>
    <row r="36" spans="1:9" ht="26.25" customHeight="1" x14ac:dyDescent="0.15">
      <c r="A36" s="26" t="s">
        <v>44</v>
      </c>
      <c r="B36" s="27"/>
      <c r="C36" s="21"/>
      <c r="D36" s="21"/>
      <c r="E36" s="28"/>
      <c r="F36" s="28"/>
      <c r="G36" s="29"/>
      <c r="H36" s="75" t="str">
        <f t="shared" si="0"/>
        <v/>
      </c>
      <c r="I36" s="56"/>
    </row>
    <row r="37" spans="1:9" ht="26.25" customHeight="1" x14ac:dyDescent="0.15">
      <c r="A37" s="26" t="s">
        <v>44</v>
      </c>
      <c r="B37" s="27"/>
      <c r="C37" s="21"/>
      <c r="D37" s="21"/>
      <c r="E37" s="28"/>
      <c r="F37" s="28"/>
      <c r="G37" s="29"/>
      <c r="H37" s="75" t="str">
        <f t="shared" si="0"/>
        <v/>
      </c>
      <c r="I37" s="56"/>
    </row>
    <row r="38" spans="1:9" ht="26.25" customHeight="1" x14ac:dyDescent="0.15">
      <c r="A38" s="26" t="s">
        <v>44</v>
      </c>
      <c r="B38" s="27"/>
      <c r="C38" s="21"/>
      <c r="D38" s="21"/>
      <c r="E38" s="28"/>
      <c r="F38" s="28"/>
      <c r="G38" s="29"/>
      <c r="H38" s="75" t="str">
        <f t="shared" si="0"/>
        <v/>
      </c>
      <c r="I38" s="56"/>
    </row>
    <row r="39" spans="1:9" ht="26.25" customHeight="1" x14ac:dyDescent="0.15">
      <c r="A39" s="26" t="s">
        <v>44</v>
      </c>
      <c r="B39" s="27"/>
      <c r="C39" s="21"/>
      <c r="D39" s="21"/>
      <c r="E39" s="28"/>
      <c r="F39" s="28"/>
      <c r="G39" s="29"/>
      <c r="H39" s="75" t="str">
        <f t="shared" si="0"/>
        <v/>
      </c>
      <c r="I39" s="56"/>
    </row>
    <row r="40" spans="1:9" ht="26.25" customHeight="1" x14ac:dyDescent="0.15">
      <c r="A40" s="26" t="s">
        <v>44</v>
      </c>
      <c r="B40" s="27"/>
      <c r="C40" s="21"/>
      <c r="D40" s="21"/>
      <c r="E40" s="28"/>
      <c r="F40" s="28"/>
      <c r="G40" s="29"/>
      <c r="H40" s="75" t="str">
        <f t="shared" si="0"/>
        <v/>
      </c>
      <c r="I40" s="56"/>
    </row>
    <row r="41" spans="1:9" ht="26.25" customHeight="1" x14ac:dyDescent="0.15">
      <c r="A41" s="26" t="s">
        <v>44</v>
      </c>
      <c r="B41" s="27"/>
      <c r="C41" s="21"/>
      <c r="D41" s="21"/>
      <c r="E41" s="28"/>
      <c r="F41" s="28"/>
      <c r="G41" s="29"/>
      <c r="H41" s="75" t="str">
        <f t="shared" si="0"/>
        <v/>
      </c>
      <c r="I41" s="56"/>
    </row>
    <row r="42" spans="1:9" ht="26.25" customHeight="1" x14ac:dyDescent="0.15">
      <c r="A42" s="26" t="s">
        <v>44</v>
      </c>
      <c r="B42" s="27"/>
      <c r="C42" s="21"/>
      <c r="D42" s="21"/>
      <c r="E42" s="28"/>
      <c r="F42" s="28"/>
      <c r="G42" s="29"/>
      <c r="H42" s="75" t="str">
        <f t="shared" si="0"/>
        <v/>
      </c>
      <c r="I42" s="56"/>
    </row>
    <row r="43" spans="1:9" ht="26.25" customHeight="1" x14ac:dyDescent="0.15">
      <c r="A43" s="26" t="s">
        <v>44</v>
      </c>
      <c r="B43" s="27"/>
      <c r="C43" s="21"/>
      <c r="D43" s="21"/>
      <c r="E43" s="28"/>
      <c r="F43" s="28"/>
      <c r="G43" s="29"/>
      <c r="H43" s="75" t="str">
        <f t="shared" si="0"/>
        <v/>
      </c>
      <c r="I43" s="56"/>
    </row>
    <row r="44" spans="1:9" ht="26.25" customHeight="1" x14ac:dyDescent="0.15">
      <c r="A44" s="26" t="s">
        <v>44</v>
      </c>
      <c r="B44" s="27"/>
      <c r="C44" s="21"/>
      <c r="D44" s="21"/>
      <c r="E44" s="28"/>
      <c r="F44" s="28"/>
      <c r="G44" s="29"/>
      <c r="H44" s="75" t="str">
        <f t="shared" si="0"/>
        <v/>
      </c>
      <c r="I44" s="56"/>
    </row>
    <row r="45" spans="1:9" ht="26.25" customHeight="1" x14ac:dyDescent="0.15">
      <c r="A45" s="26" t="s">
        <v>44</v>
      </c>
      <c r="B45" s="27"/>
      <c r="C45" s="21"/>
      <c r="D45" s="21"/>
      <c r="E45" s="28"/>
      <c r="F45" s="28"/>
      <c r="G45" s="29"/>
      <c r="H45" s="75" t="str">
        <f t="shared" si="0"/>
        <v/>
      </c>
      <c r="I45" s="56"/>
    </row>
    <row r="46" spans="1:9" ht="26.25" customHeight="1" x14ac:dyDescent="0.15">
      <c r="A46" s="26" t="s">
        <v>44</v>
      </c>
      <c r="B46" s="27"/>
      <c r="C46" s="21"/>
      <c r="D46" s="21"/>
      <c r="E46" s="28"/>
      <c r="F46" s="28"/>
      <c r="G46" s="29"/>
      <c r="H46" s="75" t="str">
        <f t="shared" si="0"/>
        <v/>
      </c>
      <c r="I46" s="56"/>
    </row>
    <row r="47" spans="1:9" ht="26.25" customHeight="1" x14ac:dyDescent="0.15">
      <c r="A47" s="26" t="s">
        <v>44</v>
      </c>
      <c r="B47" s="27"/>
      <c r="C47" s="21"/>
      <c r="D47" s="21"/>
      <c r="E47" s="28"/>
      <c r="F47" s="28"/>
      <c r="G47" s="29"/>
      <c r="H47" s="75" t="str">
        <f t="shared" si="0"/>
        <v/>
      </c>
      <c r="I47" s="56"/>
    </row>
    <row r="48" spans="1:9" ht="26.25" customHeight="1" x14ac:dyDescent="0.15">
      <c r="A48" s="26" t="s">
        <v>44</v>
      </c>
      <c r="B48" s="27"/>
      <c r="C48" s="21"/>
      <c r="D48" s="21"/>
      <c r="E48" s="28"/>
      <c r="F48" s="28"/>
      <c r="G48" s="29"/>
      <c r="H48" s="75" t="str">
        <f t="shared" si="0"/>
        <v/>
      </c>
      <c r="I48" s="56"/>
    </row>
    <row r="49" spans="1:9" ht="26.25" customHeight="1" x14ac:dyDescent="0.15">
      <c r="A49" s="26" t="s">
        <v>44</v>
      </c>
      <c r="B49" s="27"/>
      <c r="C49" s="21"/>
      <c r="D49" s="21"/>
      <c r="E49" s="28"/>
      <c r="F49" s="28"/>
      <c r="G49" s="29"/>
      <c r="H49" s="75" t="str">
        <f t="shared" si="0"/>
        <v/>
      </c>
      <c r="I49" s="56"/>
    </row>
    <row r="50" spans="1:9" ht="26.25" customHeight="1" x14ac:dyDescent="0.15">
      <c r="A50" s="26" t="s">
        <v>44</v>
      </c>
      <c r="B50" s="27"/>
      <c r="C50" s="21"/>
      <c r="D50" s="21"/>
      <c r="E50" s="28"/>
      <c r="F50" s="28"/>
      <c r="G50" s="29"/>
      <c r="H50" s="75" t="str">
        <f t="shared" si="0"/>
        <v/>
      </c>
      <c r="I50" s="56"/>
    </row>
    <row r="51" spans="1:9" ht="26.25" customHeight="1" x14ac:dyDescent="0.15">
      <c r="A51" s="26" t="s">
        <v>44</v>
      </c>
      <c r="B51" s="27"/>
      <c r="C51" s="21"/>
      <c r="D51" s="21"/>
      <c r="E51" s="28"/>
      <c r="F51" s="28"/>
      <c r="G51" s="29"/>
      <c r="H51" s="75" t="str">
        <f t="shared" si="0"/>
        <v/>
      </c>
      <c r="I51" s="56"/>
    </row>
    <row r="52" spans="1:9" ht="26.25" customHeight="1" x14ac:dyDescent="0.15">
      <c r="A52" s="26" t="s">
        <v>44</v>
      </c>
      <c r="B52" s="27"/>
      <c r="C52" s="21"/>
      <c r="D52" s="21"/>
      <c r="E52" s="28"/>
      <c r="F52" s="28"/>
      <c r="G52" s="29"/>
      <c r="H52" s="75" t="str">
        <f t="shared" si="0"/>
        <v/>
      </c>
      <c r="I52" s="56"/>
    </row>
    <row r="53" spans="1:9" ht="26.25" customHeight="1" x14ac:dyDescent="0.15">
      <c r="A53" s="26" t="s">
        <v>44</v>
      </c>
      <c r="B53" s="27"/>
      <c r="C53" s="21"/>
      <c r="D53" s="21"/>
      <c r="E53" s="28"/>
      <c r="F53" s="28"/>
      <c r="G53" s="29"/>
      <c r="H53" s="75" t="str">
        <f t="shared" si="0"/>
        <v/>
      </c>
      <c r="I53" s="56"/>
    </row>
    <row r="54" spans="1:9" ht="26.25" customHeight="1" x14ac:dyDescent="0.15">
      <c r="A54" s="26" t="s">
        <v>44</v>
      </c>
      <c r="B54" s="27"/>
      <c r="C54" s="21"/>
      <c r="D54" s="21"/>
      <c r="E54" s="28"/>
      <c r="F54" s="28"/>
      <c r="G54" s="29"/>
      <c r="H54" s="75" t="str">
        <f t="shared" si="0"/>
        <v/>
      </c>
      <c r="I54" s="56"/>
    </row>
    <row r="55" spans="1:9" ht="26.25" customHeight="1" x14ac:dyDescent="0.15">
      <c r="A55" s="26" t="s">
        <v>44</v>
      </c>
      <c r="B55" s="27"/>
      <c r="C55" s="21"/>
      <c r="D55" s="21"/>
      <c r="E55" s="28"/>
      <c r="F55" s="28"/>
      <c r="G55" s="29"/>
      <c r="H55" s="75" t="str">
        <f t="shared" si="0"/>
        <v/>
      </c>
      <c r="I55" s="56"/>
    </row>
    <row r="56" spans="1:9" ht="26.25" customHeight="1" x14ac:dyDescent="0.15">
      <c r="A56" s="26" t="s">
        <v>44</v>
      </c>
      <c r="B56" s="27"/>
      <c r="C56" s="21"/>
      <c r="D56" s="21"/>
      <c r="E56" s="28"/>
      <c r="F56" s="28"/>
      <c r="G56" s="29"/>
      <c r="H56" s="75" t="str">
        <f t="shared" si="0"/>
        <v/>
      </c>
      <c r="I56" s="56"/>
    </row>
    <row r="57" spans="1:9" ht="26.25" customHeight="1" x14ac:dyDescent="0.15">
      <c r="A57" s="26" t="s">
        <v>44</v>
      </c>
      <c r="B57" s="27"/>
      <c r="C57" s="21"/>
      <c r="D57" s="21"/>
      <c r="E57" s="28"/>
      <c r="F57" s="28"/>
      <c r="G57" s="29"/>
      <c r="H57" s="75" t="str">
        <f t="shared" si="0"/>
        <v/>
      </c>
      <c r="I57" s="56"/>
    </row>
    <row r="58" spans="1:9" ht="26.25" customHeight="1" x14ac:dyDescent="0.15">
      <c r="A58" s="26" t="s">
        <v>44</v>
      </c>
      <c r="B58" s="27"/>
      <c r="C58" s="21"/>
      <c r="D58" s="21"/>
      <c r="E58" s="28"/>
      <c r="F58" s="28"/>
      <c r="G58" s="29"/>
      <c r="H58" s="75" t="str">
        <f t="shared" si="0"/>
        <v/>
      </c>
      <c r="I58" s="56"/>
    </row>
    <row r="59" spans="1:9" ht="26.25" customHeight="1" x14ac:dyDescent="0.15">
      <c r="A59" s="26" t="s">
        <v>44</v>
      </c>
      <c r="B59" s="27"/>
      <c r="C59" s="21"/>
      <c r="D59" s="21"/>
      <c r="E59" s="28"/>
      <c r="F59" s="28"/>
      <c r="G59" s="29"/>
      <c r="H59" s="75" t="str">
        <f t="shared" si="0"/>
        <v/>
      </c>
      <c r="I59" s="56"/>
    </row>
    <row r="60" spans="1:9" ht="26.25" customHeight="1" x14ac:dyDescent="0.15">
      <c r="A60" s="26" t="s">
        <v>44</v>
      </c>
      <c r="B60" s="27"/>
      <c r="C60" s="21"/>
      <c r="D60" s="21"/>
      <c r="E60" s="28"/>
      <c r="F60" s="28"/>
      <c r="G60" s="29"/>
      <c r="H60" s="75" t="str">
        <f t="shared" si="0"/>
        <v/>
      </c>
      <c r="I60" s="56"/>
    </row>
    <row r="61" spans="1:9" ht="26.25" customHeight="1" x14ac:dyDescent="0.15">
      <c r="A61" s="26" t="s">
        <v>44</v>
      </c>
      <c r="B61" s="27"/>
      <c r="C61" s="21"/>
      <c r="D61" s="21"/>
      <c r="E61" s="28"/>
      <c r="F61" s="28"/>
      <c r="G61" s="29"/>
      <c r="H61" s="75" t="str">
        <f t="shared" si="0"/>
        <v/>
      </c>
      <c r="I61" s="56"/>
    </row>
    <row r="62" spans="1:9" ht="26.25" customHeight="1" x14ac:dyDescent="0.15">
      <c r="A62" s="26" t="s">
        <v>44</v>
      </c>
      <c r="B62" s="27"/>
      <c r="C62" s="21"/>
      <c r="D62" s="21"/>
      <c r="E62" s="28"/>
      <c r="F62" s="28"/>
      <c r="G62" s="29"/>
      <c r="H62" s="75" t="str">
        <f t="shared" si="0"/>
        <v/>
      </c>
      <c r="I62" s="56"/>
    </row>
    <row r="63" spans="1:9" ht="26.25" customHeight="1" x14ac:dyDescent="0.15">
      <c r="A63" s="26" t="s">
        <v>44</v>
      </c>
      <c r="B63" s="27"/>
      <c r="C63" s="21"/>
      <c r="D63" s="21"/>
      <c r="E63" s="28"/>
      <c r="F63" s="28"/>
      <c r="G63" s="29"/>
      <c r="H63" s="75" t="str">
        <f t="shared" si="0"/>
        <v/>
      </c>
      <c r="I63" s="56"/>
    </row>
    <row r="64" spans="1:9" ht="26.25" customHeight="1" x14ac:dyDescent="0.15">
      <c r="A64" s="26" t="s">
        <v>44</v>
      </c>
      <c r="B64" s="27"/>
      <c r="C64" s="21"/>
      <c r="D64" s="21"/>
      <c r="E64" s="28"/>
      <c r="F64" s="28"/>
      <c r="G64" s="29"/>
      <c r="H64" s="75" t="str">
        <f t="shared" si="0"/>
        <v/>
      </c>
      <c r="I64" s="56"/>
    </row>
    <row r="65" spans="1:9" ht="26.25" customHeight="1" x14ac:dyDescent="0.15">
      <c r="A65" s="26" t="s">
        <v>44</v>
      </c>
      <c r="B65" s="27"/>
      <c r="C65" s="21"/>
      <c r="D65" s="21"/>
      <c r="E65" s="28"/>
      <c r="F65" s="28"/>
      <c r="G65" s="29"/>
      <c r="H65" s="75" t="str">
        <f t="shared" si="0"/>
        <v/>
      </c>
      <c r="I65" s="56"/>
    </row>
    <row r="66" spans="1:9" ht="26.25" customHeight="1" x14ac:dyDescent="0.15">
      <c r="A66" s="26" t="s">
        <v>44</v>
      </c>
      <c r="B66" s="27"/>
      <c r="C66" s="21"/>
      <c r="D66" s="21"/>
      <c r="E66" s="28"/>
      <c r="F66" s="28"/>
      <c r="G66" s="29"/>
      <c r="H66" s="75" t="str">
        <f t="shared" si="0"/>
        <v/>
      </c>
      <c r="I66" s="56"/>
    </row>
    <row r="67" spans="1:9" ht="26.25" customHeight="1" x14ac:dyDescent="0.15">
      <c r="A67" s="26" t="s">
        <v>44</v>
      </c>
      <c r="B67" s="27"/>
      <c r="C67" s="21"/>
      <c r="D67" s="21"/>
      <c r="E67" s="28"/>
      <c r="F67" s="28"/>
      <c r="G67" s="29"/>
      <c r="H67" s="75" t="str">
        <f t="shared" si="0"/>
        <v/>
      </c>
      <c r="I67" s="56"/>
    </row>
    <row r="68" spans="1:9" ht="26.25" customHeight="1" x14ac:dyDescent="0.15">
      <c r="A68" s="26" t="s">
        <v>44</v>
      </c>
      <c r="B68" s="27"/>
      <c r="C68" s="21"/>
      <c r="D68" s="21"/>
      <c r="E68" s="28"/>
      <c r="F68" s="28"/>
      <c r="G68" s="29"/>
      <c r="H68" s="75" t="str">
        <f t="shared" si="0"/>
        <v/>
      </c>
      <c r="I68" s="56"/>
    </row>
    <row r="69" spans="1:9" ht="26.25" customHeight="1" x14ac:dyDescent="0.15">
      <c r="A69" s="26" t="s">
        <v>44</v>
      </c>
      <c r="B69" s="27"/>
      <c r="C69" s="21"/>
      <c r="D69" s="21"/>
      <c r="E69" s="28"/>
      <c r="F69" s="28"/>
      <c r="G69" s="29"/>
      <c r="H69" s="75" t="str">
        <f t="shared" si="0"/>
        <v/>
      </c>
      <c r="I69" s="56"/>
    </row>
    <row r="70" spans="1:9" ht="26.25" customHeight="1" x14ac:dyDescent="0.15">
      <c r="A70" s="26" t="s">
        <v>44</v>
      </c>
      <c r="B70" s="27"/>
      <c r="C70" s="21"/>
      <c r="D70" s="21"/>
      <c r="E70" s="28"/>
      <c r="F70" s="28"/>
      <c r="G70" s="29"/>
      <c r="H70" s="75" t="str">
        <f t="shared" si="0"/>
        <v/>
      </c>
      <c r="I70" s="56"/>
    </row>
    <row r="71" spans="1:9" ht="26.25" customHeight="1" x14ac:dyDescent="0.15">
      <c r="A71" s="26" t="s">
        <v>44</v>
      </c>
      <c r="B71" s="27"/>
      <c r="C71" s="21"/>
      <c r="D71" s="21"/>
      <c r="E71" s="28"/>
      <c r="F71" s="28"/>
      <c r="G71" s="29"/>
      <c r="H71" s="75" t="str">
        <f t="shared" si="0"/>
        <v/>
      </c>
      <c r="I71" s="56"/>
    </row>
    <row r="72" spans="1:9" ht="26.25" customHeight="1" x14ac:dyDescent="0.15">
      <c r="A72" s="26" t="s">
        <v>44</v>
      </c>
      <c r="B72" s="27"/>
      <c r="C72" s="21"/>
      <c r="D72" s="21"/>
      <c r="E72" s="28"/>
      <c r="F72" s="28"/>
      <c r="G72" s="29"/>
      <c r="H72" s="75" t="str">
        <f t="shared" si="0"/>
        <v/>
      </c>
      <c r="I72" s="56"/>
    </row>
    <row r="73" spans="1:9" ht="26.25" customHeight="1" x14ac:dyDescent="0.15">
      <c r="A73" s="26" t="s">
        <v>44</v>
      </c>
      <c r="B73" s="27"/>
      <c r="C73" s="21"/>
      <c r="D73" s="21"/>
      <c r="E73" s="28"/>
      <c r="F73" s="28"/>
      <c r="G73" s="29"/>
      <c r="H73" s="75" t="str">
        <f t="shared" si="0"/>
        <v/>
      </c>
      <c r="I73" s="56"/>
    </row>
    <row r="74" spans="1:9" ht="26.25" customHeight="1" x14ac:dyDescent="0.15">
      <c r="A74" s="26" t="s">
        <v>44</v>
      </c>
      <c r="B74" s="27"/>
      <c r="C74" s="21"/>
      <c r="D74" s="21"/>
      <c r="E74" s="28"/>
      <c r="F74" s="28"/>
      <c r="G74" s="29"/>
      <c r="H74" s="75" t="str">
        <f t="shared" ref="H74:H137" si="1">IF(D74="","",ROUND(F74/2*F74/2*3.14*G74,2))</f>
        <v/>
      </c>
      <c r="I74" s="56"/>
    </row>
    <row r="75" spans="1:9" ht="26.25" customHeight="1" x14ac:dyDescent="0.15">
      <c r="A75" s="26" t="s">
        <v>44</v>
      </c>
      <c r="B75" s="27"/>
      <c r="C75" s="21"/>
      <c r="D75" s="21"/>
      <c r="E75" s="28"/>
      <c r="F75" s="28"/>
      <c r="G75" s="29"/>
      <c r="H75" s="75" t="str">
        <f t="shared" si="1"/>
        <v/>
      </c>
      <c r="I75" s="56"/>
    </row>
    <row r="76" spans="1:9" ht="26.25" customHeight="1" x14ac:dyDescent="0.15">
      <c r="A76" s="26" t="s">
        <v>44</v>
      </c>
      <c r="B76" s="27"/>
      <c r="C76" s="21"/>
      <c r="D76" s="21"/>
      <c r="E76" s="28"/>
      <c r="F76" s="28"/>
      <c r="G76" s="29"/>
      <c r="H76" s="75" t="str">
        <f t="shared" si="1"/>
        <v/>
      </c>
      <c r="I76" s="56"/>
    </row>
    <row r="77" spans="1:9" ht="26.25" customHeight="1" x14ac:dyDescent="0.15">
      <c r="A77" s="26" t="s">
        <v>44</v>
      </c>
      <c r="B77" s="27"/>
      <c r="C77" s="21"/>
      <c r="D77" s="21"/>
      <c r="E77" s="28"/>
      <c r="F77" s="28"/>
      <c r="G77" s="29"/>
      <c r="H77" s="75" t="str">
        <f t="shared" si="1"/>
        <v/>
      </c>
      <c r="I77" s="56"/>
    </row>
    <row r="78" spans="1:9" ht="26.25" customHeight="1" x14ac:dyDescent="0.15">
      <c r="A78" s="26" t="s">
        <v>44</v>
      </c>
      <c r="B78" s="27"/>
      <c r="C78" s="21"/>
      <c r="D78" s="21"/>
      <c r="E78" s="28"/>
      <c r="F78" s="28"/>
      <c r="G78" s="29"/>
      <c r="H78" s="75" t="str">
        <f t="shared" si="1"/>
        <v/>
      </c>
      <c r="I78" s="56"/>
    </row>
    <row r="79" spans="1:9" ht="26.25" customHeight="1" x14ac:dyDescent="0.15">
      <c r="A79" s="26" t="s">
        <v>44</v>
      </c>
      <c r="B79" s="27"/>
      <c r="C79" s="21"/>
      <c r="D79" s="21"/>
      <c r="E79" s="28"/>
      <c r="F79" s="28"/>
      <c r="G79" s="29"/>
      <c r="H79" s="75" t="str">
        <f t="shared" si="1"/>
        <v/>
      </c>
      <c r="I79" s="56"/>
    </row>
    <row r="80" spans="1:9" ht="26.25" customHeight="1" x14ac:dyDescent="0.15">
      <c r="A80" s="26" t="s">
        <v>44</v>
      </c>
      <c r="B80" s="27"/>
      <c r="C80" s="21"/>
      <c r="D80" s="21"/>
      <c r="E80" s="28"/>
      <c r="F80" s="28"/>
      <c r="G80" s="29"/>
      <c r="H80" s="75" t="str">
        <f t="shared" si="1"/>
        <v/>
      </c>
      <c r="I80" s="56"/>
    </row>
    <row r="81" spans="1:9" ht="26.25" customHeight="1" x14ac:dyDescent="0.15">
      <c r="A81" s="26" t="s">
        <v>44</v>
      </c>
      <c r="B81" s="27"/>
      <c r="C81" s="21"/>
      <c r="D81" s="21"/>
      <c r="E81" s="28"/>
      <c r="F81" s="28"/>
      <c r="G81" s="29"/>
      <c r="H81" s="75" t="str">
        <f t="shared" si="1"/>
        <v/>
      </c>
      <c r="I81" s="56"/>
    </row>
    <row r="82" spans="1:9" ht="26.25" customHeight="1" x14ac:dyDescent="0.15">
      <c r="A82" s="26" t="s">
        <v>44</v>
      </c>
      <c r="B82" s="27"/>
      <c r="C82" s="21"/>
      <c r="D82" s="21"/>
      <c r="E82" s="28"/>
      <c r="F82" s="28"/>
      <c r="G82" s="29"/>
      <c r="H82" s="75" t="str">
        <f t="shared" si="1"/>
        <v/>
      </c>
      <c r="I82" s="56"/>
    </row>
    <row r="83" spans="1:9" ht="26.25" customHeight="1" x14ac:dyDescent="0.15">
      <c r="A83" s="26" t="s">
        <v>44</v>
      </c>
      <c r="B83" s="27"/>
      <c r="C83" s="21"/>
      <c r="D83" s="21"/>
      <c r="E83" s="28"/>
      <c r="F83" s="28"/>
      <c r="G83" s="29"/>
      <c r="H83" s="75" t="str">
        <f t="shared" si="1"/>
        <v/>
      </c>
      <c r="I83" s="56"/>
    </row>
    <row r="84" spans="1:9" ht="26.25" customHeight="1" x14ac:dyDescent="0.15">
      <c r="A84" s="26" t="s">
        <v>44</v>
      </c>
      <c r="B84" s="27"/>
      <c r="C84" s="21"/>
      <c r="D84" s="21"/>
      <c r="E84" s="28"/>
      <c r="F84" s="28"/>
      <c r="G84" s="29"/>
      <c r="H84" s="75" t="str">
        <f t="shared" si="1"/>
        <v/>
      </c>
      <c r="I84" s="56"/>
    </row>
    <row r="85" spans="1:9" ht="26.25" customHeight="1" x14ac:dyDescent="0.15">
      <c r="A85" s="26" t="s">
        <v>44</v>
      </c>
      <c r="B85" s="27"/>
      <c r="C85" s="21"/>
      <c r="D85" s="21"/>
      <c r="E85" s="28"/>
      <c r="F85" s="28"/>
      <c r="G85" s="29"/>
      <c r="H85" s="75" t="str">
        <f t="shared" si="1"/>
        <v/>
      </c>
      <c r="I85" s="56"/>
    </row>
    <row r="86" spans="1:9" ht="26.25" customHeight="1" x14ac:dyDescent="0.15">
      <c r="A86" s="26" t="s">
        <v>44</v>
      </c>
      <c r="B86" s="27"/>
      <c r="C86" s="21"/>
      <c r="D86" s="21"/>
      <c r="E86" s="28"/>
      <c r="F86" s="28"/>
      <c r="G86" s="29"/>
      <c r="H86" s="75" t="str">
        <f t="shared" si="1"/>
        <v/>
      </c>
      <c r="I86" s="56"/>
    </row>
    <row r="87" spans="1:9" ht="26.25" customHeight="1" x14ac:dyDescent="0.15">
      <c r="A87" s="26" t="s">
        <v>44</v>
      </c>
      <c r="B87" s="27"/>
      <c r="C87" s="21"/>
      <c r="D87" s="21"/>
      <c r="E87" s="28"/>
      <c r="F87" s="28"/>
      <c r="G87" s="29"/>
      <c r="H87" s="75" t="str">
        <f t="shared" si="1"/>
        <v/>
      </c>
      <c r="I87" s="56"/>
    </row>
    <row r="88" spans="1:9" ht="26.25" customHeight="1" x14ac:dyDescent="0.15">
      <c r="A88" s="26" t="s">
        <v>44</v>
      </c>
      <c r="B88" s="27"/>
      <c r="C88" s="21"/>
      <c r="D88" s="21"/>
      <c r="E88" s="28"/>
      <c r="F88" s="28"/>
      <c r="G88" s="29"/>
      <c r="H88" s="75" t="str">
        <f t="shared" si="1"/>
        <v/>
      </c>
      <c r="I88" s="56"/>
    </row>
    <row r="89" spans="1:9" ht="26.25" customHeight="1" x14ac:dyDescent="0.15">
      <c r="A89" s="26" t="s">
        <v>44</v>
      </c>
      <c r="B89" s="27"/>
      <c r="C89" s="21"/>
      <c r="D89" s="21"/>
      <c r="E89" s="28"/>
      <c r="F89" s="28"/>
      <c r="G89" s="29"/>
      <c r="H89" s="75" t="str">
        <f t="shared" si="1"/>
        <v/>
      </c>
      <c r="I89" s="56"/>
    </row>
    <row r="90" spans="1:9" ht="26.25" customHeight="1" x14ac:dyDescent="0.15">
      <c r="A90" s="26" t="s">
        <v>44</v>
      </c>
      <c r="B90" s="27"/>
      <c r="C90" s="21"/>
      <c r="D90" s="21"/>
      <c r="E90" s="28"/>
      <c r="F90" s="28"/>
      <c r="G90" s="29"/>
      <c r="H90" s="75" t="str">
        <f t="shared" si="1"/>
        <v/>
      </c>
      <c r="I90" s="56"/>
    </row>
    <row r="91" spans="1:9" ht="26.25" customHeight="1" x14ac:dyDescent="0.15">
      <c r="A91" s="26" t="s">
        <v>44</v>
      </c>
      <c r="B91" s="27"/>
      <c r="C91" s="21"/>
      <c r="D91" s="21"/>
      <c r="E91" s="28"/>
      <c r="F91" s="28"/>
      <c r="G91" s="29"/>
      <c r="H91" s="75" t="str">
        <f t="shared" si="1"/>
        <v/>
      </c>
      <c r="I91" s="56"/>
    </row>
    <row r="92" spans="1:9" ht="26.25" customHeight="1" x14ac:dyDescent="0.15">
      <c r="A92" s="26" t="s">
        <v>44</v>
      </c>
      <c r="B92" s="27"/>
      <c r="C92" s="21"/>
      <c r="D92" s="21"/>
      <c r="E92" s="28"/>
      <c r="F92" s="28"/>
      <c r="G92" s="29"/>
      <c r="H92" s="75" t="str">
        <f t="shared" si="1"/>
        <v/>
      </c>
      <c r="I92" s="56"/>
    </row>
    <row r="93" spans="1:9" ht="26.25" customHeight="1" x14ac:dyDescent="0.15">
      <c r="A93" s="26" t="s">
        <v>44</v>
      </c>
      <c r="B93" s="27"/>
      <c r="C93" s="21"/>
      <c r="D93" s="21"/>
      <c r="E93" s="28"/>
      <c r="F93" s="28"/>
      <c r="G93" s="29"/>
      <c r="H93" s="75" t="str">
        <f t="shared" si="1"/>
        <v/>
      </c>
      <c r="I93" s="56"/>
    </row>
    <row r="94" spans="1:9" ht="26.25" customHeight="1" x14ac:dyDescent="0.15">
      <c r="A94" s="26" t="s">
        <v>44</v>
      </c>
      <c r="B94" s="27"/>
      <c r="C94" s="21"/>
      <c r="D94" s="21"/>
      <c r="E94" s="28"/>
      <c r="F94" s="28"/>
      <c r="G94" s="29"/>
      <c r="H94" s="75" t="str">
        <f t="shared" si="1"/>
        <v/>
      </c>
      <c r="I94" s="56"/>
    </row>
    <row r="95" spans="1:9" ht="26.25" customHeight="1" x14ac:dyDescent="0.15">
      <c r="A95" s="26" t="s">
        <v>44</v>
      </c>
      <c r="B95" s="27"/>
      <c r="C95" s="21"/>
      <c r="D95" s="21"/>
      <c r="E95" s="28"/>
      <c r="F95" s="28"/>
      <c r="G95" s="29"/>
      <c r="H95" s="75" t="str">
        <f t="shared" si="1"/>
        <v/>
      </c>
      <c r="I95" s="56"/>
    </row>
    <row r="96" spans="1:9" ht="26.25" customHeight="1" x14ac:dyDescent="0.15">
      <c r="A96" s="26" t="s">
        <v>44</v>
      </c>
      <c r="B96" s="27"/>
      <c r="C96" s="21"/>
      <c r="D96" s="21"/>
      <c r="E96" s="28"/>
      <c r="F96" s="28"/>
      <c r="G96" s="29"/>
      <c r="H96" s="75" t="str">
        <f t="shared" si="1"/>
        <v/>
      </c>
      <c r="I96" s="56"/>
    </row>
    <row r="97" spans="1:9" ht="26.25" customHeight="1" x14ac:dyDescent="0.15">
      <c r="A97" s="26" t="s">
        <v>44</v>
      </c>
      <c r="B97" s="27"/>
      <c r="C97" s="21"/>
      <c r="D97" s="21"/>
      <c r="E97" s="28"/>
      <c r="F97" s="28"/>
      <c r="G97" s="29"/>
      <c r="H97" s="75" t="str">
        <f t="shared" si="1"/>
        <v/>
      </c>
      <c r="I97" s="56"/>
    </row>
    <row r="98" spans="1:9" ht="26.25" customHeight="1" x14ac:dyDescent="0.15">
      <c r="A98" s="26" t="s">
        <v>44</v>
      </c>
      <c r="B98" s="27"/>
      <c r="C98" s="21"/>
      <c r="D98" s="21"/>
      <c r="E98" s="28"/>
      <c r="F98" s="28"/>
      <c r="G98" s="29"/>
      <c r="H98" s="75" t="str">
        <f t="shared" si="1"/>
        <v/>
      </c>
      <c r="I98" s="56"/>
    </row>
    <row r="99" spans="1:9" ht="26.25" customHeight="1" x14ac:dyDescent="0.15">
      <c r="A99" s="26" t="s">
        <v>44</v>
      </c>
      <c r="B99" s="27"/>
      <c r="C99" s="21"/>
      <c r="D99" s="21"/>
      <c r="E99" s="28"/>
      <c r="F99" s="28"/>
      <c r="G99" s="29"/>
      <c r="H99" s="75" t="str">
        <f t="shared" si="1"/>
        <v/>
      </c>
      <c r="I99" s="56"/>
    </row>
    <row r="100" spans="1:9" ht="26.25" customHeight="1" x14ac:dyDescent="0.15">
      <c r="A100" s="26" t="s">
        <v>44</v>
      </c>
      <c r="B100" s="27"/>
      <c r="C100" s="21"/>
      <c r="D100" s="21"/>
      <c r="E100" s="28"/>
      <c r="F100" s="28"/>
      <c r="G100" s="29"/>
      <c r="H100" s="75" t="str">
        <f t="shared" si="1"/>
        <v/>
      </c>
      <c r="I100" s="56"/>
    </row>
    <row r="101" spans="1:9" ht="26.25" customHeight="1" x14ac:dyDescent="0.15">
      <c r="A101" s="26" t="s">
        <v>44</v>
      </c>
      <c r="B101" s="27"/>
      <c r="C101" s="21"/>
      <c r="D101" s="21"/>
      <c r="E101" s="28"/>
      <c r="F101" s="28"/>
      <c r="G101" s="29"/>
      <c r="H101" s="75" t="str">
        <f t="shared" si="1"/>
        <v/>
      </c>
      <c r="I101" s="56"/>
    </row>
    <row r="102" spans="1:9" ht="26.25" customHeight="1" x14ac:dyDescent="0.15">
      <c r="A102" s="26" t="s">
        <v>44</v>
      </c>
      <c r="B102" s="27"/>
      <c r="C102" s="21"/>
      <c r="D102" s="21"/>
      <c r="E102" s="28"/>
      <c r="F102" s="28"/>
      <c r="G102" s="29"/>
      <c r="H102" s="75" t="str">
        <f t="shared" si="1"/>
        <v/>
      </c>
      <c r="I102" s="56"/>
    </row>
    <row r="103" spans="1:9" ht="26.25" customHeight="1" x14ac:dyDescent="0.15">
      <c r="A103" s="26" t="s">
        <v>44</v>
      </c>
      <c r="B103" s="27"/>
      <c r="C103" s="21"/>
      <c r="D103" s="21"/>
      <c r="E103" s="28"/>
      <c r="F103" s="28"/>
      <c r="G103" s="29"/>
      <c r="H103" s="75" t="str">
        <f t="shared" si="1"/>
        <v/>
      </c>
      <c r="I103" s="56"/>
    </row>
    <row r="104" spans="1:9" ht="26.25" customHeight="1" x14ac:dyDescent="0.15">
      <c r="A104" s="26" t="s">
        <v>44</v>
      </c>
      <c r="B104" s="27"/>
      <c r="C104" s="21"/>
      <c r="D104" s="21"/>
      <c r="E104" s="28"/>
      <c r="F104" s="28"/>
      <c r="G104" s="29"/>
      <c r="H104" s="75" t="str">
        <f t="shared" si="1"/>
        <v/>
      </c>
      <c r="I104" s="56"/>
    </row>
    <row r="105" spans="1:9" ht="26.25" customHeight="1" x14ac:dyDescent="0.15">
      <c r="A105" s="26" t="s">
        <v>44</v>
      </c>
      <c r="B105" s="27"/>
      <c r="C105" s="21"/>
      <c r="D105" s="21"/>
      <c r="E105" s="28"/>
      <c r="F105" s="28"/>
      <c r="G105" s="29"/>
      <c r="H105" s="75" t="str">
        <f t="shared" si="1"/>
        <v/>
      </c>
      <c r="I105" s="56"/>
    </row>
    <row r="106" spans="1:9" ht="26.25" customHeight="1" x14ac:dyDescent="0.15">
      <c r="A106" s="26" t="s">
        <v>44</v>
      </c>
      <c r="B106" s="27"/>
      <c r="C106" s="21"/>
      <c r="D106" s="21"/>
      <c r="E106" s="28"/>
      <c r="F106" s="28"/>
      <c r="G106" s="29"/>
      <c r="H106" s="75" t="str">
        <f t="shared" si="1"/>
        <v/>
      </c>
      <c r="I106" s="56"/>
    </row>
    <row r="107" spans="1:9" ht="26.25" customHeight="1" x14ac:dyDescent="0.15">
      <c r="A107" s="26" t="s">
        <v>44</v>
      </c>
      <c r="B107" s="27"/>
      <c r="C107" s="21"/>
      <c r="D107" s="21"/>
      <c r="E107" s="28"/>
      <c r="F107" s="28"/>
      <c r="G107" s="29"/>
      <c r="H107" s="75" t="str">
        <f t="shared" si="1"/>
        <v/>
      </c>
      <c r="I107" s="56"/>
    </row>
    <row r="108" spans="1:9" ht="26.25" customHeight="1" x14ac:dyDescent="0.15">
      <c r="A108" s="26" t="s">
        <v>44</v>
      </c>
      <c r="B108" s="27"/>
      <c r="C108" s="21"/>
      <c r="D108" s="21"/>
      <c r="E108" s="28"/>
      <c r="F108" s="28"/>
      <c r="G108" s="29"/>
      <c r="H108" s="75" t="str">
        <f t="shared" si="1"/>
        <v/>
      </c>
      <c r="I108" s="56"/>
    </row>
    <row r="109" spans="1:9" ht="26.25" customHeight="1" x14ac:dyDescent="0.15">
      <c r="A109" s="26" t="s">
        <v>44</v>
      </c>
      <c r="B109" s="27"/>
      <c r="C109" s="21"/>
      <c r="D109" s="21"/>
      <c r="E109" s="28"/>
      <c r="F109" s="28"/>
      <c r="G109" s="29"/>
      <c r="H109" s="75" t="str">
        <f t="shared" si="1"/>
        <v/>
      </c>
      <c r="I109" s="56"/>
    </row>
    <row r="110" spans="1:9" ht="26.25" customHeight="1" x14ac:dyDescent="0.15">
      <c r="A110" s="26" t="s">
        <v>44</v>
      </c>
      <c r="B110" s="27"/>
      <c r="C110" s="21"/>
      <c r="D110" s="21"/>
      <c r="E110" s="28"/>
      <c r="F110" s="28"/>
      <c r="G110" s="29"/>
      <c r="H110" s="75" t="str">
        <f t="shared" si="1"/>
        <v/>
      </c>
      <c r="I110" s="56"/>
    </row>
    <row r="111" spans="1:9" ht="26.25" customHeight="1" x14ac:dyDescent="0.15">
      <c r="A111" s="26" t="s">
        <v>44</v>
      </c>
      <c r="B111" s="27"/>
      <c r="C111" s="21"/>
      <c r="D111" s="21"/>
      <c r="E111" s="28"/>
      <c r="F111" s="28"/>
      <c r="G111" s="29"/>
      <c r="H111" s="75" t="str">
        <f t="shared" si="1"/>
        <v/>
      </c>
      <c r="I111" s="56"/>
    </row>
    <row r="112" spans="1:9" ht="26.25" customHeight="1" x14ac:dyDescent="0.15">
      <c r="A112" s="26" t="s">
        <v>44</v>
      </c>
      <c r="B112" s="27"/>
      <c r="C112" s="21"/>
      <c r="D112" s="21"/>
      <c r="E112" s="28"/>
      <c r="F112" s="28"/>
      <c r="G112" s="29"/>
      <c r="H112" s="75" t="str">
        <f t="shared" si="1"/>
        <v/>
      </c>
      <c r="I112" s="56"/>
    </row>
    <row r="113" spans="1:9" ht="26.25" customHeight="1" x14ac:dyDescent="0.15">
      <c r="A113" s="26" t="s">
        <v>44</v>
      </c>
      <c r="B113" s="27"/>
      <c r="C113" s="21"/>
      <c r="D113" s="21"/>
      <c r="E113" s="28"/>
      <c r="F113" s="28"/>
      <c r="G113" s="29"/>
      <c r="H113" s="75" t="str">
        <f t="shared" si="1"/>
        <v/>
      </c>
      <c r="I113" s="56"/>
    </row>
    <row r="114" spans="1:9" ht="26.25" customHeight="1" x14ac:dyDescent="0.15">
      <c r="A114" s="26" t="s">
        <v>44</v>
      </c>
      <c r="B114" s="27"/>
      <c r="C114" s="21"/>
      <c r="D114" s="21"/>
      <c r="E114" s="28"/>
      <c r="F114" s="28"/>
      <c r="G114" s="29"/>
      <c r="H114" s="75" t="str">
        <f t="shared" si="1"/>
        <v/>
      </c>
      <c r="I114" s="56"/>
    </row>
    <row r="115" spans="1:9" ht="26.25" customHeight="1" x14ac:dyDescent="0.15">
      <c r="A115" s="26" t="s">
        <v>44</v>
      </c>
      <c r="B115" s="27"/>
      <c r="C115" s="21"/>
      <c r="D115" s="21"/>
      <c r="E115" s="28"/>
      <c r="F115" s="28"/>
      <c r="G115" s="29"/>
      <c r="H115" s="75" t="str">
        <f t="shared" si="1"/>
        <v/>
      </c>
      <c r="I115" s="56"/>
    </row>
    <row r="116" spans="1:9" ht="26.25" customHeight="1" x14ac:dyDescent="0.15">
      <c r="A116" s="26" t="s">
        <v>44</v>
      </c>
      <c r="B116" s="27"/>
      <c r="C116" s="21"/>
      <c r="D116" s="21"/>
      <c r="E116" s="28"/>
      <c r="F116" s="28"/>
      <c r="G116" s="29"/>
      <c r="H116" s="75" t="str">
        <f t="shared" si="1"/>
        <v/>
      </c>
      <c r="I116" s="56"/>
    </row>
    <row r="117" spans="1:9" ht="26.25" customHeight="1" x14ac:dyDescent="0.15">
      <c r="A117" s="26" t="s">
        <v>44</v>
      </c>
      <c r="B117" s="27"/>
      <c r="C117" s="21"/>
      <c r="D117" s="21"/>
      <c r="E117" s="28"/>
      <c r="F117" s="28"/>
      <c r="G117" s="29"/>
      <c r="H117" s="75" t="str">
        <f t="shared" si="1"/>
        <v/>
      </c>
      <c r="I117" s="56"/>
    </row>
    <row r="118" spans="1:9" ht="26.25" customHeight="1" x14ac:dyDescent="0.15">
      <c r="A118" s="26" t="s">
        <v>44</v>
      </c>
      <c r="B118" s="27"/>
      <c r="C118" s="21"/>
      <c r="D118" s="21"/>
      <c r="E118" s="28"/>
      <c r="F118" s="28"/>
      <c r="G118" s="29"/>
      <c r="H118" s="75" t="str">
        <f t="shared" si="1"/>
        <v/>
      </c>
      <c r="I118" s="56"/>
    </row>
    <row r="119" spans="1:9" ht="26.25" customHeight="1" x14ac:dyDescent="0.15">
      <c r="A119" s="26" t="s">
        <v>44</v>
      </c>
      <c r="B119" s="27"/>
      <c r="C119" s="21"/>
      <c r="D119" s="21"/>
      <c r="E119" s="28"/>
      <c r="F119" s="28"/>
      <c r="G119" s="29"/>
      <c r="H119" s="75" t="str">
        <f t="shared" si="1"/>
        <v/>
      </c>
      <c r="I119" s="56"/>
    </row>
    <row r="120" spans="1:9" ht="26.25" customHeight="1" x14ac:dyDescent="0.15">
      <c r="A120" s="26" t="s">
        <v>44</v>
      </c>
      <c r="B120" s="27"/>
      <c r="C120" s="21"/>
      <c r="D120" s="21"/>
      <c r="E120" s="28"/>
      <c r="F120" s="28"/>
      <c r="G120" s="29"/>
      <c r="H120" s="75" t="str">
        <f t="shared" si="1"/>
        <v/>
      </c>
      <c r="I120" s="56"/>
    </row>
    <row r="121" spans="1:9" ht="26.25" customHeight="1" x14ac:dyDescent="0.15">
      <c r="A121" s="26" t="s">
        <v>44</v>
      </c>
      <c r="B121" s="27"/>
      <c r="C121" s="21"/>
      <c r="D121" s="21"/>
      <c r="E121" s="28"/>
      <c r="F121" s="28"/>
      <c r="G121" s="29"/>
      <c r="H121" s="75" t="str">
        <f t="shared" si="1"/>
        <v/>
      </c>
      <c r="I121" s="56"/>
    </row>
    <row r="122" spans="1:9" ht="26.25" customHeight="1" x14ac:dyDescent="0.15">
      <c r="A122" s="26" t="s">
        <v>44</v>
      </c>
      <c r="B122" s="27"/>
      <c r="C122" s="21"/>
      <c r="D122" s="21"/>
      <c r="E122" s="28"/>
      <c r="F122" s="28"/>
      <c r="G122" s="29"/>
      <c r="H122" s="75" t="str">
        <f t="shared" si="1"/>
        <v/>
      </c>
      <c r="I122" s="56"/>
    </row>
    <row r="123" spans="1:9" ht="26.25" customHeight="1" x14ac:dyDescent="0.15">
      <c r="A123" s="26" t="s">
        <v>44</v>
      </c>
      <c r="B123" s="27"/>
      <c r="C123" s="21"/>
      <c r="D123" s="21"/>
      <c r="E123" s="28"/>
      <c r="F123" s="28"/>
      <c r="G123" s="29"/>
      <c r="H123" s="75" t="str">
        <f t="shared" si="1"/>
        <v/>
      </c>
      <c r="I123" s="56"/>
    </row>
    <row r="124" spans="1:9" ht="26.25" customHeight="1" x14ac:dyDescent="0.15">
      <c r="A124" s="26" t="s">
        <v>44</v>
      </c>
      <c r="B124" s="27"/>
      <c r="C124" s="21"/>
      <c r="D124" s="21"/>
      <c r="E124" s="28"/>
      <c r="F124" s="28"/>
      <c r="G124" s="29"/>
      <c r="H124" s="75" t="str">
        <f t="shared" si="1"/>
        <v/>
      </c>
      <c r="I124" s="56"/>
    </row>
    <row r="125" spans="1:9" ht="26.25" customHeight="1" x14ac:dyDescent="0.15">
      <c r="A125" s="26" t="s">
        <v>44</v>
      </c>
      <c r="B125" s="27"/>
      <c r="C125" s="21"/>
      <c r="D125" s="21"/>
      <c r="E125" s="28"/>
      <c r="F125" s="28"/>
      <c r="G125" s="29"/>
      <c r="H125" s="75" t="str">
        <f t="shared" si="1"/>
        <v/>
      </c>
      <c r="I125" s="56"/>
    </row>
    <row r="126" spans="1:9" ht="26.25" customHeight="1" x14ac:dyDescent="0.15">
      <c r="A126" s="26" t="s">
        <v>44</v>
      </c>
      <c r="B126" s="27"/>
      <c r="C126" s="21"/>
      <c r="D126" s="21"/>
      <c r="E126" s="28"/>
      <c r="F126" s="28"/>
      <c r="G126" s="29"/>
      <c r="H126" s="75" t="str">
        <f t="shared" si="1"/>
        <v/>
      </c>
      <c r="I126" s="56"/>
    </row>
    <row r="127" spans="1:9" ht="26.25" customHeight="1" x14ac:dyDescent="0.15">
      <c r="A127" s="26" t="s">
        <v>44</v>
      </c>
      <c r="B127" s="27"/>
      <c r="C127" s="21"/>
      <c r="D127" s="21"/>
      <c r="E127" s="28"/>
      <c r="F127" s="28"/>
      <c r="G127" s="29"/>
      <c r="H127" s="75" t="str">
        <f t="shared" si="1"/>
        <v/>
      </c>
      <c r="I127" s="56"/>
    </row>
    <row r="128" spans="1:9" ht="26.25" customHeight="1" x14ac:dyDescent="0.15">
      <c r="A128" s="26" t="s">
        <v>44</v>
      </c>
      <c r="B128" s="27"/>
      <c r="C128" s="21"/>
      <c r="D128" s="21"/>
      <c r="E128" s="28"/>
      <c r="F128" s="28"/>
      <c r="G128" s="29"/>
      <c r="H128" s="75" t="str">
        <f t="shared" si="1"/>
        <v/>
      </c>
      <c r="I128" s="56"/>
    </row>
    <row r="129" spans="1:9" ht="26.25" customHeight="1" x14ac:dyDescent="0.15">
      <c r="A129" s="26" t="s">
        <v>44</v>
      </c>
      <c r="B129" s="27"/>
      <c r="C129" s="21"/>
      <c r="D129" s="21"/>
      <c r="E129" s="28"/>
      <c r="F129" s="28"/>
      <c r="G129" s="29"/>
      <c r="H129" s="75" t="str">
        <f t="shared" si="1"/>
        <v/>
      </c>
      <c r="I129" s="56"/>
    </row>
    <row r="130" spans="1:9" ht="26.25" customHeight="1" x14ac:dyDescent="0.15">
      <c r="A130" s="26" t="s">
        <v>44</v>
      </c>
      <c r="B130" s="27"/>
      <c r="C130" s="21"/>
      <c r="D130" s="21"/>
      <c r="E130" s="28"/>
      <c r="F130" s="28"/>
      <c r="G130" s="29"/>
      <c r="H130" s="75" t="str">
        <f t="shared" si="1"/>
        <v/>
      </c>
      <c r="I130" s="56"/>
    </row>
    <row r="131" spans="1:9" ht="26.25" customHeight="1" x14ac:dyDescent="0.15">
      <c r="A131" s="26" t="s">
        <v>44</v>
      </c>
      <c r="B131" s="27"/>
      <c r="C131" s="21"/>
      <c r="D131" s="21"/>
      <c r="E131" s="28"/>
      <c r="F131" s="28"/>
      <c r="G131" s="29"/>
      <c r="H131" s="75" t="str">
        <f t="shared" si="1"/>
        <v/>
      </c>
      <c r="I131" s="56"/>
    </row>
    <row r="132" spans="1:9" ht="26.25" customHeight="1" x14ac:dyDescent="0.15">
      <c r="A132" s="26" t="s">
        <v>44</v>
      </c>
      <c r="B132" s="27"/>
      <c r="C132" s="21"/>
      <c r="D132" s="21"/>
      <c r="E132" s="28"/>
      <c r="F132" s="28"/>
      <c r="G132" s="29"/>
      <c r="H132" s="75" t="str">
        <f t="shared" si="1"/>
        <v/>
      </c>
      <c r="I132" s="56"/>
    </row>
    <row r="133" spans="1:9" ht="26.25" customHeight="1" x14ac:dyDescent="0.15">
      <c r="A133" s="26" t="s">
        <v>44</v>
      </c>
      <c r="B133" s="27"/>
      <c r="C133" s="21"/>
      <c r="D133" s="21"/>
      <c r="E133" s="28"/>
      <c r="F133" s="28"/>
      <c r="G133" s="29"/>
      <c r="H133" s="75" t="str">
        <f t="shared" si="1"/>
        <v/>
      </c>
      <c r="I133" s="56"/>
    </row>
    <row r="134" spans="1:9" ht="26.25" customHeight="1" x14ac:dyDescent="0.15">
      <c r="A134" s="26" t="s">
        <v>44</v>
      </c>
      <c r="B134" s="27"/>
      <c r="C134" s="21"/>
      <c r="D134" s="21"/>
      <c r="E134" s="28"/>
      <c r="F134" s="28"/>
      <c r="G134" s="29"/>
      <c r="H134" s="75" t="str">
        <f t="shared" si="1"/>
        <v/>
      </c>
      <c r="I134" s="56"/>
    </row>
    <row r="135" spans="1:9" ht="26.25" customHeight="1" x14ac:dyDescent="0.15">
      <c r="A135" s="26" t="s">
        <v>44</v>
      </c>
      <c r="B135" s="27"/>
      <c r="C135" s="21"/>
      <c r="D135" s="21"/>
      <c r="E135" s="28"/>
      <c r="F135" s="28"/>
      <c r="G135" s="29"/>
      <c r="H135" s="75" t="str">
        <f t="shared" si="1"/>
        <v/>
      </c>
      <c r="I135" s="56"/>
    </row>
    <row r="136" spans="1:9" ht="26.25" customHeight="1" x14ac:dyDescent="0.15">
      <c r="A136" s="26" t="s">
        <v>44</v>
      </c>
      <c r="B136" s="27"/>
      <c r="C136" s="21"/>
      <c r="D136" s="21"/>
      <c r="E136" s="28"/>
      <c r="F136" s="28"/>
      <c r="G136" s="29"/>
      <c r="H136" s="75" t="str">
        <f t="shared" si="1"/>
        <v/>
      </c>
      <c r="I136" s="56"/>
    </row>
    <row r="137" spans="1:9" ht="26.25" customHeight="1" x14ac:dyDescent="0.15">
      <c r="A137" s="26" t="s">
        <v>44</v>
      </c>
      <c r="B137" s="27"/>
      <c r="C137" s="21"/>
      <c r="D137" s="21"/>
      <c r="E137" s="28"/>
      <c r="F137" s="28"/>
      <c r="G137" s="29"/>
      <c r="H137" s="75" t="str">
        <f t="shared" si="1"/>
        <v/>
      </c>
      <c r="I137" s="56"/>
    </row>
    <row r="138" spans="1:9" ht="26.25" customHeight="1" x14ac:dyDescent="0.15">
      <c r="A138" s="26" t="s">
        <v>44</v>
      </c>
      <c r="B138" s="27"/>
      <c r="C138" s="21"/>
      <c r="D138" s="21"/>
      <c r="E138" s="28"/>
      <c r="F138" s="28"/>
      <c r="G138" s="29"/>
      <c r="H138" s="75" t="str">
        <f t="shared" ref="H138:H201" si="2">IF(D138="","",ROUND(F138/2*F138/2*3.14*G138,2))</f>
        <v/>
      </c>
      <c r="I138" s="56"/>
    </row>
    <row r="139" spans="1:9" ht="26.25" customHeight="1" x14ac:dyDescent="0.15">
      <c r="A139" s="26" t="s">
        <v>44</v>
      </c>
      <c r="B139" s="27"/>
      <c r="C139" s="21"/>
      <c r="D139" s="21"/>
      <c r="E139" s="28"/>
      <c r="F139" s="28"/>
      <c r="G139" s="29"/>
      <c r="H139" s="75" t="str">
        <f t="shared" si="2"/>
        <v/>
      </c>
      <c r="I139" s="56"/>
    </row>
    <row r="140" spans="1:9" ht="26.25" customHeight="1" x14ac:dyDescent="0.15">
      <c r="A140" s="26" t="s">
        <v>44</v>
      </c>
      <c r="B140" s="27"/>
      <c r="C140" s="21"/>
      <c r="D140" s="21"/>
      <c r="E140" s="28"/>
      <c r="F140" s="28"/>
      <c r="G140" s="29"/>
      <c r="H140" s="75" t="str">
        <f t="shared" si="2"/>
        <v/>
      </c>
      <c r="I140" s="56"/>
    </row>
    <row r="141" spans="1:9" ht="26.25" customHeight="1" x14ac:dyDescent="0.15">
      <c r="A141" s="26" t="s">
        <v>44</v>
      </c>
      <c r="B141" s="27"/>
      <c r="C141" s="21"/>
      <c r="D141" s="21"/>
      <c r="E141" s="28"/>
      <c r="F141" s="28"/>
      <c r="G141" s="29"/>
      <c r="H141" s="75" t="str">
        <f t="shared" si="2"/>
        <v/>
      </c>
      <c r="I141" s="56"/>
    </row>
    <row r="142" spans="1:9" ht="26.25" customHeight="1" x14ac:dyDescent="0.15">
      <c r="A142" s="26" t="s">
        <v>44</v>
      </c>
      <c r="B142" s="27"/>
      <c r="C142" s="21"/>
      <c r="D142" s="21"/>
      <c r="E142" s="28"/>
      <c r="F142" s="28"/>
      <c r="G142" s="29"/>
      <c r="H142" s="75" t="str">
        <f t="shared" si="2"/>
        <v/>
      </c>
      <c r="I142" s="56"/>
    </row>
    <row r="143" spans="1:9" ht="26.25" customHeight="1" x14ac:dyDescent="0.15">
      <c r="A143" s="26" t="s">
        <v>44</v>
      </c>
      <c r="B143" s="27"/>
      <c r="C143" s="21"/>
      <c r="D143" s="21"/>
      <c r="E143" s="28"/>
      <c r="F143" s="28"/>
      <c r="G143" s="29"/>
      <c r="H143" s="75" t="str">
        <f t="shared" si="2"/>
        <v/>
      </c>
      <c r="I143" s="56"/>
    </row>
    <row r="144" spans="1:9" ht="26.25" customHeight="1" x14ac:dyDescent="0.15">
      <c r="A144" s="26" t="s">
        <v>44</v>
      </c>
      <c r="B144" s="27"/>
      <c r="C144" s="21"/>
      <c r="D144" s="21"/>
      <c r="E144" s="28"/>
      <c r="F144" s="28"/>
      <c r="G144" s="29"/>
      <c r="H144" s="75" t="str">
        <f t="shared" si="2"/>
        <v/>
      </c>
      <c r="I144" s="56"/>
    </row>
    <row r="145" spans="1:9" ht="26.25" customHeight="1" x14ac:dyDescent="0.15">
      <c r="A145" s="26" t="s">
        <v>44</v>
      </c>
      <c r="B145" s="27"/>
      <c r="C145" s="21"/>
      <c r="D145" s="21"/>
      <c r="E145" s="28"/>
      <c r="F145" s="28"/>
      <c r="G145" s="29"/>
      <c r="H145" s="75" t="str">
        <f t="shared" si="2"/>
        <v/>
      </c>
      <c r="I145" s="56"/>
    </row>
    <row r="146" spans="1:9" ht="26.25" customHeight="1" x14ac:dyDescent="0.15">
      <c r="A146" s="26" t="s">
        <v>44</v>
      </c>
      <c r="B146" s="27"/>
      <c r="C146" s="21"/>
      <c r="D146" s="21"/>
      <c r="E146" s="28"/>
      <c r="F146" s="28"/>
      <c r="G146" s="29"/>
      <c r="H146" s="75" t="str">
        <f t="shared" si="2"/>
        <v/>
      </c>
      <c r="I146" s="56"/>
    </row>
    <row r="147" spans="1:9" ht="26.25" customHeight="1" x14ac:dyDescent="0.15">
      <c r="A147" s="30" t="s">
        <v>44</v>
      </c>
      <c r="B147" s="27"/>
      <c r="C147" s="21"/>
      <c r="D147" s="21"/>
      <c r="E147" s="28"/>
      <c r="F147" s="28"/>
      <c r="G147" s="29"/>
      <c r="H147" s="75" t="str">
        <f t="shared" si="2"/>
        <v/>
      </c>
      <c r="I147" s="56"/>
    </row>
    <row r="148" spans="1:9" ht="26.25" customHeight="1" x14ac:dyDescent="0.15">
      <c r="A148" s="26" t="s">
        <v>44</v>
      </c>
      <c r="B148" s="27"/>
      <c r="C148" s="21"/>
      <c r="D148" s="21"/>
      <c r="E148" s="28"/>
      <c r="F148" s="28"/>
      <c r="G148" s="29"/>
      <c r="H148" s="75" t="str">
        <f t="shared" si="2"/>
        <v/>
      </c>
      <c r="I148" s="56"/>
    </row>
    <row r="149" spans="1:9" ht="26.25" customHeight="1" x14ac:dyDescent="0.15">
      <c r="A149" s="26" t="s">
        <v>44</v>
      </c>
      <c r="B149" s="27"/>
      <c r="C149" s="21"/>
      <c r="D149" s="21"/>
      <c r="E149" s="28"/>
      <c r="F149" s="28"/>
      <c r="G149" s="29"/>
      <c r="H149" s="75" t="str">
        <f t="shared" si="2"/>
        <v/>
      </c>
      <c r="I149" s="56"/>
    </row>
    <row r="150" spans="1:9" ht="26.25" customHeight="1" x14ac:dyDescent="0.15">
      <c r="A150" s="26" t="s">
        <v>44</v>
      </c>
      <c r="B150" s="27"/>
      <c r="C150" s="21"/>
      <c r="D150" s="21"/>
      <c r="E150" s="28"/>
      <c r="F150" s="28"/>
      <c r="G150" s="29"/>
      <c r="H150" s="75" t="str">
        <f t="shared" si="2"/>
        <v/>
      </c>
      <c r="I150" s="56"/>
    </row>
    <row r="151" spans="1:9" ht="26.25" customHeight="1" x14ac:dyDescent="0.15">
      <c r="A151" s="26" t="s">
        <v>44</v>
      </c>
      <c r="B151" s="27"/>
      <c r="C151" s="21"/>
      <c r="D151" s="21"/>
      <c r="E151" s="28"/>
      <c r="F151" s="28"/>
      <c r="G151" s="29"/>
      <c r="H151" s="75" t="str">
        <f t="shared" si="2"/>
        <v/>
      </c>
      <c r="I151" s="56"/>
    </row>
    <row r="152" spans="1:9" ht="26.25" customHeight="1" x14ac:dyDescent="0.15">
      <c r="A152" s="26" t="s">
        <v>44</v>
      </c>
      <c r="B152" s="27"/>
      <c r="C152" s="21"/>
      <c r="D152" s="21"/>
      <c r="E152" s="28"/>
      <c r="F152" s="28"/>
      <c r="G152" s="29"/>
      <c r="H152" s="75" t="str">
        <f t="shared" si="2"/>
        <v/>
      </c>
      <c r="I152" s="56"/>
    </row>
    <row r="153" spans="1:9" ht="26.25" customHeight="1" x14ac:dyDescent="0.15">
      <c r="A153" s="26" t="s">
        <v>44</v>
      </c>
      <c r="B153" s="27"/>
      <c r="C153" s="21"/>
      <c r="D153" s="21"/>
      <c r="E153" s="28"/>
      <c r="F153" s="28"/>
      <c r="G153" s="29"/>
      <c r="H153" s="75" t="str">
        <f t="shared" si="2"/>
        <v/>
      </c>
      <c r="I153" s="56"/>
    </row>
    <row r="154" spans="1:9" ht="26.25" customHeight="1" x14ac:dyDescent="0.15">
      <c r="A154" s="26" t="s">
        <v>44</v>
      </c>
      <c r="B154" s="27"/>
      <c r="C154" s="21"/>
      <c r="D154" s="21"/>
      <c r="E154" s="28"/>
      <c r="F154" s="28"/>
      <c r="G154" s="29"/>
      <c r="H154" s="75" t="str">
        <f t="shared" si="2"/>
        <v/>
      </c>
      <c r="I154" s="56"/>
    </row>
    <row r="155" spans="1:9" ht="26.25" customHeight="1" x14ac:dyDescent="0.15">
      <c r="A155" s="26" t="s">
        <v>44</v>
      </c>
      <c r="B155" s="27"/>
      <c r="C155" s="21"/>
      <c r="D155" s="21"/>
      <c r="E155" s="28"/>
      <c r="F155" s="28"/>
      <c r="G155" s="29"/>
      <c r="H155" s="75" t="str">
        <f t="shared" si="2"/>
        <v/>
      </c>
      <c r="I155" s="56"/>
    </row>
    <row r="156" spans="1:9" ht="26.25" customHeight="1" x14ac:dyDescent="0.15">
      <c r="A156" s="26" t="s">
        <v>44</v>
      </c>
      <c r="B156" s="27"/>
      <c r="C156" s="21"/>
      <c r="D156" s="21"/>
      <c r="E156" s="28"/>
      <c r="F156" s="28"/>
      <c r="G156" s="29"/>
      <c r="H156" s="75" t="str">
        <f t="shared" si="2"/>
        <v/>
      </c>
      <c r="I156" s="56"/>
    </row>
    <row r="157" spans="1:9" ht="26.25" customHeight="1" x14ac:dyDescent="0.15">
      <c r="A157" s="26" t="s">
        <v>44</v>
      </c>
      <c r="B157" s="27"/>
      <c r="C157" s="21"/>
      <c r="D157" s="21"/>
      <c r="E157" s="28"/>
      <c r="F157" s="28"/>
      <c r="G157" s="29"/>
      <c r="H157" s="75" t="str">
        <f t="shared" si="2"/>
        <v/>
      </c>
      <c r="I157" s="56"/>
    </row>
    <row r="158" spans="1:9" ht="26.25" customHeight="1" x14ac:dyDescent="0.15">
      <c r="A158" s="26" t="s">
        <v>44</v>
      </c>
      <c r="B158" s="27"/>
      <c r="C158" s="21"/>
      <c r="D158" s="21"/>
      <c r="E158" s="28"/>
      <c r="F158" s="28"/>
      <c r="G158" s="29"/>
      <c r="H158" s="75" t="str">
        <f t="shared" si="2"/>
        <v/>
      </c>
      <c r="I158" s="56"/>
    </row>
    <row r="159" spans="1:9" ht="26.25" customHeight="1" x14ac:dyDescent="0.15">
      <c r="A159" s="26" t="s">
        <v>44</v>
      </c>
      <c r="B159" s="27"/>
      <c r="C159" s="21"/>
      <c r="D159" s="21"/>
      <c r="E159" s="28"/>
      <c r="F159" s="28"/>
      <c r="G159" s="29"/>
      <c r="H159" s="75" t="str">
        <f t="shared" si="2"/>
        <v/>
      </c>
      <c r="I159" s="56"/>
    </row>
    <row r="160" spans="1:9" ht="26.25" customHeight="1" x14ac:dyDescent="0.15">
      <c r="A160" s="26" t="s">
        <v>44</v>
      </c>
      <c r="B160" s="27"/>
      <c r="C160" s="21"/>
      <c r="D160" s="21"/>
      <c r="E160" s="28"/>
      <c r="F160" s="28"/>
      <c r="G160" s="29"/>
      <c r="H160" s="75" t="str">
        <f t="shared" si="2"/>
        <v/>
      </c>
      <c r="I160" s="56"/>
    </row>
    <row r="161" spans="1:9" ht="26.25" customHeight="1" x14ac:dyDescent="0.15">
      <c r="A161" s="26" t="s">
        <v>44</v>
      </c>
      <c r="B161" s="27"/>
      <c r="C161" s="21"/>
      <c r="D161" s="21"/>
      <c r="E161" s="28"/>
      <c r="F161" s="28"/>
      <c r="G161" s="29"/>
      <c r="H161" s="75" t="str">
        <f t="shared" si="2"/>
        <v/>
      </c>
      <c r="I161" s="56"/>
    </row>
    <row r="162" spans="1:9" ht="26.25" customHeight="1" x14ac:dyDescent="0.15">
      <c r="A162" s="26" t="s">
        <v>44</v>
      </c>
      <c r="B162" s="27"/>
      <c r="C162" s="21"/>
      <c r="D162" s="21"/>
      <c r="E162" s="28"/>
      <c r="F162" s="28"/>
      <c r="G162" s="29"/>
      <c r="H162" s="75" t="str">
        <f t="shared" si="2"/>
        <v/>
      </c>
      <c r="I162" s="56"/>
    </row>
    <row r="163" spans="1:9" ht="26.25" customHeight="1" x14ac:dyDescent="0.15">
      <c r="A163" s="26" t="s">
        <v>44</v>
      </c>
      <c r="B163" s="27"/>
      <c r="C163" s="21"/>
      <c r="D163" s="21"/>
      <c r="E163" s="28"/>
      <c r="F163" s="28"/>
      <c r="G163" s="29"/>
      <c r="H163" s="75" t="str">
        <f t="shared" si="2"/>
        <v/>
      </c>
      <c r="I163" s="56"/>
    </row>
    <row r="164" spans="1:9" ht="26.25" customHeight="1" x14ac:dyDescent="0.15">
      <c r="A164" s="26" t="s">
        <v>44</v>
      </c>
      <c r="B164" s="27"/>
      <c r="C164" s="21"/>
      <c r="D164" s="21"/>
      <c r="E164" s="28"/>
      <c r="F164" s="28"/>
      <c r="G164" s="29"/>
      <c r="H164" s="75" t="str">
        <f t="shared" si="2"/>
        <v/>
      </c>
      <c r="I164" s="56"/>
    </row>
    <row r="165" spans="1:9" ht="26.25" customHeight="1" x14ac:dyDescent="0.15">
      <c r="A165" s="26" t="s">
        <v>44</v>
      </c>
      <c r="B165" s="27"/>
      <c r="C165" s="21"/>
      <c r="D165" s="21"/>
      <c r="E165" s="28"/>
      <c r="F165" s="28"/>
      <c r="G165" s="29"/>
      <c r="H165" s="75" t="str">
        <f t="shared" si="2"/>
        <v/>
      </c>
      <c r="I165" s="56"/>
    </row>
    <row r="166" spans="1:9" ht="26.25" customHeight="1" x14ac:dyDescent="0.15">
      <c r="A166" s="26" t="s">
        <v>44</v>
      </c>
      <c r="B166" s="27"/>
      <c r="C166" s="21"/>
      <c r="D166" s="21"/>
      <c r="E166" s="28"/>
      <c r="F166" s="28"/>
      <c r="G166" s="29"/>
      <c r="H166" s="75" t="str">
        <f t="shared" si="2"/>
        <v/>
      </c>
      <c r="I166" s="56"/>
    </row>
    <row r="167" spans="1:9" ht="26.25" customHeight="1" x14ac:dyDescent="0.15">
      <c r="A167" s="26" t="s">
        <v>44</v>
      </c>
      <c r="B167" s="27"/>
      <c r="C167" s="21"/>
      <c r="D167" s="21"/>
      <c r="E167" s="28"/>
      <c r="F167" s="28"/>
      <c r="G167" s="29"/>
      <c r="H167" s="75" t="str">
        <f t="shared" si="2"/>
        <v/>
      </c>
      <c r="I167" s="56"/>
    </row>
    <row r="168" spans="1:9" ht="26.25" customHeight="1" x14ac:dyDescent="0.15">
      <c r="A168" s="26" t="s">
        <v>44</v>
      </c>
      <c r="B168" s="27"/>
      <c r="C168" s="21"/>
      <c r="D168" s="21"/>
      <c r="E168" s="28"/>
      <c r="F168" s="28"/>
      <c r="G168" s="29"/>
      <c r="H168" s="75" t="str">
        <f t="shared" si="2"/>
        <v/>
      </c>
      <c r="I168" s="56"/>
    </row>
    <row r="169" spans="1:9" ht="26.25" customHeight="1" x14ac:dyDescent="0.15">
      <c r="A169" s="26" t="s">
        <v>44</v>
      </c>
      <c r="B169" s="27"/>
      <c r="C169" s="21"/>
      <c r="D169" s="21"/>
      <c r="E169" s="28"/>
      <c r="F169" s="28"/>
      <c r="G169" s="29"/>
      <c r="H169" s="75" t="str">
        <f t="shared" si="2"/>
        <v/>
      </c>
      <c r="I169" s="56"/>
    </row>
    <row r="170" spans="1:9" ht="26.25" customHeight="1" x14ac:dyDescent="0.15">
      <c r="A170" s="26" t="s">
        <v>44</v>
      </c>
      <c r="B170" s="27"/>
      <c r="C170" s="21"/>
      <c r="D170" s="21"/>
      <c r="E170" s="28"/>
      <c r="F170" s="28"/>
      <c r="G170" s="29"/>
      <c r="H170" s="75" t="str">
        <f t="shared" si="2"/>
        <v/>
      </c>
      <c r="I170" s="56"/>
    </row>
    <row r="171" spans="1:9" ht="26.25" customHeight="1" x14ac:dyDescent="0.15">
      <c r="A171" s="26" t="s">
        <v>44</v>
      </c>
      <c r="B171" s="27"/>
      <c r="C171" s="21"/>
      <c r="D171" s="21"/>
      <c r="E171" s="28"/>
      <c r="F171" s="28"/>
      <c r="G171" s="29"/>
      <c r="H171" s="75" t="str">
        <f t="shared" si="2"/>
        <v/>
      </c>
      <c r="I171" s="56"/>
    </row>
    <row r="172" spans="1:9" ht="26.25" customHeight="1" x14ac:dyDescent="0.15">
      <c r="A172" s="26" t="s">
        <v>44</v>
      </c>
      <c r="B172" s="27"/>
      <c r="C172" s="21"/>
      <c r="D172" s="21"/>
      <c r="E172" s="28"/>
      <c r="F172" s="28"/>
      <c r="G172" s="29"/>
      <c r="H172" s="75" t="str">
        <f t="shared" si="2"/>
        <v/>
      </c>
      <c r="I172" s="56"/>
    </row>
    <row r="173" spans="1:9" ht="26.25" customHeight="1" x14ac:dyDescent="0.15">
      <c r="A173" s="26" t="s">
        <v>44</v>
      </c>
      <c r="B173" s="27"/>
      <c r="C173" s="21"/>
      <c r="D173" s="21"/>
      <c r="E173" s="28"/>
      <c r="F173" s="28"/>
      <c r="G173" s="29"/>
      <c r="H173" s="75" t="str">
        <f t="shared" si="2"/>
        <v/>
      </c>
      <c r="I173" s="56"/>
    </row>
    <row r="174" spans="1:9" ht="26.25" customHeight="1" x14ac:dyDescent="0.15">
      <c r="A174" s="26" t="s">
        <v>44</v>
      </c>
      <c r="B174" s="27"/>
      <c r="C174" s="21"/>
      <c r="D174" s="21"/>
      <c r="E174" s="28"/>
      <c r="F174" s="28"/>
      <c r="G174" s="29"/>
      <c r="H174" s="75" t="str">
        <f t="shared" si="2"/>
        <v/>
      </c>
      <c r="I174" s="56"/>
    </row>
    <row r="175" spans="1:9" ht="26.25" customHeight="1" x14ac:dyDescent="0.15">
      <c r="A175" s="26" t="s">
        <v>44</v>
      </c>
      <c r="B175" s="27"/>
      <c r="C175" s="21"/>
      <c r="D175" s="21"/>
      <c r="E175" s="28"/>
      <c r="F175" s="28"/>
      <c r="G175" s="29"/>
      <c r="H175" s="75" t="str">
        <f t="shared" si="2"/>
        <v/>
      </c>
      <c r="I175" s="56"/>
    </row>
    <row r="176" spans="1:9" ht="26.25" customHeight="1" x14ac:dyDescent="0.15">
      <c r="A176" s="26" t="s">
        <v>44</v>
      </c>
      <c r="B176" s="27"/>
      <c r="C176" s="21"/>
      <c r="D176" s="21"/>
      <c r="E176" s="28"/>
      <c r="F176" s="28"/>
      <c r="G176" s="29"/>
      <c r="H176" s="75" t="str">
        <f t="shared" si="2"/>
        <v/>
      </c>
      <c r="I176" s="56"/>
    </row>
    <row r="177" spans="1:9" ht="26.25" customHeight="1" x14ac:dyDescent="0.15">
      <c r="A177" s="26" t="s">
        <v>44</v>
      </c>
      <c r="B177" s="27"/>
      <c r="C177" s="21"/>
      <c r="D177" s="21"/>
      <c r="E177" s="28"/>
      <c r="F177" s="28"/>
      <c r="G177" s="29"/>
      <c r="H177" s="75" t="str">
        <f t="shared" si="2"/>
        <v/>
      </c>
      <c r="I177" s="56"/>
    </row>
    <row r="178" spans="1:9" ht="26.25" customHeight="1" x14ac:dyDescent="0.15">
      <c r="A178" s="26" t="s">
        <v>44</v>
      </c>
      <c r="B178" s="27"/>
      <c r="C178" s="21"/>
      <c r="D178" s="21"/>
      <c r="E178" s="28"/>
      <c r="F178" s="28"/>
      <c r="G178" s="29"/>
      <c r="H178" s="75" t="str">
        <f t="shared" si="2"/>
        <v/>
      </c>
      <c r="I178" s="56"/>
    </row>
    <row r="179" spans="1:9" ht="26.25" customHeight="1" x14ac:dyDescent="0.15">
      <c r="A179" s="26" t="s">
        <v>44</v>
      </c>
      <c r="B179" s="27"/>
      <c r="C179" s="21"/>
      <c r="D179" s="21"/>
      <c r="E179" s="28"/>
      <c r="F179" s="28"/>
      <c r="G179" s="29"/>
      <c r="H179" s="75" t="str">
        <f t="shared" si="2"/>
        <v/>
      </c>
      <c r="I179" s="56"/>
    </row>
    <row r="180" spans="1:9" ht="26.25" customHeight="1" x14ac:dyDescent="0.15">
      <c r="A180" s="26" t="s">
        <v>44</v>
      </c>
      <c r="B180" s="27"/>
      <c r="C180" s="21"/>
      <c r="D180" s="21"/>
      <c r="E180" s="28"/>
      <c r="F180" s="28"/>
      <c r="G180" s="29"/>
      <c r="H180" s="75" t="str">
        <f t="shared" si="2"/>
        <v/>
      </c>
      <c r="I180" s="56"/>
    </row>
    <row r="181" spans="1:9" ht="26.25" customHeight="1" x14ac:dyDescent="0.15">
      <c r="A181" s="26" t="s">
        <v>44</v>
      </c>
      <c r="B181" s="27"/>
      <c r="C181" s="21"/>
      <c r="D181" s="21"/>
      <c r="E181" s="28"/>
      <c r="F181" s="28"/>
      <c r="G181" s="29"/>
      <c r="H181" s="75" t="str">
        <f t="shared" si="2"/>
        <v/>
      </c>
      <c r="I181" s="56"/>
    </row>
    <row r="182" spans="1:9" ht="26.25" customHeight="1" x14ac:dyDescent="0.15">
      <c r="A182" s="26" t="s">
        <v>44</v>
      </c>
      <c r="B182" s="27"/>
      <c r="C182" s="21"/>
      <c r="D182" s="21"/>
      <c r="E182" s="28"/>
      <c r="F182" s="28"/>
      <c r="G182" s="29"/>
      <c r="H182" s="75" t="str">
        <f t="shared" si="2"/>
        <v/>
      </c>
      <c r="I182" s="56"/>
    </row>
    <row r="183" spans="1:9" ht="26.25" customHeight="1" x14ac:dyDescent="0.15">
      <c r="A183" s="26" t="s">
        <v>44</v>
      </c>
      <c r="B183" s="27"/>
      <c r="C183" s="21"/>
      <c r="D183" s="21"/>
      <c r="E183" s="28"/>
      <c r="F183" s="28"/>
      <c r="G183" s="29"/>
      <c r="H183" s="75" t="str">
        <f t="shared" si="2"/>
        <v/>
      </c>
      <c r="I183" s="56"/>
    </row>
    <row r="184" spans="1:9" ht="26.25" customHeight="1" x14ac:dyDescent="0.15">
      <c r="A184" s="26" t="s">
        <v>44</v>
      </c>
      <c r="B184" s="27"/>
      <c r="C184" s="21"/>
      <c r="D184" s="21"/>
      <c r="E184" s="28"/>
      <c r="F184" s="28"/>
      <c r="G184" s="29"/>
      <c r="H184" s="75" t="str">
        <f t="shared" si="2"/>
        <v/>
      </c>
      <c r="I184" s="56"/>
    </row>
    <row r="185" spans="1:9" ht="26.25" customHeight="1" x14ac:dyDescent="0.15">
      <c r="A185" s="26" t="s">
        <v>44</v>
      </c>
      <c r="B185" s="27"/>
      <c r="C185" s="21"/>
      <c r="D185" s="21"/>
      <c r="E185" s="28"/>
      <c r="F185" s="28"/>
      <c r="G185" s="29"/>
      <c r="H185" s="75" t="str">
        <f t="shared" si="2"/>
        <v/>
      </c>
      <c r="I185" s="56"/>
    </row>
    <row r="186" spans="1:9" ht="26.25" customHeight="1" x14ac:dyDescent="0.15">
      <c r="A186" s="26" t="s">
        <v>44</v>
      </c>
      <c r="B186" s="27"/>
      <c r="C186" s="21"/>
      <c r="D186" s="21"/>
      <c r="E186" s="28"/>
      <c r="F186" s="28"/>
      <c r="G186" s="29"/>
      <c r="H186" s="75" t="str">
        <f t="shared" si="2"/>
        <v/>
      </c>
      <c r="I186" s="56"/>
    </row>
    <row r="187" spans="1:9" ht="26.25" customHeight="1" x14ac:dyDescent="0.15">
      <c r="A187" s="26" t="s">
        <v>44</v>
      </c>
      <c r="B187" s="27"/>
      <c r="C187" s="21"/>
      <c r="D187" s="21"/>
      <c r="E187" s="28"/>
      <c r="F187" s="28"/>
      <c r="G187" s="29"/>
      <c r="H187" s="75" t="str">
        <f t="shared" si="2"/>
        <v/>
      </c>
      <c r="I187" s="56"/>
    </row>
    <row r="188" spans="1:9" ht="26.25" customHeight="1" x14ac:dyDescent="0.15">
      <c r="A188" s="26" t="s">
        <v>44</v>
      </c>
      <c r="B188" s="27"/>
      <c r="C188" s="21"/>
      <c r="D188" s="21"/>
      <c r="E188" s="28"/>
      <c r="F188" s="28"/>
      <c r="G188" s="29"/>
      <c r="H188" s="75" t="str">
        <f t="shared" si="2"/>
        <v/>
      </c>
      <c r="I188" s="56"/>
    </row>
    <row r="189" spans="1:9" ht="26.25" customHeight="1" x14ac:dyDescent="0.15">
      <c r="A189" s="26" t="s">
        <v>44</v>
      </c>
      <c r="B189" s="27"/>
      <c r="C189" s="21"/>
      <c r="D189" s="21"/>
      <c r="E189" s="28"/>
      <c r="F189" s="28"/>
      <c r="G189" s="29"/>
      <c r="H189" s="75" t="str">
        <f t="shared" si="2"/>
        <v/>
      </c>
      <c r="I189" s="56"/>
    </row>
    <row r="190" spans="1:9" ht="26.25" customHeight="1" x14ac:dyDescent="0.15">
      <c r="A190" s="26" t="s">
        <v>44</v>
      </c>
      <c r="B190" s="27"/>
      <c r="C190" s="21"/>
      <c r="D190" s="21"/>
      <c r="E190" s="28"/>
      <c r="F190" s="28"/>
      <c r="G190" s="29"/>
      <c r="H190" s="75" t="str">
        <f t="shared" si="2"/>
        <v/>
      </c>
      <c r="I190" s="56"/>
    </row>
    <row r="191" spans="1:9" ht="26.25" customHeight="1" x14ac:dyDescent="0.15">
      <c r="A191" s="26" t="s">
        <v>44</v>
      </c>
      <c r="B191" s="27"/>
      <c r="C191" s="21"/>
      <c r="D191" s="21"/>
      <c r="E191" s="28"/>
      <c r="F191" s="28"/>
      <c r="G191" s="29"/>
      <c r="H191" s="75" t="str">
        <f t="shared" si="2"/>
        <v/>
      </c>
      <c r="I191" s="56"/>
    </row>
    <row r="192" spans="1:9" ht="26.25" customHeight="1" x14ac:dyDescent="0.15">
      <c r="A192" s="26" t="s">
        <v>44</v>
      </c>
      <c r="B192" s="27"/>
      <c r="C192" s="21"/>
      <c r="D192" s="21"/>
      <c r="E192" s="28"/>
      <c r="F192" s="28"/>
      <c r="G192" s="29"/>
      <c r="H192" s="75" t="str">
        <f t="shared" si="2"/>
        <v/>
      </c>
      <c r="I192" s="56"/>
    </row>
    <row r="193" spans="1:9" ht="26.25" customHeight="1" x14ac:dyDescent="0.15">
      <c r="A193" s="26" t="s">
        <v>44</v>
      </c>
      <c r="B193" s="27"/>
      <c r="C193" s="21"/>
      <c r="D193" s="21"/>
      <c r="E193" s="28"/>
      <c r="F193" s="28"/>
      <c r="G193" s="29"/>
      <c r="H193" s="75" t="str">
        <f t="shared" si="2"/>
        <v/>
      </c>
      <c r="I193" s="56"/>
    </row>
    <row r="194" spans="1:9" ht="26.25" customHeight="1" x14ac:dyDescent="0.15">
      <c r="A194" s="26" t="s">
        <v>44</v>
      </c>
      <c r="B194" s="27"/>
      <c r="C194" s="21"/>
      <c r="D194" s="21"/>
      <c r="E194" s="28"/>
      <c r="F194" s="28"/>
      <c r="G194" s="29"/>
      <c r="H194" s="75" t="str">
        <f t="shared" si="2"/>
        <v/>
      </c>
      <c r="I194" s="56"/>
    </row>
    <row r="195" spans="1:9" ht="26.25" customHeight="1" x14ac:dyDescent="0.15">
      <c r="A195" s="26" t="s">
        <v>44</v>
      </c>
      <c r="B195" s="27"/>
      <c r="C195" s="21"/>
      <c r="D195" s="21"/>
      <c r="E195" s="28"/>
      <c r="F195" s="28"/>
      <c r="G195" s="29"/>
      <c r="H195" s="75" t="str">
        <f t="shared" si="2"/>
        <v/>
      </c>
      <c r="I195" s="56"/>
    </row>
    <row r="196" spans="1:9" ht="26.25" customHeight="1" x14ac:dyDescent="0.15">
      <c r="A196" s="26" t="s">
        <v>44</v>
      </c>
      <c r="B196" s="27"/>
      <c r="C196" s="21"/>
      <c r="D196" s="21"/>
      <c r="E196" s="28"/>
      <c r="F196" s="28"/>
      <c r="G196" s="29"/>
      <c r="H196" s="75" t="str">
        <f t="shared" si="2"/>
        <v/>
      </c>
      <c r="I196" s="56"/>
    </row>
    <row r="197" spans="1:9" ht="26.25" customHeight="1" x14ac:dyDescent="0.15">
      <c r="A197" s="26" t="s">
        <v>44</v>
      </c>
      <c r="B197" s="27"/>
      <c r="C197" s="21"/>
      <c r="D197" s="21"/>
      <c r="E197" s="28"/>
      <c r="F197" s="28"/>
      <c r="G197" s="29"/>
      <c r="H197" s="75" t="str">
        <f t="shared" si="2"/>
        <v/>
      </c>
      <c r="I197" s="56"/>
    </row>
    <row r="198" spans="1:9" ht="26.25" customHeight="1" x14ac:dyDescent="0.15">
      <c r="A198" s="26" t="s">
        <v>44</v>
      </c>
      <c r="B198" s="27"/>
      <c r="C198" s="21"/>
      <c r="D198" s="21"/>
      <c r="E198" s="28"/>
      <c r="F198" s="28"/>
      <c r="G198" s="29"/>
      <c r="H198" s="75" t="str">
        <f t="shared" si="2"/>
        <v/>
      </c>
      <c r="I198" s="56"/>
    </row>
    <row r="199" spans="1:9" ht="26.25" customHeight="1" x14ac:dyDescent="0.15">
      <c r="A199" s="26" t="s">
        <v>44</v>
      </c>
      <c r="B199" s="27"/>
      <c r="C199" s="21"/>
      <c r="D199" s="21"/>
      <c r="E199" s="28"/>
      <c r="F199" s="28"/>
      <c r="G199" s="29"/>
      <c r="H199" s="75" t="str">
        <f t="shared" si="2"/>
        <v/>
      </c>
      <c r="I199" s="56"/>
    </row>
    <row r="200" spans="1:9" ht="26.25" customHeight="1" x14ac:dyDescent="0.15">
      <c r="A200" s="26" t="s">
        <v>44</v>
      </c>
      <c r="B200" s="27"/>
      <c r="C200" s="21"/>
      <c r="D200" s="21"/>
      <c r="E200" s="28"/>
      <c r="F200" s="28"/>
      <c r="G200" s="29"/>
      <c r="H200" s="75" t="str">
        <f t="shared" si="2"/>
        <v/>
      </c>
      <c r="I200" s="56"/>
    </row>
    <row r="201" spans="1:9" ht="26.25" customHeight="1" x14ac:dyDescent="0.15">
      <c r="A201" s="26" t="s">
        <v>44</v>
      </c>
      <c r="B201" s="27"/>
      <c r="C201" s="21"/>
      <c r="D201" s="21"/>
      <c r="E201" s="28"/>
      <c r="F201" s="28"/>
      <c r="G201" s="29"/>
      <c r="H201" s="75" t="str">
        <f t="shared" si="2"/>
        <v/>
      </c>
      <c r="I201" s="56"/>
    </row>
    <row r="202" spans="1:9" ht="26.25" customHeight="1" x14ac:dyDescent="0.15">
      <c r="A202" s="26" t="s">
        <v>44</v>
      </c>
      <c r="B202" s="27"/>
      <c r="C202" s="21"/>
      <c r="D202" s="21"/>
      <c r="E202" s="28"/>
      <c r="F202" s="28"/>
      <c r="G202" s="29"/>
      <c r="H202" s="75" t="str">
        <f t="shared" ref="H202:H241" si="3">IF(D202="","",ROUND(F202/2*F202/2*3.14*G202,2))</f>
        <v/>
      </c>
      <c r="I202" s="56"/>
    </row>
    <row r="203" spans="1:9" ht="26.25" customHeight="1" x14ac:dyDescent="0.15">
      <c r="A203" s="26" t="s">
        <v>44</v>
      </c>
      <c r="B203" s="27"/>
      <c r="C203" s="21"/>
      <c r="D203" s="21"/>
      <c r="E203" s="28"/>
      <c r="F203" s="28"/>
      <c r="G203" s="29"/>
      <c r="H203" s="75" t="str">
        <f t="shared" si="3"/>
        <v/>
      </c>
      <c r="I203" s="56"/>
    </row>
    <row r="204" spans="1:9" ht="26.25" customHeight="1" x14ac:dyDescent="0.15">
      <c r="A204" s="26" t="s">
        <v>44</v>
      </c>
      <c r="B204" s="27"/>
      <c r="C204" s="21"/>
      <c r="D204" s="21"/>
      <c r="E204" s="28"/>
      <c r="F204" s="28"/>
      <c r="G204" s="29"/>
      <c r="H204" s="75" t="str">
        <f t="shared" si="3"/>
        <v/>
      </c>
      <c r="I204" s="56"/>
    </row>
    <row r="205" spans="1:9" ht="26.25" customHeight="1" x14ac:dyDescent="0.15">
      <c r="A205" s="26" t="s">
        <v>44</v>
      </c>
      <c r="B205" s="27"/>
      <c r="C205" s="21"/>
      <c r="D205" s="21"/>
      <c r="E205" s="28"/>
      <c r="F205" s="28"/>
      <c r="G205" s="29"/>
      <c r="H205" s="75" t="str">
        <f t="shared" si="3"/>
        <v/>
      </c>
      <c r="I205" s="56"/>
    </row>
    <row r="206" spans="1:9" ht="26.25" customHeight="1" x14ac:dyDescent="0.15">
      <c r="A206" s="26" t="s">
        <v>44</v>
      </c>
      <c r="B206" s="27"/>
      <c r="C206" s="21"/>
      <c r="D206" s="21"/>
      <c r="E206" s="28"/>
      <c r="F206" s="28"/>
      <c r="G206" s="29"/>
      <c r="H206" s="75" t="str">
        <f t="shared" si="3"/>
        <v/>
      </c>
      <c r="I206" s="56"/>
    </row>
    <row r="207" spans="1:9" ht="26.25" customHeight="1" x14ac:dyDescent="0.15">
      <c r="A207" s="26" t="s">
        <v>44</v>
      </c>
      <c r="B207" s="27"/>
      <c r="C207" s="21"/>
      <c r="D207" s="21"/>
      <c r="E207" s="28"/>
      <c r="F207" s="28"/>
      <c r="G207" s="29"/>
      <c r="H207" s="75" t="str">
        <f t="shared" si="3"/>
        <v/>
      </c>
      <c r="I207" s="56"/>
    </row>
    <row r="208" spans="1:9" ht="26.25" customHeight="1" x14ac:dyDescent="0.15">
      <c r="A208" s="26" t="s">
        <v>44</v>
      </c>
      <c r="B208" s="27"/>
      <c r="C208" s="21"/>
      <c r="D208" s="21"/>
      <c r="E208" s="28"/>
      <c r="F208" s="28"/>
      <c r="G208" s="29"/>
      <c r="H208" s="75" t="str">
        <f t="shared" si="3"/>
        <v/>
      </c>
      <c r="I208" s="56"/>
    </row>
    <row r="209" spans="1:9" ht="26.25" customHeight="1" x14ac:dyDescent="0.15">
      <c r="A209" s="26" t="s">
        <v>44</v>
      </c>
      <c r="B209" s="27"/>
      <c r="C209" s="21"/>
      <c r="D209" s="21"/>
      <c r="E209" s="28"/>
      <c r="F209" s="28"/>
      <c r="G209" s="29"/>
      <c r="H209" s="75" t="str">
        <f t="shared" si="3"/>
        <v/>
      </c>
      <c r="I209" s="56"/>
    </row>
    <row r="210" spans="1:9" ht="26.25" customHeight="1" x14ac:dyDescent="0.15">
      <c r="A210" s="26" t="s">
        <v>44</v>
      </c>
      <c r="B210" s="27"/>
      <c r="C210" s="21"/>
      <c r="D210" s="21"/>
      <c r="E210" s="28"/>
      <c r="F210" s="28"/>
      <c r="G210" s="29"/>
      <c r="H210" s="75" t="str">
        <f t="shared" si="3"/>
        <v/>
      </c>
      <c r="I210" s="56"/>
    </row>
    <row r="211" spans="1:9" ht="26.25" customHeight="1" x14ac:dyDescent="0.15">
      <c r="A211" s="26" t="s">
        <v>44</v>
      </c>
      <c r="B211" s="27"/>
      <c r="C211" s="21"/>
      <c r="D211" s="21"/>
      <c r="E211" s="28"/>
      <c r="F211" s="28"/>
      <c r="G211" s="29"/>
      <c r="H211" s="75" t="str">
        <f t="shared" si="3"/>
        <v/>
      </c>
      <c r="I211" s="56"/>
    </row>
    <row r="212" spans="1:9" ht="26.25" customHeight="1" x14ac:dyDescent="0.15">
      <c r="A212" s="26" t="s">
        <v>44</v>
      </c>
      <c r="B212" s="27"/>
      <c r="C212" s="21"/>
      <c r="D212" s="21"/>
      <c r="E212" s="28"/>
      <c r="F212" s="28"/>
      <c r="G212" s="29"/>
      <c r="H212" s="75" t="str">
        <f t="shared" si="3"/>
        <v/>
      </c>
      <c r="I212" s="56"/>
    </row>
    <row r="213" spans="1:9" ht="26.25" customHeight="1" x14ac:dyDescent="0.15">
      <c r="A213" s="26" t="s">
        <v>44</v>
      </c>
      <c r="B213" s="27"/>
      <c r="C213" s="21"/>
      <c r="D213" s="21"/>
      <c r="E213" s="28"/>
      <c r="F213" s="28"/>
      <c r="G213" s="29"/>
      <c r="H213" s="75" t="str">
        <f t="shared" si="3"/>
        <v/>
      </c>
      <c r="I213" s="56"/>
    </row>
    <row r="214" spans="1:9" ht="26.25" customHeight="1" x14ac:dyDescent="0.15">
      <c r="A214" s="26" t="s">
        <v>44</v>
      </c>
      <c r="B214" s="27"/>
      <c r="C214" s="21"/>
      <c r="D214" s="21"/>
      <c r="E214" s="28"/>
      <c r="F214" s="28"/>
      <c r="G214" s="29"/>
      <c r="H214" s="75" t="str">
        <f t="shared" si="3"/>
        <v/>
      </c>
      <c r="I214" s="56"/>
    </row>
    <row r="215" spans="1:9" ht="26.25" customHeight="1" x14ac:dyDescent="0.15">
      <c r="A215" s="26" t="s">
        <v>44</v>
      </c>
      <c r="B215" s="27"/>
      <c r="C215" s="21"/>
      <c r="D215" s="21"/>
      <c r="E215" s="28"/>
      <c r="F215" s="28"/>
      <c r="G215" s="29"/>
      <c r="H215" s="75" t="str">
        <f t="shared" si="3"/>
        <v/>
      </c>
      <c r="I215" s="56"/>
    </row>
    <row r="216" spans="1:9" ht="26.25" customHeight="1" x14ac:dyDescent="0.15">
      <c r="A216" s="26" t="s">
        <v>44</v>
      </c>
      <c r="B216" s="27"/>
      <c r="C216" s="21"/>
      <c r="D216" s="21"/>
      <c r="E216" s="28"/>
      <c r="F216" s="28"/>
      <c r="G216" s="29"/>
      <c r="H216" s="75" t="str">
        <f t="shared" si="3"/>
        <v/>
      </c>
      <c r="I216" s="56"/>
    </row>
    <row r="217" spans="1:9" ht="26.25" customHeight="1" x14ac:dyDescent="0.15">
      <c r="A217" s="26" t="s">
        <v>44</v>
      </c>
      <c r="B217" s="27"/>
      <c r="C217" s="21"/>
      <c r="D217" s="21"/>
      <c r="E217" s="28"/>
      <c r="F217" s="28"/>
      <c r="G217" s="29"/>
      <c r="H217" s="75" t="str">
        <f t="shared" si="3"/>
        <v/>
      </c>
      <c r="I217" s="56"/>
    </row>
    <row r="218" spans="1:9" ht="26.25" customHeight="1" x14ac:dyDescent="0.15">
      <c r="A218" s="26" t="s">
        <v>44</v>
      </c>
      <c r="B218" s="27"/>
      <c r="C218" s="21"/>
      <c r="D218" s="21"/>
      <c r="E218" s="28"/>
      <c r="F218" s="28"/>
      <c r="G218" s="29"/>
      <c r="H218" s="75" t="str">
        <f t="shared" si="3"/>
        <v/>
      </c>
      <c r="I218" s="56"/>
    </row>
    <row r="219" spans="1:9" ht="26.25" customHeight="1" x14ac:dyDescent="0.15">
      <c r="A219" s="26" t="s">
        <v>44</v>
      </c>
      <c r="B219" s="27"/>
      <c r="C219" s="21"/>
      <c r="D219" s="21"/>
      <c r="E219" s="28"/>
      <c r="F219" s="28"/>
      <c r="G219" s="29"/>
      <c r="H219" s="75" t="str">
        <f t="shared" si="3"/>
        <v/>
      </c>
      <c r="I219" s="56"/>
    </row>
    <row r="220" spans="1:9" ht="26.25" customHeight="1" x14ac:dyDescent="0.15">
      <c r="A220" s="26" t="s">
        <v>44</v>
      </c>
      <c r="B220" s="27"/>
      <c r="C220" s="21"/>
      <c r="D220" s="21"/>
      <c r="E220" s="28"/>
      <c r="F220" s="28"/>
      <c r="G220" s="29"/>
      <c r="H220" s="75" t="str">
        <f t="shared" si="3"/>
        <v/>
      </c>
      <c r="I220" s="56"/>
    </row>
    <row r="221" spans="1:9" ht="26.25" customHeight="1" x14ac:dyDescent="0.15">
      <c r="A221" s="26" t="s">
        <v>44</v>
      </c>
      <c r="B221" s="27"/>
      <c r="C221" s="21"/>
      <c r="D221" s="21"/>
      <c r="E221" s="28"/>
      <c r="F221" s="28"/>
      <c r="G221" s="29"/>
      <c r="H221" s="75" t="str">
        <f t="shared" si="3"/>
        <v/>
      </c>
      <c r="I221" s="56"/>
    </row>
    <row r="222" spans="1:9" ht="26.25" customHeight="1" x14ac:dyDescent="0.15">
      <c r="A222" s="26" t="s">
        <v>44</v>
      </c>
      <c r="B222" s="27"/>
      <c r="C222" s="21"/>
      <c r="D222" s="21"/>
      <c r="E222" s="28"/>
      <c r="F222" s="28"/>
      <c r="G222" s="29"/>
      <c r="H222" s="75" t="str">
        <f t="shared" si="3"/>
        <v/>
      </c>
      <c r="I222" s="56"/>
    </row>
    <row r="223" spans="1:9" ht="26.25" customHeight="1" x14ac:dyDescent="0.15">
      <c r="A223" s="26" t="s">
        <v>44</v>
      </c>
      <c r="B223" s="27"/>
      <c r="C223" s="21"/>
      <c r="D223" s="21"/>
      <c r="E223" s="28"/>
      <c r="F223" s="28"/>
      <c r="G223" s="29"/>
      <c r="H223" s="75" t="str">
        <f t="shared" si="3"/>
        <v/>
      </c>
      <c r="I223" s="56"/>
    </row>
    <row r="224" spans="1:9" ht="26.25" customHeight="1" x14ac:dyDescent="0.15">
      <c r="A224" s="26" t="s">
        <v>44</v>
      </c>
      <c r="B224" s="27"/>
      <c r="C224" s="21"/>
      <c r="D224" s="21"/>
      <c r="E224" s="28"/>
      <c r="F224" s="28"/>
      <c r="G224" s="29"/>
      <c r="H224" s="75" t="str">
        <f t="shared" si="3"/>
        <v/>
      </c>
      <c r="I224" s="56"/>
    </row>
    <row r="225" spans="1:9" ht="26.25" customHeight="1" x14ac:dyDescent="0.15">
      <c r="A225" s="26" t="s">
        <v>44</v>
      </c>
      <c r="B225" s="27"/>
      <c r="C225" s="21"/>
      <c r="D225" s="21"/>
      <c r="E225" s="28"/>
      <c r="F225" s="28"/>
      <c r="G225" s="29"/>
      <c r="H225" s="75" t="str">
        <f t="shared" si="3"/>
        <v/>
      </c>
      <c r="I225" s="56"/>
    </row>
    <row r="226" spans="1:9" ht="26.25" customHeight="1" x14ac:dyDescent="0.15">
      <c r="A226" s="26" t="s">
        <v>44</v>
      </c>
      <c r="B226" s="27"/>
      <c r="C226" s="21"/>
      <c r="D226" s="21"/>
      <c r="E226" s="28"/>
      <c r="F226" s="28"/>
      <c r="G226" s="29"/>
      <c r="H226" s="75" t="str">
        <f t="shared" si="3"/>
        <v/>
      </c>
      <c r="I226" s="56"/>
    </row>
    <row r="227" spans="1:9" ht="26.25" customHeight="1" x14ac:dyDescent="0.15">
      <c r="A227" s="26" t="s">
        <v>44</v>
      </c>
      <c r="B227" s="27"/>
      <c r="C227" s="21"/>
      <c r="D227" s="21"/>
      <c r="E227" s="28"/>
      <c r="F227" s="28"/>
      <c r="G227" s="29"/>
      <c r="H227" s="75" t="str">
        <f t="shared" si="3"/>
        <v/>
      </c>
      <c r="I227" s="56"/>
    </row>
    <row r="228" spans="1:9" ht="26.25" customHeight="1" x14ac:dyDescent="0.15">
      <c r="A228" s="26" t="s">
        <v>44</v>
      </c>
      <c r="B228" s="27"/>
      <c r="C228" s="21"/>
      <c r="D228" s="21"/>
      <c r="E228" s="28"/>
      <c r="F228" s="28"/>
      <c r="G228" s="29"/>
      <c r="H228" s="75" t="str">
        <f t="shared" si="3"/>
        <v/>
      </c>
      <c r="I228" s="56"/>
    </row>
    <row r="229" spans="1:9" ht="26.25" customHeight="1" x14ac:dyDescent="0.15">
      <c r="A229" s="26" t="s">
        <v>44</v>
      </c>
      <c r="B229" s="27"/>
      <c r="C229" s="21"/>
      <c r="D229" s="21"/>
      <c r="E229" s="28"/>
      <c r="F229" s="28"/>
      <c r="G229" s="29"/>
      <c r="H229" s="75" t="str">
        <f t="shared" si="3"/>
        <v/>
      </c>
      <c r="I229" s="56"/>
    </row>
    <row r="230" spans="1:9" ht="26.25" customHeight="1" x14ac:dyDescent="0.15">
      <c r="A230" s="26" t="s">
        <v>44</v>
      </c>
      <c r="B230" s="27"/>
      <c r="C230" s="21"/>
      <c r="D230" s="21"/>
      <c r="E230" s="28"/>
      <c r="F230" s="28"/>
      <c r="G230" s="29"/>
      <c r="H230" s="75" t="str">
        <f t="shared" si="3"/>
        <v/>
      </c>
      <c r="I230" s="56"/>
    </row>
    <row r="231" spans="1:9" ht="26.25" customHeight="1" x14ac:dyDescent="0.15">
      <c r="A231" s="30" t="s">
        <v>44</v>
      </c>
      <c r="B231" s="27"/>
      <c r="C231" s="21"/>
      <c r="D231" s="21"/>
      <c r="E231" s="28"/>
      <c r="F231" s="28"/>
      <c r="G231" s="29"/>
      <c r="H231" s="75" t="str">
        <f t="shared" si="3"/>
        <v/>
      </c>
      <c r="I231" s="56"/>
    </row>
    <row r="232" spans="1:9" ht="26.25" customHeight="1" x14ac:dyDescent="0.15">
      <c r="A232" s="30" t="s">
        <v>44</v>
      </c>
      <c r="B232" s="27"/>
      <c r="C232" s="21"/>
      <c r="D232" s="21"/>
      <c r="E232" s="28"/>
      <c r="F232" s="28"/>
      <c r="G232" s="29"/>
      <c r="H232" s="75" t="str">
        <f t="shared" si="3"/>
        <v/>
      </c>
      <c r="I232" s="56"/>
    </row>
    <row r="233" spans="1:9" ht="26.25" customHeight="1" x14ac:dyDescent="0.15">
      <c r="A233" s="30" t="s">
        <v>44</v>
      </c>
      <c r="B233" s="27"/>
      <c r="C233" s="21"/>
      <c r="D233" s="21"/>
      <c r="E233" s="28"/>
      <c r="F233" s="28"/>
      <c r="G233" s="29"/>
      <c r="H233" s="75" t="str">
        <f t="shared" si="3"/>
        <v/>
      </c>
      <c r="I233" s="56"/>
    </row>
    <row r="234" spans="1:9" ht="26.25" customHeight="1" x14ac:dyDescent="0.15">
      <c r="A234" s="30" t="s">
        <v>44</v>
      </c>
      <c r="B234" s="27"/>
      <c r="C234" s="21"/>
      <c r="D234" s="21"/>
      <c r="E234" s="28"/>
      <c r="F234" s="28"/>
      <c r="G234" s="29"/>
      <c r="H234" s="75" t="str">
        <f t="shared" si="3"/>
        <v/>
      </c>
      <c r="I234" s="56"/>
    </row>
    <row r="235" spans="1:9" ht="26.25" customHeight="1" x14ac:dyDescent="0.15">
      <c r="A235" s="30" t="s">
        <v>44</v>
      </c>
      <c r="B235" s="27"/>
      <c r="C235" s="21"/>
      <c r="D235" s="21"/>
      <c r="E235" s="28"/>
      <c r="F235" s="28"/>
      <c r="G235" s="29"/>
      <c r="H235" s="75" t="str">
        <f t="shared" si="3"/>
        <v/>
      </c>
      <c r="I235" s="56"/>
    </row>
    <row r="236" spans="1:9" ht="26.25" customHeight="1" x14ac:dyDescent="0.15">
      <c r="A236" s="30" t="s">
        <v>44</v>
      </c>
      <c r="B236" s="27"/>
      <c r="C236" s="21"/>
      <c r="D236" s="21"/>
      <c r="E236" s="28"/>
      <c r="F236" s="28"/>
      <c r="G236" s="29"/>
      <c r="H236" s="75" t="str">
        <f t="shared" si="3"/>
        <v/>
      </c>
      <c r="I236" s="56"/>
    </row>
    <row r="237" spans="1:9" ht="26.25" customHeight="1" x14ac:dyDescent="0.15">
      <c r="A237" s="30" t="s">
        <v>44</v>
      </c>
      <c r="B237" s="27"/>
      <c r="C237" s="21"/>
      <c r="D237" s="21"/>
      <c r="E237" s="28"/>
      <c r="F237" s="28"/>
      <c r="G237" s="29"/>
      <c r="H237" s="75" t="str">
        <f t="shared" si="3"/>
        <v/>
      </c>
      <c r="I237" s="56"/>
    </row>
    <row r="238" spans="1:9" ht="26.25" customHeight="1" x14ac:dyDescent="0.15">
      <c r="A238" s="30" t="s">
        <v>44</v>
      </c>
      <c r="B238" s="27"/>
      <c r="C238" s="21"/>
      <c r="D238" s="21"/>
      <c r="E238" s="28"/>
      <c r="F238" s="28"/>
      <c r="G238" s="29"/>
      <c r="H238" s="75" t="str">
        <f t="shared" si="3"/>
        <v/>
      </c>
      <c r="I238" s="56"/>
    </row>
    <row r="239" spans="1:9" ht="26.25" customHeight="1" x14ac:dyDescent="0.15">
      <c r="A239" s="30" t="s">
        <v>44</v>
      </c>
      <c r="B239" s="27"/>
      <c r="C239" s="21"/>
      <c r="D239" s="21"/>
      <c r="E239" s="28"/>
      <c r="F239" s="28"/>
      <c r="G239" s="29"/>
      <c r="H239" s="75" t="str">
        <f t="shared" si="3"/>
        <v/>
      </c>
      <c r="I239" s="56"/>
    </row>
    <row r="240" spans="1:9" ht="26.25" customHeight="1" x14ac:dyDescent="0.15">
      <c r="A240" s="30" t="s">
        <v>44</v>
      </c>
      <c r="B240" s="27"/>
      <c r="C240" s="21"/>
      <c r="D240" s="21"/>
      <c r="E240" s="28"/>
      <c r="F240" s="28"/>
      <c r="G240" s="29"/>
      <c r="H240" s="75" t="str">
        <f t="shared" si="3"/>
        <v/>
      </c>
      <c r="I240" s="56"/>
    </row>
    <row r="241" spans="1:9" ht="26.25" customHeight="1" x14ac:dyDescent="0.15">
      <c r="A241" s="30" t="s">
        <v>44</v>
      </c>
      <c r="B241" s="27"/>
      <c r="C241" s="21"/>
      <c r="D241" s="21"/>
      <c r="E241" s="28"/>
      <c r="F241" s="28"/>
      <c r="G241" s="29"/>
      <c r="H241" s="75" t="str">
        <f t="shared" si="3"/>
        <v/>
      </c>
      <c r="I241" s="56"/>
    </row>
    <row r="242" spans="1:9" ht="26.25" customHeight="1" x14ac:dyDescent="0.15"/>
    <row r="243" spans="1:9" ht="26.25" customHeight="1" x14ac:dyDescent="0.15"/>
    <row r="244" spans="1:9" ht="26.25" customHeight="1" x14ac:dyDescent="0.15"/>
    <row r="245" spans="1:9" ht="26.25" customHeight="1" x14ac:dyDescent="0.15"/>
    <row r="246" spans="1:9" ht="26.25" customHeight="1" x14ac:dyDescent="0.15"/>
    <row r="247" spans="1:9" ht="26.25" customHeight="1" x14ac:dyDescent="0.15"/>
    <row r="248" spans="1:9" ht="26.25" customHeight="1" x14ac:dyDescent="0.15"/>
    <row r="249" spans="1:9" ht="26.25" customHeight="1" x14ac:dyDescent="0.15"/>
    <row r="250" spans="1:9" ht="26.25" customHeight="1" x14ac:dyDescent="0.15"/>
    <row r="251" spans="1:9" ht="26.25" customHeight="1" x14ac:dyDescent="0.15"/>
    <row r="252" spans="1:9" ht="26.25" customHeight="1" x14ac:dyDescent="0.15"/>
    <row r="253" spans="1:9" ht="26.25" customHeight="1" x14ac:dyDescent="0.15"/>
    <row r="254" spans="1:9" ht="26.25" customHeight="1" x14ac:dyDescent="0.15"/>
    <row r="255" spans="1:9" ht="26.25" customHeight="1" x14ac:dyDescent="0.15"/>
    <row r="256" spans="1:9" ht="26.25" customHeight="1" x14ac:dyDescent="0.15"/>
    <row r="257" ht="26.25" customHeight="1" x14ac:dyDescent="0.15"/>
    <row r="258" ht="26.25" customHeight="1" x14ac:dyDescent="0.15"/>
    <row r="259" ht="26.25" customHeight="1" x14ac:dyDescent="0.15"/>
    <row r="260" ht="26.25" customHeight="1" x14ac:dyDescent="0.15"/>
    <row r="261" ht="26.25" customHeight="1" x14ac:dyDescent="0.15"/>
    <row r="262" ht="26.25" customHeight="1" x14ac:dyDescent="0.15"/>
    <row r="263" ht="26.25" customHeight="1" x14ac:dyDescent="0.15"/>
    <row r="264" ht="26.25" customHeight="1" x14ac:dyDescent="0.15"/>
    <row r="265" ht="26.25" customHeight="1" x14ac:dyDescent="0.15"/>
    <row r="266" ht="26.25" customHeight="1" x14ac:dyDescent="0.15"/>
    <row r="267" ht="26.25" customHeight="1" x14ac:dyDescent="0.15"/>
    <row r="268" ht="26.25" customHeight="1" x14ac:dyDescent="0.15"/>
    <row r="269" ht="26.25" customHeight="1" x14ac:dyDescent="0.15"/>
    <row r="270" ht="26.25" customHeight="1" x14ac:dyDescent="0.15"/>
    <row r="271" ht="26.25" customHeight="1" x14ac:dyDescent="0.15"/>
    <row r="272" ht="26.25" customHeight="1" x14ac:dyDescent="0.15"/>
    <row r="273" ht="26.25" customHeight="1" x14ac:dyDescent="0.15"/>
    <row r="274" ht="26.25" customHeight="1" x14ac:dyDescent="0.15"/>
    <row r="275" ht="26.25" customHeight="1" x14ac:dyDescent="0.15"/>
    <row r="276" ht="26.25" customHeight="1" x14ac:dyDescent="0.15"/>
    <row r="277" ht="26.25" customHeight="1" x14ac:dyDescent="0.15"/>
    <row r="278" ht="26.25" customHeight="1" x14ac:dyDescent="0.15"/>
    <row r="279" ht="26.25" customHeight="1" x14ac:dyDescent="0.15"/>
    <row r="280" ht="26.25" customHeight="1" x14ac:dyDescent="0.15"/>
    <row r="281" ht="26.25" customHeight="1" x14ac:dyDescent="0.15"/>
    <row r="282" ht="26.25" customHeight="1" x14ac:dyDescent="0.15"/>
    <row r="283" ht="26.25" customHeight="1" x14ac:dyDescent="0.15"/>
    <row r="284" ht="26.25" customHeight="1" x14ac:dyDescent="0.15"/>
    <row r="285" ht="26.25" customHeight="1" x14ac:dyDescent="0.15"/>
  </sheetData>
  <phoneticPr fontId="3"/>
  <dataValidations count="2">
    <dataValidation type="list" allowBlank="1" showInputMessage="1" showErrorMessage="1" sqref="B8:B241" xr:uid="{00000000-0002-0000-0300-000000000000}">
      <formula1>"A,B,C,D,E,F,G,H,I,J,K,L,M,N,O,P,Q,R,S,T,U,V,W,X,Y,Z,a,b,c,d,e,f,g,h,I,j,k,l,m,n,o,p,q,r,s,t,u,v,w,x,y,z"</formula1>
    </dataValidation>
    <dataValidation type="list" allowBlank="1" showInputMessage="1" showErrorMessage="1" sqref="C8:C241" xr:uid="{00000000-0002-0000-0300-000001000000}">
      <formula1>"高木,中木,低木"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使い方</vt:lpstr>
      <vt:lpstr>①認定申請書</vt:lpstr>
      <vt:lpstr>②計画表(計画)</vt:lpstr>
      <vt:lpstr>③計画表(樹木一覧)</vt:lpstr>
      <vt:lpstr>①認定申請書!Print_Area</vt:lpstr>
      <vt:lpstr>'②計画表(計画)'!Print_Area</vt:lpstr>
      <vt:lpstr>'③計画表(樹木一覧)'!Print_Area</vt:lpstr>
      <vt:lpstr>'③計画表(樹木一覧)'!Print_Titles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みどりの課</dc:creator>
  <cp:lastModifiedBy>Administrator</cp:lastModifiedBy>
  <cp:lastPrinted>2024-01-19T08:16:01Z</cp:lastPrinted>
  <dcterms:created xsi:type="dcterms:W3CDTF">2009-10-19T00:17:47Z</dcterms:created>
  <dcterms:modified xsi:type="dcterms:W3CDTF">2024-03-11T06:31:43Z</dcterms:modified>
</cp:coreProperties>
</file>